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OT" sheetId="1" r:id="rId3"/>
    <sheet state="visible" name="SDC" sheetId="2" r:id="rId4"/>
    <sheet state="visible" name="HR" sheetId="3" r:id="rId5"/>
    <sheet state="visible" name="REC" sheetId="4" r:id="rId6"/>
    <sheet state="visible" name="POST" sheetId="5" r:id="rId7"/>
    <sheet state="hidden" name="Delete" sheetId="6" r:id="rId8"/>
    <sheet state="visible" name="REP" sheetId="7" r:id="rId9"/>
    <sheet state="visible" name="ATL" sheetId="8" r:id="rId10"/>
    <sheet state="visible" name="BOS" sheetId="9" r:id="rId11"/>
    <sheet state="visible" name="BRK" sheetId="10" r:id="rId12"/>
    <sheet state="visible" name="CHA" sheetId="11" r:id="rId13"/>
    <sheet state="visible" name="CHI" sheetId="12" r:id="rId14"/>
    <sheet state="visible" name="CLE" sheetId="13" r:id="rId15"/>
    <sheet state="visible" name="DEN" sheetId="14" r:id="rId16"/>
    <sheet state="visible" name="DAL" sheetId="15" r:id="rId17"/>
    <sheet state="visible" name="DET" sheetId="16" r:id="rId18"/>
    <sheet state="visible" name="GSW" sheetId="17" r:id="rId19"/>
    <sheet state="visible" name="HOU" sheetId="18" r:id="rId20"/>
    <sheet state="visible" name="IND" sheetId="19" r:id="rId21"/>
    <sheet state="visible" name="LAC" sheetId="20" r:id="rId22"/>
    <sheet state="visible" name="LAL" sheetId="21" r:id="rId23"/>
    <sheet state="visible" name="MEM" sheetId="22" r:id="rId24"/>
    <sheet state="visible" name="MIA" sheetId="23" r:id="rId25"/>
    <sheet state="visible" name="MIL" sheetId="24" r:id="rId26"/>
    <sheet state="visible" name="MIN" sheetId="25" r:id="rId27"/>
    <sheet state="visible" name="NOP" sheetId="26" r:id="rId28"/>
    <sheet state="visible" name="NYK" sheetId="27" r:id="rId29"/>
    <sheet state="visible" name="OKC" sheetId="28" r:id="rId30"/>
    <sheet state="visible" name="ORL" sheetId="29" r:id="rId31"/>
    <sheet state="visible" name="PHI" sheetId="30" r:id="rId32"/>
    <sheet state="visible" name="PHX" sheetId="31" r:id="rId33"/>
    <sheet state="visible" name="POR" sheetId="32" r:id="rId34"/>
    <sheet state="visible" name="SAC" sheetId="33" r:id="rId35"/>
    <sheet state="visible" name="SAS" sheetId="34" r:id="rId36"/>
    <sheet state="visible" name="TOR" sheetId="35" r:id="rId37"/>
    <sheet state="visible" name="UTH" sheetId="36" r:id="rId38"/>
    <sheet state="visible" name="WAS" sheetId="37" r:id="rId39"/>
    <sheet state="visible" name="Awards Voting" sheetId="38" r:id="rId40"/>
  </sheets>
  <definedNames>
    <definedName name="Weeks">CHI!$A$1:$S$1</definedName>
    <definedName name="ChiNames">CHI!$A$2:$A$36</definedName>
    <definedName hidden="1" localSheetId="7" name="_xlnm._FilterDatabase">ATL!$A$1:$O$31</definedName>
    <definedName hidden="1" localSheetId="8" name="_xlnm._FilterDatabase">BOS!$A$1:$O$32</definedName>
    <definedName hidden="1" localSheetId="9" name="_xlnm._FilterDatabase">BRK!$A$1:$O$31</definedName>
    <definedName hidden="1" localSheetId="10" name="_xlnm._FilterDatabase">CHA!$A$1:$O$31</definedName>
    <definedName hidden="1" localSheetId="11" name="_xlnm._FilterDatabase">CHI!$A$1:$O$31</definedName>
    <definedName hidden="1" localSheetId="12" name="_xlnm._FilterDatabase">CLE!$A$1:$O$31</definedName>
    <definedName hidden="1" localSheetId="13" name="_xlnm._FilterDatabase">DEN!$A$1:$O$31</definedName>
    <definedName hidden="1" localSheetId="14" name="_xlnm._FilterDatabase">DAL!$N$1:$N$36</definedName>
    <definedName hidden="1" localSheetId="15" name="_xlnm._FilterDatabase">DET!$A$1:$O$31</definedName>
    <definedName hidden="1" localSheetId="16" name="_xlnm._FilterDatabase">GSW!$A$1:$O$31</definedName>
    <definedName hidden="1" localSheetId="18" name="_xlnm._FilterDatabase">IND!$A$1:$O$31</definedName>
    <definedName hidden="1" localSheetId="19" name="_xlnm._FilterDatabase">LAC!$A$1:$O$31</definedName>
    <definedName hidden="1" localSheetId="20" name="_xlnm._FilterDatabase">LAL!$A$1:$O$31</definedName>
    <definedName hidden="1" localSheetId="21" name="_xlnm._FilterDatabase">MEM!$A$1:$O$31</definedName>
    <definedName hidden="1" localSheetId="22" name="_xlnm._FilterDatabase">MIA!$A$1:$O$31</definedName>
    <definedName hidden="1" localSheetId="23" name="_xlnm._FilterDatabase">MIL!$A$1:$O$31</definedName>
    <definedName hidden="1" localSheetId="24" name="_xlnm._FilterDatabase">MIN!$A$1:$O$31</definedName>
    <definedName hidden="1" localSheetId="25" name="_xlnm._FilterDatabase">NOP!$A$1:$O$31</definedName>
    <definedName hidden="1" localSheetId="26" name="_xlnm._FilterDatabase">NYK!$A$1:$O$31</definedName>
    <definedName hidden="1" localSheetId="28" name="_xlnm._FilterDatabase">ORL!$A$1:$O$31</definedName>
    <definedName hidden="1" localSheetId="29" name="_xlnm._FilterDatabase">PHI!$A$1:$O$31</definedName>
    <definedName hidden="1" localSheetId="30" name="_xlnm._FilterDatabase">PHX!$A$1:$O$31</definedName>
    <definedName hidden="1" localSheetId="31" name="_xlnm._FilterDatabase">POR!$A$1:$O$31</definedName>
    <definedName hidden="1" localSheetId="32" name="_xlnm._FilterDatabase">SAC!$A$1:$O$31</definedName>
    <definedName hidden="1" localSheetId="33" name="_xlnm._FilterDatabase">SAS!$A$1:$O$31</definedName>
    <definedName hidden="1" localSheetId="34" name="_xlnm._FilterDatabase">TOR!$A$1:$O$31</definedName>
    <definedName hidden="1" localSheetId="35" name="_xlnm._FilterDatabase">UTH!$A$1:$O$31</definedName>
    <definedName hidden="1" localSheetId="36" name="_xlnm._FilterDatabase">WAS!$A$1:$O$31</definedName>
  </definedNames>
  <calcPr/>
</workbook>
</file>

<file path=xl/sharedStrings.xml><?xml version="1.0" encoding="utf-8"?>
<sst xmlns="http://schemas.openxmlformats.org/spreadsheetml/2006/main" count="6349" uniqueCount="921">
  <si>
    <t>Week</t>
  </si>
  <si>
    <t>Atlanta</t>
  </si>
  <si>
    <t>Week 0</t>
  </si>
  <si>
    <t>Rank</t>
  </si>
  <si>
    <t>[](/ATL) /u/Martinsek</t>
  </si>
  <si>
    <t>Week 1</t>
  </si>
  <si>
    <t>Week 2</t>
  </si>
  <si>
    <t>Week 3</t>
  </si>
  <si>
    <t>Week 4</t>
  </si>
  <si>
    <t>Week 5</t>
  </si>
  <si>
    <t>Week 6</t>
  </si>
  <si>
    <t>Week 7</t>
  </si>
  <si>
    <t>Week 8</t>
  </si>
  <si>
    <t>Week 9</t>
  </si>
  <si>
    <t>Week 10</t>
  </si>
  <si>
    <t>Week 11</t>
  </si>
  <si>
    <t>Week 12</t>
  </si>
  <si>
    <t>Week 13</t>
  </si>
  <si>
    <t>Week 14</t>
  </si>
  <si>
    <t>Week 15</t>
  </si>
  <si>
    <t>Week 16</t>
  </si>
  <si>
    <t>Week 17</t>
  </si>
  <si>
    <t>Boston</t>
  </si>
  <si>
    <t>Brooklyn</t>
  </si>
  <si>
    <t>Charlotte</t>
  </si>
  <si>
    <t>Chicago</t>
  </si>
  <si>
    <t>Cleveland</t>
  </si>
  <si>
    <t>Dallas</t>
  </si>
  <si>
    <t>Denver</t>
  </si>
  <si>
    <t>Detroit</t>
  </si>
  <si>
    <t>Golden State</t>
  </si>
  <si>
    <t>Houston</t>
  </si>
  <si>
    <t>Indiana</t>
  </si>
  <si>
    <t>LA Clippers</t>
  </si>
  <si>
    <t>LA Lakers</t>
  </si>
  <si>
    <t>Memphis</t>
  </si>
  <si>
    <t xml:space="preserve">[](/BOS) /u/dangercart </t>
  </si>
  <si>
    <t>Miami</t>
  </si>
  <si>
    <t>Milwaukee</t>
  </si>
  <si>
    <t>Minnesota</t>
  </si>
  <si>
    <t>New Orleans</t>
  </si>
  <si>
    <t>New York</t>
  </si>
  <si>
    <t>Oklahoma City</t>
  </si>
  <si>
    <t>Orlando</t>
  </si>
  <si>
    <t>Philadelphia</t>
  </si>
  <si>
    <t>Phoenix</t>
  </si>
  <si>
    <t>Portland</t>
  </si>
  <si>
    <t>Sacramento</t>
  </si>
  <si>
    <t>San Antonio</t>
  </si>
  <si>
    <t>Toronto</t>
  </si>
  <si>
    <t>Utah</t>
  </si>
  <si>
    <t>Washington</t>
  </si>
  <si>
    <t>[](/BKN) /u/Eumetazoa</t>
  </si>
  <si>
    <t xml:space="preserve">[](/CHA) /u/schrutebeetfarms </t>
  </si>
  <si>
    <t xml:space="preserve">[](/CHI) /u/poorchris </t>
  </si>
  <si>
    <t>[](/CLE) /u/vargolol</t>
  </si>
  <si>
    <t xml:space="preserve">[](/DAL) /u/rps215 </t>
  </si>
  <si>
    <t xml:space="preserve">[](/DEN) /u/bigred27 </t>
  </si>
  <si>
    <t xml:space="preserve">[](/DET) /u/Scurvy-Jones </t>
  </si>
  <si>
    <t>[](/GSW) /u/swollencornholio</t>
  </si>
  <si>
    <t xml:space="preserve">[](/HOU) /u/risinglotus </t>
  </si>
  <si>
    <t xml:space="preserve">[](/IND) /u/imkunu </t>
  </si>
  <si>
    <t xml:space="preserve">[](/LAC) /u/chad3000 </t>
  </si>
  <si>
    <t>[](/LAL) /u/lakerswiz</t>
  </si>
  <si>
    <t xml:space="preserve">[](/MEM) /u/Jakelshark </t>
  </si>
  <si>
    <t>[](/MIA) /u/SmokingFrog</t>
  </si>
  <si>
    <t xml:space="preserve">[](/MIL) /u/dichloroethane </t>
  </si>
  <si>
    <t xml:space="preserve">[](/MIN) /u/flyingscissor </t>
  </si>
  <si>
    <t>[](/NOH) /u/LieutenantKumar</t>
  </si>
  <si>
    <t xml:space="preserve">[](/NYK) /u/cyph3x </t>
  </si>
  <si>
    <t xml:space="preserve">[](/OKC) /u/howstrangeinnocence </t>
  </si>
  <si>
    <t>[](/ORL) /u/albinorhino21</t>
  </si>
  <si>
    <t xml:space="preserve">[](/PHI) /u/rahbee33 </t>
  </si>
  <si>
    <t xml:space="preserve">[](/PHX) /u/scooper1030 </t>
  </si>
  <si>
    <t xml:space="preserve">[](/POR) /u/DrTom </t>
  </si>
  <si>
    <t>[](/SAC) /u/IAMDATBOY</t>
  </si>
  <si>
    <t>[](/SAS) /u/BabyS1othWithA1</t>
  </si>
  <si>
    <t>[](/TOR) /u/ianicrr</t>
  </si>
  <si>
    <t>[](/UTA) /u/chrimewave</t>
  </si>
  <si>
    <t xml:space="preserve">[](/WAS) /u/livefreeordont </t>
  </si>
  <si>
    <t>This Week</t>
  </si>
  <si>
    <t xml:space="preserve">[](/SAS) /u/TotallyAlex </t>
  </si>
  <si>
    <t>Total</t>
  </si>
  <si>
    <t>#</t>
  </si>
  <si>
    <t>EASTERN CONFERENCE</t>
  </si>
  <si>
    <t>Copy The Columns Below  (starting at Atlanta) and paste values to appropriate Week on Day of Rankings</t>
  </si>
  <si>
    <t>Eastern</t>
  </si>
  <si>
    <t>W</t>
  </si>
  <si>
    <t>L</t>
  </si>
  <si>
    <t>PCT</t>
  </si>
  <si>
    <t>GB</t>
  </si>
  <si>
    <t>CONF</t>
  </si>
  <si>
    <t>DIV</t>
  </si>
  <si>
    <t>HOME</t>
  </si>
  <si>
    <t>ROAD</t>
  </si>
  <si>
    <t>L 10</t>
  </si>
  <si>
    <t>STREAK</t>
  </si>
  <si>
    <t>Record</t>
  </si>
  <si>
    <t>Pre-Season</t>
  </si>
  <si>
    <t>Since Last PR</t>
  </si>
  <si>
    <t>Atlanta1e</t>
  </si>
  <si>
    <t>36-11</t>
  </si>
  <si>
    <t>33-5</t>
  </si>
  <si>
    <t>24-14</t>
  </si>
  <si>
    <t>W 1</t>
  </si>
  <si>
    <t>Sort Smallest to Largest</t>
  </si>
  <si>
    <t>Cleveland2x</t>
  </si>
  <si>
    <t>32-15</t>
  </si>
  <si>
    <t>29-9</t>
  </si>
  <si>
    <t>21-18</t>
  </si>
  <si>
    <t>W 3</t>
  </si>
  <si>
    <t>Boston8</t>
  </si>
  <si>
    <t>Chicago3x</t>
  </si>
  <si>
    <t>29-18</t>
  </si>
  <si>
    <t>25-14</t>
  </si>
  <si>
    <t>21-17</t>
  </si>
  <si>
    <t>L 1</t>
  </si>
  <si>
    <t>Brooklyn7</t>
  </si>
  <si>
    <t>Toronto4a</t>
  </si>
  <si>
    <t>Team Names Sort Largest to Smallest</t>
  </si>
  <si>
    <t>26-14</t>
  </si>
  <si>
    <t>19-18</t>
  </si>
  <si>
    <t>L 2</t>
  </si>
  <si>
    <t>Washington5x</t>
  </si>
  <si>
    <t>28-19</t>
  </si>
  <si>
    <t>28-12</t>
  </si>
  <si>
    <t>16-21</t>
  </si>
  <si>
    <t>Milwaukee6</t>
  </si>
  <si>
    <t>27-20</t>
  </si>
  <si>
    <t>22-16</t>
  </si>
  <si>
    <t>16-23</t>
  </si>
  <si>
    <t>22-25</t>
  </si>
  <si>
    <t>16-20</t>
  </si>
  <si>
    <t>19-21</t>
  </si>
  <si>
    <t>Dallas7</t>
  </si>
  <si>
    <t>23-24</t>
  </si>
  <si>
    <t>19-20</t>
  </si>
  <si>
    <t>16-22</t>
  </si>
  <si>
    <t>Denvero</t>
  </si>
  <si>
    <t>25-24</t>
  </si>
  <si>
    <t>13-25</t>
  </si>
  <si>
    <t>W 2</t>
  </si>
  <si>
    <t>18-19</t>
  </si>
  <si>
    <t>16-24</t>
  </si>
  <si>
    <t>L 4</t>
  </si>
  <si>
    <t>Golden State1w</t>
  </si>
  <si>
    <t>25-22</t>
  </si>
  <si>
    <t>14-23</t>
  </si>
  <si>
    <t>Houston2x</t>
  </si>
  <si>
    <t>Ranking Period</t>
  </si>
  <si>
    <t>Ranker</t>
  </si>
  <si>
    <t>|</t>
  </si>
  <si>
    <t>To Date</t>
  </si>
  <si>
    <t>|:--|:-:|:-:|</t>
  </si>
  <si>
    <t>21-26</t>
  </si>
  <si>
    <t>17-21</t>
  </si>
  <si>
    <t>13-26</t>
  </si>
  <si>
    <t>Orlandoo</t>
  </si>
  <si>
    <t>14-33</t>
  </si>
  <si>
    <t>L.A. Clippers5x</t>
  </si>
  <si>
    <t>Philadelphiao</t>
  </si>
  <si>
    <t>12-36</t>
  </si>
  <si>
    <t>6-34</t>
  </si>
  <si>
    <t>L 6</t>
  </si>
  <si>
    <t>L.A. Lakerso</t>
  </si>
  <si>
    <t>New Yorko</t>
  </si>
  <si>
    <t>9-38</t>
  </si>
  <si>
    <t>5-34</t>
  </si>
  <si>
    <t>Memphis3x</t>
  </si>
  <si>
    <t>WESTERN CONFERENCE</t>
  </si>
  <si>
    <t>Western</t>
  </si>
  <si>
    <t>38-9</t>
  </si>
  <si>
    <t>13-3</t>
  </si>
  <si>
    <t>35-2</t>
  </si>
  <si>
    <t>Minnesotao</t>
  </si>
  <si>
    <t>31-17</t>
  </si>
  <si>
    <t>28-10</t>
  </si>
  <si>
    <t>33-15</t>
  </si>
  <si>
    <t>29-10</t>
  </si>
  <si>
    <t>23-15</t>
  </si>
  <si>
    <t>Portland4nw</t>
  </si>
  <si>
    <t>30-17</t>
  </si>
  <si>
    <t>31-8</t>
  </si>
  <si>
    <t>Oklahoma City8</t>
  </si>
  <si>
    <t>27-11</t>
  </si>
  <si>
    <t>25-15</t>
  </si>
  <si>
    <t>San Antonio6x</t>
  </si>
  <si>
    <t>20-18</t>
  </si>
  <si>
    <t>W 7</t>
  </si>
  <si>
    <t>\#</t>
  </si>
  <si>
    <t>Team</t>
  </si>
  <si>
    <t>Δ</t>
  </si>
  <si>
    <t>Comment</t>
  </si>
  <si>
    <t xml:space="preserve">--: </t>
  </si>
  <si>
    <t>:--</t>
  </si>
  <si>
    <t>:-:</t>
  </si>
  <si>
    <t>1.</t>
  </si>
  <si>
    <t>22-26</t>
  </si>
  <si>
    <t>15-24</t>
  </si>
  <si>
    <t>L 3</t>
  </si>
  <si>
    <t>2.</t>
  </si>
  <si>
    <t>Date</t>
  </si>
  <si>
    <t>25-21</t>
  </si>
  <si>
    <t>25-13</t>
  </si>
  <si>
    <t>Sacramentoo</t>
  </si>
  <si>
    <t>3.</t>
  </si>
  <si>
    <t>21-27</t>
  </si>
  <si>
    <t>22-18</t>
  </si>
  <si>
    <t>17-20</t>
  </si>
  <si>
    <t>4.</t>
  </si>
  <si>
    <t>5.</t>
  </si>
  <si>
    <t>Note</t>
  </si>
  <si>
    <t>6.</t>
  </si>
  <si>
    <t>Utaho</t>
  </si>
  <si>
    <t>20-27</t>
  </si>
  <si>
    <t>19-19</t>
  </si>
  <si>
    <t>Again do not make changes to the cells. Someone moved a cell &amp; it's contents and it messed with the formula (probably dragged and dropped it).</t>
  </si>
  <si>
    <t>7.</t>
  </si>
  <si>
    <t>8.</t>
  </si>
  <si>
    <t>0 - 10/20/2014</t>
  </si>
  <si>
    <t>17-30</t>
  </si>
  <si>
    <t>9.</t>
  </si>
  <si>
    <t>0</t>
  </si>
  <si>
    <t>10.</t>
  </si>
  <si>
    <t>1</t>
  </si>
  <si>
    <t>11.</t>
  </si>
  <si>
    <t>15-31</t>
  </si>
  <si>
    <t>L 5</t>
  </si>
  <si>
    <t>2</t>
  </si>
  <si>
    <t>12.</t>
  </si>
  <si>
    <t>3</t>
  </si>
  <si>
    <t>13.</t>
  </si>
  <si>
    <t>4</t>
  </si>
  <si>
    <t>14.</t>
  </si>
  <si>
    <t>8-38</t>
  </si>
  <si>
    <t>5</t>
  </si>
  <si>
    <t>7-39</t>
  </si>
  <si>
    <t>15.</t>
  </si>
  <si>
    <t>Wins</t>
  </si>
  <si>
    <t>6</t>
  </si>
  <si>
    <t>16.</t>
  </si>
  <si>
    <t>7</t>
  </si>
  <si>
    <t>17.</t>
  </si>
  <si>
    <t>8</t>
  </si>
  <si>
    <t>18.</t>
  </si>
  <si>
    <t>Boston6</t>
  </si>
  <si>
    <t>9</t>
  </si>
  <si>
    <t>19.</t>
  </si>
  <si>
    <t>Brooklyn5</t>
  </si>
  <si>
    <t>10</t>
  </si>
  <si>
    <t>20.</t>
  </si>
  <si>
    <t>Charlotte7</t>
  </si>
  <si>
    <t>11</t>
  </si>
  <si>
    <t>Chicago3</t>
  </si>
  <si>
    <t>21.</t>
  </si>
  <si>
    <t>12</t>
  </si>
  <si>
    <t>22.</t>
  </si>
  <si>
    <t>Dallas8</t>
  </si>
  <si>
    <t>13</t>
  </si>
  <si>
    <t>23.</t>
  </si>
  <si>
    <t>24.</t>
  </si>
  <si>
    <t>25.</t>
  </si>
  <si>
    <t>26.</t>
  </si>
  <si>
    <t>Golden State3</t>
  </si>
  <si>
    <t>27.</t>
  </si>
  <si>
    <t>Houston2</t>
  </si>
  <si>
    <t>28.</t>
  </si>
  <si>
    <t>29.</t>
  </si>
  <si>
    <t>30.</t>
  </si>
  <si>
    <t>L.A. Clippers6</t>
  </si>
  <si>
    <t>Write Up</t>
  </si>
  <si>
    <t>[](/ATL)  Hawks</t>
  </si>
  <si>
    <t>L.A. Lakers</t>
  </si>
  <si>
    <t>Memphis1</t>
  </si>
  <si>
    <t>Miami2</t>
  </si>
  <si>
    <t>[](/BOS) Celtics</t>
  </si>
  <si>
    <t>Milwaukee8</t>
  </si>
  <si>
    <t>New Orleans7</t>
  </si>
  <si>
    <t>[](/BKN) Nets</t>
  </si>
  <si>
    <t>[](/CHA) Hornets</t>
  </si>
  <si>
    <t>Portland4</t>
  </si>
  <si>
    <t>Sacramento5</t>
  </si>
  <si>
    <t>[](/CHI) Bulls</t>
  </si>
  <si>
    <t>Toronto1</t>
  </si>
  <si>
    <t>Washington4</t>
  </si>
  <si>
    <t>[](/CLE) Cavaliers</t>
  </si>
  <si>
    <t>[](/DAL) Mavericks</t>
  </si>
  <si>
    <t>[](/DEN) Nuggets</t>
  </si>
  <si>
    <t>[](/DET) Pistons</t>
  </si>
  <si>
    <t>[](/GSW) Warriors</t>
  </si>
  <si>
    <t>[](/HOU) Rockets</t>
  </si>
  <si>
    <t>[](/IND) Pacers</t>
  </si>
  <si>
    <t>[](/LAC) Clippers</t>
  </si>
  <si>
    <t>[](/LAL) Lakers</t>
  </si>
  <si>
    <t>[](/MEM) Grizzlies</t>
  </si>
  <si>
    <t>[](/MIA) Heat</t>
  </si>
  <si>
    <t>[](/MIL) Bucks</t>
  </si>
  <si>
    <t>[](/MIN) TWolves</t>
  </si>
  <si>
    <t>[](/NOP) Pelicans</t>
  </si>
  <si>
    <t>[](/NYK) Knicks</t>
  </si>
  <si>
    <t>[](/OKC) Thunder</t>
  </si>
  <si>
    <t>[](/ORL) Magic</t>
  </si>
  <si>
    <t>[](/PHI) 76ers</t>
  </si>
  <si>
    <t>[](/PHX) Suns</t>
  </si>
  <si>
    <t>[](/POR) Trailblazers</t>
  </si>
  <si>
    <t>[](/SAC) Kings</t>
  </si>
  <si>
    <t>[](/SAS) Spurs</t>
  </si>
  <si>
    <t>[](/TOR) Raptors</t>
  </si>
  <si>
    <t>[](/UTA) Jazz</t>
  </si>
  <si>
    <t>[](/WAS) Wizards</t>
  </si>
  <si>
    <t>Records</t>
  </si>
  <si>
    <t>Records Since Last</t>
  </si>
  <si>
    <t>Order</t>
  </si>
  <si>
    <t>Delta</t>
  </si>
  <si>
    <t>Record Since Last</t>
  </si>
  <si>
    <t>Overall</t>
  </si>
  <si>
    <t>Atlanta thrashfan</t>
  </si>
  <si>
    <t>Boston dangercart</t>
  </si>
  <si>
    <t>Charlotte shrutebeetfarms</t>
  </si>
  <si>
    <t>Chicago poorchris</t>
  </si>
  <si>
    <t>Cleveland vargolol</t>
  </si>
  <si>
    <t>Dallas rps215</t>
  </si>
  <si>
    <t>Denver bigred27</t>
  </si>
  <si>
    <t>Golden State scraider3</t>
  </si>
  <si>
    <t>Houston risinglotus</t>
  </si>
  <si>
    <t>Indiana imkunu</t>
  </si>
  <si>
    <t>LA Clippers chad3000</t>
  </si>
  <si>
    <t>LA Lakers lakerswiz</t>
  </si>
  <si>
    <t>Memphis Jakelshark</t>
  </si>
  <si>
    <t>Miami SmokingFrog</t>
  </si>
  <si>
    <t>Milwaukee dichloroethane</t>
  </si>
  <si>
    <t>Minnesota flyingscissor</t>
  </si>
  <si>
    <t>New Orleans LieutenantKumar</t>
  </si>
  <si>
    <t>New York cyph3x</t>
  </si>
  <si>
    <t>Oklahoma City howstrangeinnocence</t>
  </si>
  <si>
    <t>Orlando whtge8</t>
  </si>
  <si>
    <t>Philadelphia  rahbee33</t>
  </si>
  <si>
    <t>Phoenix scooper1030</t>
  </si>
  <si>
    <t>Sacramento iamredeemed</t>
  </si>
  <si>
    <t>San Antonio TotallyAlex</t>
  </si>
  <si>
    <t>Toronto ianicrr</t>
  </si>
  <si>
    <t>Washington livefreeordont</t>
  </si>
  <si>
    <t>Median</t>
  </si>
  <si>
    <t xml:space="preserve">Mean
</t>
  </si>
  <si>
    <t>Standard Deviation</t>
  </si>
  <si>
    <t>Total Raw Reordered</t>
  </si>
  <si>
    <t>MEAN</t>
  </si>
  <si>
    <t>MEDIAN</t>
  </si>
  <si>
    <t>STD DEV</t>
  </si>
  <si>
    <t>Outliers Removed</t>
  </si>
  <si>
    <t>Average</t>
  </si>
  <si>
    <t>AVG</t>
  </si>
  <si>
    <t>w/ outliers</t>
  </si>
  <si>
    <t>STDEV</t>
  </si>
  <si>
    <t>1 - 11/3/2014</t>
  </si>
  <si>
    <t>2 - 11/17/2014</t>
  </si>
  <si>
    <t>3 - 12/1/2014</t>
  </si>
  <si>
    <t>4 - 12/15/2014</t>
  </si>
  <si>
    <t>5 - 12/29/2014</t>
  </si>
  <si>
    <t>6 - 1/12/2015</t>
  </si>
  <si>
    <t>7 - 1/26/2015</t>
  </si>
  <si>
    <t>8 - 2/9/2015</t>
  </si>
  <si>
    <t>9 - 2/23/2015</t>
  </si>
  <si>
    <t>10 - 3/9/2015</t>
  </si>
  <si>
    <t>11 - 3/23/2015</t>
  </si>
  <si>
    <t>12 - 4/6/2015</t>
  </si>
  <si>
    <t>13 - 4/20/2015</t>
  </si>
  <si>
    <t>|\#||Team|Δ|Record|Comment</t>
  </si>
  <si>
    <t>--: |:--| :-- | :--: | :--: | :--</t>
  </si>
  <si>
    <t>|1|</t>
  </si>
  <si>
    <t>[](/SAS)|</t>
  </si>
  <si>
    <t>San Antonio Spurs|</t>
  </si>
  <si>
    <t>--</t>
  </si>
  <si>
    <t>1-1</t>
  </si>
  <si>
    <t>Despite Tiago Splitter, Patty Mills, and Kawhi Leonard missing time, the Spurs were able to go 1-1 in two extremely close games against playoff contenders. The Spurs looked rusty, committing a ton of turnovers and leaving some blatant holes in the defense. Pop probably feels like a kid in a candy store with all the things he can be angry about.</t>
  </si>
  <si>
    <t>|2|</t>
  </si>
  <si>
    <t>[](/GSW)|</t>
  </si>
  <si>
    <t>Golden State Warriors|</t>
  </si>
  <si>
    <t xml:space="preserve"> +3</t>
  </si>
  <si>
    <t>3-0</t>
  </si>
  <si>
    <t>The Warriors are off to a great start 3-0 after a heart-pounding win at Portland. They’ve been carried by their defense thus far, with a league-best dRTG of 87.5. Klay Thompson leads the league with 29.7 ppg, including a career high 41 vs. the Lakers and a game winner at Portland the next night. Games this week vs. LAC, HOU, PHX, and SAS should be a good barometer of the team early on.</t>
  </si>
  <si>
    <t>|3|</t>
  </si>
  <si>
    <t>[](/CLE)|</t>
  </si>
  <si>
    <t>Cleveland Cavaliers|</t>
  </si>
  <si>
    <t>The Cavaliers released AJ Price and signed Will Cherry this past week. After the Knicks spoiled the season opening celebration, where LeBron struggled from the field, the Cavs bounced back to beat the Bulls in an overtime thriller. The Cavs’ have shown signs of brilliance with their offensive sets, but the sets are still often broken down when the ball starts to stick on one player.</t>
  </si>
  <si>
    <t>|4|</t>
  </si>
  <si>
    <t>[](/CHI)|</t>
  </si>
  <si>
    <t>Chicago Bulls|</t>
  </si>
  <si>
    <t>2-1</t>
  </si>
  <si>
    <t>Chicago blew out NY in their season opener. The Bulls weren't at full strength entering their back-to-back and fell to Cleveland in OT before notching a road win against Minnesota. This team hasn't been whole yet but their off-season additions are already showing a lot of promise. Chicago is shooting 59 TS% while holding opponents to 40 FG%, for what that's worth through 3 games.</t>
  </si>
  <si>
    <t>|5|</t>
  </si>
  <si>
    <t>[](/HOU)|</t>
  </si>
  <si>
    <t>Houston Rockets|</t>
  </si>
  <si>
    <t xml:space="preserve"> +4</t>
  </si>
  <si>
    <t>Houston have shown great consistency beating three lottery comfortably, something that was a struggle at the start of last season. Whilst Harden has been great defensively and Ariza has shown to be a perfect fit with his great D and 3pt%, the Rockets lackadaisical bench and injuries to Howard and Beverley could provde an obstacle with the next stretch of games against teams like MIA, GSW, and SAS.</t>
  </si>
  <si>
    <t>|6|</t>
  </si>
  <si>
    <t>[](/DAL)|</t>
  </si>
  <si>
    <t>Dallas Mavericks|</t>
  </si>
  <si>
    <t xml:space="preserve"> +1</t>
  </si>
  <si>
    <t xml:space="preserve">The Mavs added JJ Barea after game 1, which added to the Mavs' already deep bench. They have been up by double digits in every game, and have proven they can hang with anyone. The offense might be the best in the league, and the defense is at worst average. Hopes are high in Dallas. </t>
  </si>
  <si>
    <t>|7|</t>
  </si>
  <si>
    <t>[](/LAC)|</t>
  </si>
  <si>
    <t>Los Angeles Clippers|</t>
  </si>
  <si>
    <t>The Clippers have underwhelmed so far this season thanks to lackluster shooting and poor defense, and while they got away with it against injury-depleted teams in the Lakers and Thunder, they couldn't say the same for Sacramento. They'll need to start playing better to live up to their lofty preseason expectations, but it's likely that rebounding and wing defense will be season-long concerns.</t>
  </si>
  <si>
    <t>|8|</t>
  </si>
  <si>
    <t>[](/MEM)|</t>
  </si>
  <si>
    <t>Memphis Grizzlies|</t>
  </si>
  <si>
    <t>The Grizzlies started the season 3-0 for the first time in franchise history. Marc Gasol and Zach Randolph led the team, averaging 25/8 and 20/13 respectively. Tayshaun Prince is now starting again a concussion to Courtney Lee, while Tony Allen also returned to the starting lineup this year, leading the league with 4.0 steals/game.</t>
  </si>
  <si>
    <t>|9|</t>
  </si>
  <si>
    <t>[](/MIA)|</t>
  </si>
  <si>
    <t>Miami Heat|</t>
  </si>
  <si>
    <t xml:space="preserve"> +5</t>
  </si>
  <si>
    <t>|10|</t>
  </si>
  <si>
    <t>[](/TOR)|</t>
  </si>
  <si>
    <t>Toronto Raptors|</t>
  </si>
  <si>
    <t xml:space="preserve"> +2</t>
  </si>
  <si>
    <t>The Raps started out strong in the opening week. They won the games they should have won, and lost a very winnable game against the Heat. The biggest issues so far have been missing free throws and giving up threes. JV has shown improvement, Lowry and DeMar picked up where they left off and Greivis has been great off the bench. James Johnson has proven his value by playing his tail off defensively</t>
  </si>
  <si>
    <t>|11|</t>
  </si>
  <si>
    <t>[](/POR)|</t>
  </si>
  <si>
    <t>Portland Trail Blazers|</t>
  </si>
  <si>
    <t>1-2</t>
  </si>
  <si>
    <t>|12|</t>
  </si>
  <si>
    <t>[](/PHX)|</t>
  </si>
  <si>
    <t>Phoenix Suns|</t>
  </si>
  <si>
    <t xml:space="preserve">The Suns blew out the Lakers by 20 and took a surprising win over the Spurs at home before falling to the Utah Jazz in an ugly game on the road. Inconsistency may be typical for this inexperienced roster that relies so heavily on three-point shooting. Isaiah Thomas, Markieff Morris and Alex Len have played exceptionally well, whereas Dragic, Green and Plumlee have been underwhelming. </t>
  </si>
  <si>
    <t>|13|</t>
  </si>
  <si>
    <t>[](/WAS)|</t>
  </si>
  <si>
    <t>Washington Wizards|</t>
  </si>
  <si>
    <t>|14|</t>
  </si>
  <si>
    <t>[](/NOP)|</t>
  </si>
  <si>
    <t>New Orleans Pelicans|</t>
  </si>
  <si>
    <t xml:space="preserve">Anthony Davis is off to the races, almost as if he took personal slight at ESPN's #3 ranking of him. His unibrow scoffs at nonbelievers. But while he's out destroying the world, Eric Gordon seems to have forgotten how basketball works. The Pelicans will need more production out of him to make noise in the wild wild west. </t>
  </si>
  <si>
    <t>|15|</t>
  </si>
  <si>
    <t>[](/NYK)|</t>
  </si>
  <si>
    <t>New York Knicks|</t>
  </si>
  <si>
    <t>After an uninspiring opener, the Knicks responded  with two consecutive wins over surefire playoff teams. The offense looks much more fluid, and it looks like initial embarassment was more a result of Chicago's stingy defense than their own ineptitude. Carmelo looks re-energized, the team is working hard defensively, and most importantly, the Knicks are functioning as a team on both ends.</t>
  </si>
  <si>
    <t>|16|</t>
  </si>
  <si>
    <t>[](/ATL)|</t>
  </si>
  <si>
    <t>Atlanta Hawks|</t>
  </si>
  <si>
    <t>Atlanta's rebounding woes have continued into this young season as Al Horford and company are simply being bullied for offensive and defensive boards. The relatively small team could make up for this if they ever bothered to box out.  On a positive note the defense is gelling nicely. Teague and Horford are firing on all cylinders and Mike Scott is damn near automatic from anywhere on the court.</t>
  </si>
  <si>
    <t>|17|</t>
  </si>
  <si>
    <t>[](/CHA)|</t>
  </si>
  <si>
    <t>Charlotte Hornets|</t>
  </si>
  <si>
    <t>Kemba’s opening-night heroics and #MKG4MIP aside, this has been the uneven start Hornets fans feared. But it’s getting better. One day after nearly murdering basketball against Memphis (final: 71-69), Charlotte’s offense showed flashes in New York, with Lance Stephenson looking more comfortable alongside his teammates. If Charlotte expects to compete in the East, that chemistry will be key.</t>
  </si>
  <si>
    <t>|18|</t>
  </si>
  <si>
    <t>[](/SAC)|</t>
  </si>
  <si>
    <t>Sacramento Kings|</t>
  </si>
  <si>
    <t>Even though the Kings schedule was tough, they came out with two wins against really good teams. Against the Clippers, their third playoff team in a row, DeMarcus Cousins came out to play he led the Kings to victory with a 34-17-5 with 3 blocks. They have a tough schedule in front of them, but if they continue to play great defense and keep the turnovers low they can sneak in a few upsets against playoff teams.</t>
  </si>
  <si>
    <t>|19|</t>
  </si>
  <si>
    <t>[](/DEN)|</t>
  </si>
  <si>
    <t>Denver Nuggets|</t>
  </si>
  <si>
    <t>Good news: The "injury squad" of Gallinari, McGee, and Robinson is looking healthy as they're eased back into action. Bad news: The team is still using a 12 man rotation despite Brian Shaw's promises of a 10 man rotation. Much like last year, this team doesn't seem to have a clear identity through the first few games of the season, which they will need to rectify.</t>
  </si>
  <si>
    <t>|20|</t>
  </si>
  <si>
    <t>[](/OKC)|</t>
  </si>
  <si>
    <t>Oklahoma City Thunder|</t>
  </si>
  <si>
    <t>It was a rough opening week for the Thunder and that looks to continue through at least the next 4 to 6 weeks—if not longer—as the team is without its two stars. While the team held its own by holding the lead through the first three quarters of each game with big showings from Perry Jones, the lack of depth due to injuries will hamper this team for the foreseeable future.</t>
  </si>
  <si>
    <t>|21|</t>
  </si>
  <si>
    <t>[](/BKN)|</t>
  </si>
  <si>
    <t>Brooklyn Nets|</t>
  </si>
  <si>
    <t>|22|</t>
  </si>
  <si>
    <t>[](/BOS)|</t>
  </si>
  <si>
    <t>Boston Celtics|</t>
  </si>
  <si>
    <t xml:space="preserve"> +6</t>
  </si>
  <si>
    <t>The Celtics started the season with a heartening win against the Nets. Rajon Rondo returned ahead of schedule and eight C’s scored in double-digits. The win was never in doubt. After a long three day break they played in Houston in a wire-to-wire loss. They went an incredible 1-25 from three and conceded 40 free throws. Overall it was a solid start for a likely lottery team.</t>
  </si>
  <si>
    <t>|23|</t>
  </si>
  <si>
    <t>[](/MIN)|</t>
  </si>
  <si>
    <t>Minnesota Timberwolves|</t>
  </si>
  <si>
    <t>Decent week for the Wolves losing a pair of close games to very good teams and getting the win in the home opener. They did secure their starting PG, Ricky Rubio, for four more years, and he was able to tie a franchise record for assists vs. the Bulls. The Wolves have been led by their veterans but the young guys are still having solid production albeit with mistakes coming from their inexperience.</t>
  </si>
  <si>
    <t>|24|</t>
  </si>
  <si>
    <t>[](/UTA)|</t>
  </si>
  <si>
    <t>Utah Jazz|</t>
  </si>
  <si>
    <t>|25|</t>
  </si>
  <si>
    <t>[](/IND)|</t>
  </si>
  <si>
    <t>Indiana Pacers|</t>
  </si>
  <si>
    <t>The Pacers began the season minus 3 key players who were expected to carry huge loads for the offense. Against Philadelphia, Indiana got a lift from Rodney Stuckey while Roy Hibbert continued to own the paint. Losses to Memphis and Atlanta showed that the Pacers are capable of making runs on offense, but any offensive drought they experience will let a game get out of hand extremely quickly.</t>
  </si>
  <si>
    <t>|26|</t>
  </si>
  <si>
    <t>[](/MIL)|</t>
  </si>
  <si>
    <t>Milwaukee Bucks|</t>
  </si>
  <si>
    <t xml:space="preserve">The most important thing about these first three games is that we sold out the Bradley Center for the first time in four years. The fans are coming back, but the team is "blow a 24 point lead" young. The wins will come though. They'll come. </t>
  </si>
  <si>
    <t>|27|</t>
  </si>
  <si>
    <t>[](/DET)|</t>
  </si>
  <si>
    <t>Detroit Pistons|</t>
  </si>
  <si>
    <t>0-3</t>
  </si>
  <si>
    <t>|28|</t>
  </si>
  <si>
    <t>[](/ORL)|</t>
  </si>
  <si>
    <t>Orlando Magic|</t>
  </si>
  <si>
    <t>Orlando's record is not truly indicative of how they've played — three close games against tough teams, without Oladipo. Frye is returning to form and Vucevic is continuing to dominate, averaging 18-16. The opening schedule is tough, but the entire team will change once Oladipo returns. Payton, Fournier and even Ben Gordon have been playing well</t>
  </si>
  <si>
    <t>|29|</t>
  </si>
  <si>
    <t>[](/LAL)|</t>
  </si>
  <si>
    <t>Los Angeles Lakers|</t>
  </si>
  <si>
    <t>0-4</t>
  </si>
  <si>
    <t>Expectations weren't high for the Lakers coming in to this season, and with the injuries they've endured, things aren't looking great for them. After two huge blowout losses against Houston and Phoenix, they surprised everyone with their play against the Clippers and Warriors. Their inability to guard the 3-pointer will be on display all season as players continue to set career highs against the defense.</t>
  </si>
  <si>
    <t>|30|</t>
  </si>
  <si>
    <t>[](/PHI)|</t>
  </si>
  <si>
    <t>Philadelphia 76ers|</t>
  </si>
  <si>
    <t>At least the games have been competitive for 3 quarters, right? The Sixers have only been outscored by 8 points through the first three quarters of each game but have been outscored 59 to 38 in the 4th quarters. They just don’t have anybody to come down and get a bucket for them when they need one. Hopefully that resolves itself with MCW coming back to practice this week and in games by next week.</t>
  </si>
  <si>
    <t>Atlanta Martinsek</t>
  </si>
  <si>
    <t>Brooklyn Eumetazoa</t>
  </si>
  <si>
    <t>Detroit Scurvy-Jones</t>
  </si>
  <si>
    <t>Golden State swollencornholio</t>
  </si>
  <si>
    <t>Minnesota jmgill12</t>
  </si>
  <si>
    <t>Orlando albinorhino21</t>
  </si>
  <si>
    <t>Portland DrTom</t>
  </si>
  <si>
    <t>Sacramento IAMDATBOY</t>
  </si>
  <si>
    <t>San Antonio BabyS1othWithA1</t>
  </si>
  <si>
    <t>Utah chrimewave</t>
  </si>
  <si>
    <t>Sort Team Ranks</t>
  </si>
  <si>
    <t>Record Since Last PR</t>
  </si>
  <si>
    <t>0-0</t>
  </si>
  <si>
    <t>Current Record</t>
  </si>
  <si>
    <t>"The Hawks emphasis, from the off-season acquisitions of Thabo Sefolosha and Kent Bazemore to day one of training camp, has been on the defensive side of the ball. Just a few games into the preseason and this seems to be taking hold. Add in the solid play of the younger guys on the squad and the Hawks bench is looking more stacked than ever. 
But the team is not without its faults. A lot of questions still remain surrounding Al Horford's return from a torn pectoral muscle 10 months ago and whether or not the Hawks are a serious threat in the East after doing so little this off-season while others did so much. Time will tell but for now they seem solidly stuck in the middle of the pack.</t>
  </si>
  <si>
    <t>Atlanta's rebounding woes have continued into this young season as Al Horford and company are simply being bullied for offensive and defensive boards. The relatively small team could make up for this if they ever bothered to box out. 
On a positive note the defense is gelling nicely. Teague and Horford are firing on all cylinders and Mike Scott is damn near automatic from anywhere on the court</t>
  </si>
  <si>
    <t xml:space="preserve">Despite a two game stretch of miserable losses (CLE, LAL) the Hawks are 7-3 in their last 10. A stretch equaled in the East by only Toronto. 
Though they lost to those Raptors it was a good week for Atlanta beating the Wiz then mostly quieting AD in another win. Toss in that they're soaring up the attendance ladder and MVTeague isn't even in his final form and you've got a good looking Hawks team right now.  </t>
  </si>
  <si>
    <t>In easily the Hawks biggest test of the season its safe to say they soared. Defeating three of the West's best, destroying the Cavaliers, and toppling the mighty Chicago Bulls in a five game stretch. And despite a rather shocking romp from the Bucks in Atlanta the Hawks look to be a championship contender behind terrific team defense and ball movement that has become synonymous with this squad.</t>
  </si>
  <si>
    <t>In the past two weeks the Hawks have gone from damn good basketball team, to the best in the East, to a whole new stratosphere of Atlanta sports. One that has drawn sellout crowds to 4 of the last 5 contests.
And the Hawks have delivered. No matter what happens during the course of a game they simply close them out. They pull 12-3 runs from thin air and everyone in the building loses their shit..</t>
  </si>
  <si>
    <t>The Hawks just keep winning. At this point these blurbs are useless. This team is hands-down the best in the NBA. They just dont lose. And if anyone has any concerns regarding this look at Friday night. Where they handled their business against OKC, whom beat the Warriors the week prior. 
I have no verbs to add to this. Who will dethrone the mighty Hawks?</t>
  </si>
  <si>
    <t>Despite a couple difficult road losses against Western opponents this past week the Hawks defeated the Warriors and still hold the best record in the NBA, making them the best team in the NBA.</t>
  </si>
  <si>
    <t>The Hawks bench is proving its one of the best in the league. The likes of Mike Scott, Dennis Schroder and Kent Bazemore are propelling the Hawks to wins over great teams. They may have lost on Saturday to the Sixers but true Hawks fans aren't sweating that one. Coach Bud is preparing this team for what looks like a deep playoff run. Especially after beating the pundits ECF champ pick: Cleveland.</t>
  </si>
  <si>
    <t>Since the last power ranking, the Hawks have played .500 ball with a loss to the Nuggets, then three straight against GSW, OKC, and SAS. They were able to clinch the Southeast division, which along with recent injuries is likely the cause for this recent stretch. They should be able to clinch the #1 seed in the East within the next few games.</t>
  </si>
  <si>
    <t xml:space="preserve">It was a pretty good 2 weeks for the Hawks. We tied our franchise record for wins in a season with some good wins against the Magic, Heat, Bucks, and Nets sprinkled in among some tactical #TankForAtlanta losses to the teams that we want to have better records than the Nets. Mike Scott returned after an 11 game absence and Dennis Schröder should be back by Tuesday. Millsap took a hard bump from Earl Clark and will be out 7-10 days but he'll be back for the playoffs. Heading into the playoffs we will be well rested and hopefully as close to 100% healthy as anyone else in the league.  </t>
  </si>
  <si>
    <t>The Celtics finished last season tied for the fourth worst record in the league. Despite another year in the team’s tradition of bad lottery luck, they’ve added NBA-ready combo guard Marcus Smart who should make a fearsome defensive back court with re-signed Avery Bradley while the team waits for Rajon Rondo’s minor hand injury to heal.
Brad Stevens has a year of experience under his belt along with Kelly Olynyk who is getting rave camp and pre-season reviews. Jared Sullinger should step forward to lock up the starting PF spot and Tyler Zeller has been brought on to try to provide some rim protection. The Celtics are a surprisingly deep team for a likely lottery squad and should move up a few spots from last season’s position.</t>
  </si>
  <si>
    <t>The Celtics started the season with a heartening win against the Nets. Rajon Rondo returned ahead of schedule and eight C’s scored in double-digits. The win was never in doubt. After a long three day break they played in Houston in a wire-to-wire loss. They went an incredible 1-25 from three and conceded 40 free throws as James Harden took potential defensive stoppers Avery Bradley and Marcus Smart to school.
Overall it was a solid start for a likely lottery team that should see Boston move a few spots up the rankings even if a brutal November schedule makes a slide back down pretty likely in the near future.</t>
  </si>
  <si>
    <t>The Celtics had a disppointing two weeks with the injury to Marcus Smart and losses at home to OKC and Cleveland where they blew big leads. That being said, they've played the 3rd hardest schedule in the league and could very easily still be sitting at .500. The offense is for real; the defense is a problem.</t>
  </si>
  <si>
    <t>There's no sugar coating going 1-5 over the past two weeks so the Celtics have to drop. A long stretch of winnable games in December will decide if the C's should be in the 19-24 or 25-29 range.</t>
  </si>
  <si>
    <t>Fifty minutes into their 2OT game in Washington the Celtics were a top-20 team. A loss there is fine but following it up with losses in Charlotte and home to the Knicks means they should drop, but below who? Everyone in the bottom 8 had a terrible two weeks so the C's stay in place.</t>
  </si>
  <si>
    <t>Rajon Rondo may not have been playing like an all star but he could still run the team. The C's now have 13 rotation-quality or better players with a rookie PG and second year coach in charge of keeping them happy and engaged. The team needs to move some bodies or things will get very uncomfortable for Brad Stevens.</t>
  </si>
  <si>
    <t>It's tempting to say the Celtics are tanking but the recent trades fix more problems than they cause. They are now able to set a 10 man rotation with defined roles. The Celtics won't be good the rest of the way, and the next few weeks are brutal, but they'll settle into the same 25 win range as last season.</t>
  </si>
  <si>
    <t>The Celtics continue to play better than their reputation. Going 3-4 over two weeks may not seem like much but against their toughest two week schedule of the season it's progress.</t>
  </si>
  <si>
    <t>The Celtics continue to sit in Leastern Conference purgatory; two games out of the 8th seed and two games out of the 6th lottery slot. If decent offers arrive for their veterans this will be a busy trade deadline but if not the playoff push may continue by default.</t>
  </si>
  <si>
    <t>The Celtics beat Atlanta and lost to the Lakers (and Tony Brothers). They added Isaiah Thomas and lost Jared Sullinger to injury. The last two loses are a big blow in the race for 8th but Thomas will solve some of the C's problems for the final 30 games.</t>
  </si>
  <si>
    <t>Boston continues to hang around the edge of the race for the 8th seed but their tendency to blow large early leads returned in a killer loss to the Magic. It looks like they'll need to go 12-10 the rest of the way to make the playoffs; that starts with a near must win against Miami. The recent additions of Isaiah Thomas and Jonas Jerebko have given the team the trade deadline shot in the arm they might have needed to keep up the chase into April.</t>
  </si>
  <si>
    <t>A second consecutive 5-3 ranking period has the Celtics on the edge of the East playoff race. A 5-0 stretch was followed by understandable losses in OKC and San Antonio and a bad loss at home to Detroit. They currently sit in the 9th spot but with games coming up against all the other playoff chasers the next two weeks are huge. Considering they've played most of this last period without Isaiah Thomas and the Detroit game without Marcus Smart there's still good reason to hope they'll make a season ending sprint and end up in the playoffs. They've already exceeded their full season projections but there's still a lot to play for.</t>
  </si>
  <si>
    <t>It's a dogfight for the final two playoff spots in the East but on recent quality of play the Celtics deserve to make it. They've got a wiining record post All Star break with a positive point differential. Oddly, they're also damn near unbeatable on the second night of back-to-backs. Having said that, the fate of this plucky bunch may come down to if Cleveland wants to rest their stars in at least one of their remaining games against the Celtics.</t>
  </si>
  <si>
    <t>Boston finished the season as one of the hottest teams in the league going from an outsider in the playoff chase to having the 7th seed sewn up with a game to spare. People can diminish the achievment by pointing out that the Cavs were resting for the last five quarters of their games but there's no denying a 20-9 finish or that this team earned their spot. Even if Cleveland sweeps it will have been a very successful season for the Celtics but I suspect Boston will give a better account of themselves than most expect. That's been the story of the whole season.</t>
  </si>
  <si>
    <t xml:space="preserve">The Nets may be the biggest "if" team in the NBA. If Deron Williams and Brook Lopez can regain All-Star form and stay healthy, if the rest of the team can stay healthy, and if Bojan Bogdanovic can make a quick transition to the NBA (which would basically nullify the loss of Pierce), then the Nets could be very good. Williams seems to have regained his bounce and aggressiveness in preseason, and Brook Lopez has looked as good as ever (though he is out for the rest of the preseason with a mild foot sprain). The question marks seem to slowly be fading away. This roster, on paper, "if healthy" can win at least close to 50 games in the East. If they aren't healthy, well, Nets fans may be in for a long seaon. </t>
  </si>
  <si>
    <t>With a series of ups and down, the Nets are on the path to gaining the identity they so desperately need. With a lot of the key players in and out of the line-up because of health, Lionel Hollins is finding whom on the roster he can trust. It’s becoming clear, when the ball can move on the offense; the Nets are a high quality team. Nets’ GM Billy King and Coach Hollins have talked recently on how they’re looking to trade to upgrade the roster, and in many ways it looking like Lopez maybe the biggest question mark.</t>
  </si>
  <si>
    <t xml:space="preserve">With Brook and DWill out of the lineup and then coming back off the bench in recent games, the question still remains, “how does this roster shake out?” Plumlee has been a double-double machine in the starting center role and it looks like he maybe staying there for a while. Jarrett Jack has really stepped up with Dwill out, but with our 6th man starting, it’s clear how weak our PG position really is. With 2014 coming to a close, this team is pretty much right where we’ve been the past two Brooklyn years, so there’s no fear. Coach Hollins understands the strengths of this team and is working hard to create a truly competitive team on the court. With 2015 comes the chance to continue our progression out of the below-.500 hole and stay within the eastern conference playoff picture. </t>
  </si>
  <si>
    <t xml:space="preserve">The Nets are looking to hit "rock-bottom," which amazingly means they've only dropped from 7th to 8th seed after dropping 5 in a row. Things aren't looking good while Dwill is out and as most fans agree, if ever a trade was needed to right this ship, it's now. With the weak eastern conference, this terrible play isn't spelling doom just yet, but if things don't begin to change it will. The Nets are looking at their hardest schedule yet, so we are on the verge hell. All we can do is sit back and hope things change. </t>
  </si>
  <si>
    <t>What can be said... This is a very dark time for Nets fans. All the things said in my last write-up have stayed the same. This team is a mess, we need Dwill back, we need to make trades, we need to ACCEPT that this roster isnt going to win even in a weak Eastern Conference. We have to back Hollins because we know he can produce a winner, and the option to move on again is not going to happen. We just have to hope that King and the higher ups can just hear what Hollins has to say and give him the players he wants to succeed. At this point, we HAVE to stay in the Playoffs and the only way to get that is to FIX IT NOW</t>
  </si>
  <si>
    <t xml:space="preserve">If there ever was a time the Nets needed to step things up, it was these past two weeks. They looked to really get something going with the movement of 2nd round pick, Markel Brown into the starting line up. But not only could they not sustain any success but look to be even worse now more than ever. The playoff window for the Nets is closing fast, if they hope to make the postseason something needs to change quick. </t>
  </si>
  <si>
    <t>The Nets, namely Brook Lopez, responded to the important situation infront of them. Winners of the last 4/5, and with two keys wins over the Bucks and the Pacers, the Nets are now back in the battle for 8th. This upcoming week is just as important, with games that will once again make or break our hopes for the post season.</t>
  </si>
  <si>
    <t>Finally the Net have gotten things on track on the back of the Beast Lopez. Nets are sitting in 7th and are finally looking like they will be able to make the playoffs. Things aren't over yet and they have a hard schedule ahead and still need to beat a couple good teams to get to the post season. But things are really looking up for Nets fans since the last time we ranked. This team hasn't gone on any rolls this season, so this is a happy change.</t>
  </si>
  <si>
    <t>This fanbase is so excited about the Hornets' return that I'm tempted to write BUZZ BUZZ MOTHERFUCKERS and call it a day. We need to talk basketball, though, as the brand alone won't win Charlotte any games on the court (even if it does help the [court itself](http://grantland.com/features/nba-court-design-power-rankings/)). 
There is plenty of reason for optimism this season. After tanking to a basketball hell where no team should go, Charlotte somewhat surprisingly catapulted into the playoffs thanks to two newcomers: head coach Steve Clifford and All-NBA center Al Jefferson. Clifford turned the worst defense in the league (by efficiency rating) into one of the NBA's best, while Big Al became the first and only legitimate scoring big man in Bobcats history (apologies to Sean May, Primoz Brezec, Nazr Mohammed, DeSagana Diop, Tyrus Thomas, Fat Boris Diaw, and Byron Mullens. Yikes.) 
Add a young, talented SG in Lance Stephenson to the mix and Charlotte should continue its ascent, right? Well, it's not that simple.  It remains to be seen how the new pieces will fit together.  That uncertainty is compounded by the loss of Josh McRoberts, whose floor spacing and ball movement were essential to a Charlotte team that did not have much of either otherwise.  Given the team's turnover in personnel--not to mention the well-documented capriciousness of its biggest addition--you can expect a few uneven performances as the players figure each other out. 
The good news is there's talent here. So, while it may not come together right away for Charlotte, the Hornets should improve as the season goes on; in the meantime, buzz buzz motherfuckers.</t>
  </si>
  <si>
    <t>Can the Hornets just play the East at home all year?  Charlotte is 3-0 in eastern conference home games and 1-6 in all other contests.   The Hornets will have to wait their turn for a reprieve in the schedule:  7 of the next 9 opponents are likely playoff teams.</t>
  </si>
  <si>
    <t>[Submitted without further comment.](http://gfycat.com/HeartfeltGloomyIndianrhinoceros)</t>
  </si>
  <si>
    <t>Taking Memphis to 2OT on the road showed the Hornets can compete with any team on a good night; suffering a blowout loss to the Nets 24 hours later proved they still have a long way to go. The offense remains hopelessly inefficient: Charlotte has yet to shoot better than 50% from the field in a game this season. Given the team's struggles, it's unsurprising to see the Hornets active in trade talks.</t>
  </si>
  <si>
    <t>Charlotte recently went on its longest winning streak of the season (four whole games!). The offense clicked and the team looked relaxed—all while Lance was conspicuously absent.  Was this addition by subtraction?  Well, maybe, but only to a point.  After feasting on mediocre-to-poor competition, Charlotte looked entirely overmatched against OKC. With Lance, the team might lack cohesion, but without him, they lack talent.</t>
  </si>
  <si>
    <t xml:space="preserve">Charlotte's won five in a row.  How are they doing it?  Well, by losing two of their presumed top three players of course!  Okay, that might be oversimplifying.  But with no one else on the floor to monopolize the ball, Kemba has gone off, averaging 30 PPG on a .495/.400/.886 shooting line during the streak.  Charlotte might have less individual talent right now, but the pieces sure seem to fit. </t>
  </si>
  <si>
    <t>Kemba might need surgery on his knee. The front office looks desperate to trade Lance. The offense vacillates between “poor” and “oh my God we can’t even score on the Knicks.” Silver lining: the defense is solid against non-Cleveland opponents and the Hornets play in the Eastern Conference, which, by rule, must send eight teams to the playoffs. Why not us? We could be the worst playoff team ever! WE BEE-LIEVE!</t>
  </si>
  <si>
    <t xml:space="preserve">Things were looking up for Charlotte.  In many ways, this seson began to mirror last year:  start slow, then coalesce around a strong defense; score just enough to win, and make the playoffs as a respectable .500 team.  Then the Hornets dropped one to Philly and choked away another against Indiana.  This is still a team that has to fight for every win it can get.  </t>
  </si>
  <si>
    <t>Let's face it: Charlotte is dangerously close to being stuck in the purgatory of mediocrity.  There are promising young pieces, but no one looks like a star in the making.  The Hornets have found themselves in a no-win situation: first-round exit or low lottery pick?</t>
  </si>
  <si>
    <t>With Mo Williams providing a scoring boost, the Hornets have won five in a row.  This team still doesn't pose much of a playoff threat, but it's improving, and it will be interesting to see what Charlotte can do when Kemba comes back.</t>
  </si>
  <si>
    <t>At 30-38, the Hornets are currently in the playoffs somehow.  More importantly, with the Bucks' recent slide, Charlotte is just three games back of 6th.  Dodging Atlanta and Cleveland would go a long way in avoiding a first-round sweep.</t>
  </si>
  <si>
    <t xml:space="preserve">There's very little to say about the Hornets at this point.  Fans are running out of compelling reasons to watch; ESPN recently pulled Charlotte from the national TV schedule, and no one really complained.  Failing to capitalize on renewed excitement generated by the Hornets' return, Charlotte must hit reset once again, hoping a young player (MKG? Vonleh?) can turn into a difference maker. </t>
  </si>
  <si>
    <t>Despite another year of terrible injury luck, The Bulls finished last season with a 48-34 record.  Chicago's off-season success largely flew under the radar as a Central Division rival made noise.  Since Tom Thibodeau became head coach in 2010-2011, he's had to deal with a lack of offensive firepower and floor spacing on his rosters.  The Bulls addressed that issue this summer by bringing over European prospect Nikola Mirotic and trading up in the draft to select Creighton sharpshooter Doug McDermott.  These two NBA-ready rookies have the potential to inject shooting and floor spacing in an offense that desperately needed it last year.  The signing of veteran forward Pau Gasol will help matters on that side of the ball, as will a full season from former MVP Derrick Rose.</t>
  </si>
  <si>
    <t>The Bulls came out of playing 4 games in 5 nights last week by going 3-1. Chicago looked better on the glass as they put together two good wins, first against Detroit and then Toronto. Jimmy Butler continued to impress in his 32 point performance vs Indiana. The Bulls have been playing their best basketball on the road so far, which they hope to sustain as they embark on a 7 game roadtrip tonight.</t>
  </si>
  <si>
    <t>The Bulls have had a road heavy schedule which saw them play 7 consecutive games away from the UC, after which they emerged with an 11-6 record. Injuries made the Circus Trip even tougher than usual but the Bulls went out on a high note with a blowout victory in Brooklyn. They look forward to 4 out of their next 5 games being at home, especially with their starting 5 healthy.</t>
  </si>
  <si>
    <t xml:space="preserve">Since last rankings the Bulls have had two tightly contested losses to top Western Conference opponents. Regardless, they seem to slowly but surely be rounding into form as they currently see themselves on a 3 game win streak, all against playoff teams.  Chicago's last 4 total wins have come by an average of 15 points per game and that's without Joakim Noah. </t>
  </si>
  <si>
    <t>Chicago is 9-1 over their last 10, with each win coming by an average of 12 PPG. The Bulls are rebounding from their brutal early season schedule by hosting 9 of their next 12 at home. That should help them gain some ground in the EC playoff race, especially since their starting five is healthy. X factor Derrick Rose is averaging 23.3 PPG on 54 FG% since returning from an illness.</t>
  </si>
  <si>
    <t>Injured wings Doug McDermott/Mike Dunleavy should be back for Chicago soon. In the meantime, the Bulls have enjoyed Pau Gasol's resurgence. The 34 year old posted a career high in points to go along with his 18 REB in a home victory. Over Chicago's last 4 wins, Gasol is averaging 30 PTS 14 REB &amp; 4 BLK. Lost in the Spainard's career night a near triple double from breakout star Jimmy Butler, who himself dished out a career high 10 assists.</t>
  </si>
  <si>
    <t>The Bulls have won 5 of their last 6 and also have a league high 19 road wins, matched only by GSW/ATL/DAL. They started their 7 game home stand with a win over Phoenix and are looking to improve their record at the UC. After Saturday, Chicago took sole possession of the league's best 4th quarter scoring margin as well. Portland was in a tie with them for 1st overall in that category previously.</t>
  </si>
  <si>
    <t>In the absence of Rose, Butler &amp; Gibson, Nikola Mirotic set a new career high with 29 points against the Clippers. The next-man-up trend continued as E'twaun Moore set his own career high against a possessed Russell Westbrook &amp; Doug McDermott notched the 3rd career high scoring night of the week for Chicago with a strong outing in Indiana. A lot of silver linings in Chicago's recent play.</t>
  </si>
  <si>
    <t>The Bulls are still waiting for 40 PPG to walk through the door as their All Star backcourt inches closer to returning. Patience is the key in Chicago as post-season health takes priority over seeding. Mirotic is a 20 PPG 8 RPG PF in March, while a healthy Joakim Noah is also killing it. Averages of 11 RPG &amp; 7.4 APG is the same kind of play that earned Noah 1st team All NBA honors a year ago.</t>
  </si>
  <si>
    <t>Butler is looking to find his foothold after returning from injury, Thibs continues to impress by overachieving through injuries, minutes restrictions etc and despite getting more rest &amp; less PT, Joakim Noah is still proving to be one of the league's best passers (7.1 APG &amp; 1.9 TOPG since the 1st of March). A weapon like Rose is the kind of spark this team needs as we get ready for the playoffs.</t>
  </si>
  <si>
    <t>I'm about to submit do you have anything?</t>
  </si>
  <si>
    <t>Coach Thibs is entering the 2014-2015 season with the most talented roster he's ever had.  Management has positioned this team well, both financially and in terms of talent.  Old woes, lack of depth and shooting, should no longer be weaknesses for this team.  Chicago even positioned themselves to deal with swingman Jimmy Butler's upcoming extension when they dealt Luol Deng to Cleveland last year.  The only question standing between this Bulls team and a title chase is a familiar one.  Will they stay healthy?</t>
  </si>
  <si>
    <t>The Cavaliers notched their third straight win on Saturday over the Pacers. The Cavs’ offense has shown signs of brilliance at times, especially when the Cavs’ starters are on the floor. The Cavs’ bench has provided much less consistent scoring, often allowing teams to get back into games after the Big 3 get them out to an early lead.</t>
  </si>
  <si>
    <t>The Cavs lost a large piece of their team in Anderson Varejao in their game against Minnesota. While the team averages the second highest points scored in the first quarter, as well as averaging the highest margin of lead after the initial quarter, the Cavs have had their fair share of struggles as the game goes on. The Cavs' secondary must step up and be more consistent, as it is still the main reason the team is losing its early leads by the end of the first half.</t>
  </si>
  <si>
    <t>The Cavs are on a four game losing streak going into Sacramento on Sunday. The Cavs welcomed JR Smith, Iman Shumpert and Timofey Mozgov to the team this past week, giving up assets including Dion Waiters and a protected Memphis 1st round pick. The Cavs are currently missing LeBron, Shumpert and Marion due to injuries and all three players are expected to be healthy by mid-January.</t>
  </si>
  <si>
    <t>With LeBron's return from injury and the addition of Mozgov, Shumpert and JR, the Cavaliers are looking like a whole new team. They have won 6 straight after their Sunday win against OKC. Their defense is leaps and bounds above what it was in the earlier part of the season, allowing significantly fewer easy shots in the paint. One of the main goals now going forward is to continue to ease Iman into playing more minutes to give the team a boost to our perimeter defense.</t>
  </si>
  <si>
    <t>The Cavs recorded a win against the LA Lakers on Sunday after their streak ended in Indiana Friday. They have won 13 of their last 14 games, and have continued to look like a whole new team recently as Mozgov and other new pieces continue to contribute night after night. Moving forward, the Cavs have a four game road trip facing teams such as the Bulls and the Wizards, making this trip very important for all teams considered as they continue to fight for the number 3 spot in the conference.</t>
  </si>
  <si>
    <t>The Cavs did not directly become part of all the trades that occurred over the past week with the trade deadline. They did, however, indirectly benefit from the Thunder/Jazz trade, as Kendrick Perkins was bought out of his contract and has committed to signing with the Cavs in the near future. The Cavs looks to alleviate PF Tristan Thompson from having to play most of his minutes at the Center position while Mozgov got a breather during games. The team continues to learn to play off of each other's strengths, especially on the defensive end. A few notable upcoming games include facing both red hot teams in GSW and ATL, as well as a matchup with the Dallas Mavericks.</t>
  </si>
  <si>
    <t>This past week, the Cavs clinched their first playoff spot since LeBron had left, and it seems like they have no intention of letting off the gas. This team had the best offensive rating over the past two weeks and were the only team to have a TS% over 60%. It seems like everyone in the Cavs' starting lineup has found their place on the court, and the bench isn't really that far behind either.</t>
  </si>
  <si>
    <t>The Nuggets limped to a 36-46 record last season, missing the playoffs for the first time since 2003. However, good times are ahead in Denver, as Danilo Gallinari returns from injury, Arron Afflalo returns from Orlando, and "The Manimal" Kenneth Faried returns with a FIBA gold medal and a big contract extension to live up to. Along with star player Ty Lawson, promising rookies Gary Harris and Jusuf Nurkic, and one of the top second units in the league, this (finally) healthy Nuggets squad will aim to finish anywhere in the 5th to 8th seed free-for-all in the ultra competitive Western Conference.</t>
  </si>
  <si>
    <t>The Nuggets have been in a freefall that was only partially redeemed by a big win against the crippled Pacers. The execution of Brian Shaw's system on offense and defense has been a massive failure, and the team looks completely out of sync. Shaw will be fighting for his job over these next two weeks, and with rumors that he has lost the locker room, it may be tough to do.</t>
  </si>
  <si>
    <t>After a 2-7 start, the Nuggets have rallied to win 6 out of the last 7 games, including a 5 game win streak against the likes of the Bulls, Pelicans, and Cavaliers. Ty Lawson has led the team during that stretch, putting up a cool 17 pts and 12 asts per game. With an established 10 man rotation, Brian Shaw's seat has cooled off considerably, and the Nuggets are right back in the West playoff hunt.</t>
  </si>
  <si>
    <t>The streakiness that plagued George Karl's tenure with the Nuggets has reared its ugly head under Brian Shaw. The Nuggets followed their 6-1 run two weeks ago with a 2-6 record, including a 4 game losing streak. Many key rotation players have been forced off the court with injuries, such as Kenneth Faried, Danilo Gallinari, Nate Robinson, and JaVale McGee, but this team will need to persevere and stay competitive if they have any hope of making the playoffs this year.</t>
  </si>
  <si>
    <t>The Nuggets continue to ride the waves through the end of 2014, as this team continues to follow impressive, hard fought wins with head scratching losses. Kenneth Faried has flourished over the past week, averaging 21 points and 17 rebounds over the last three games, and the Nuggets will need Faried to stay in this groove to get back over the .500 mark.</t>
  </si>
  <si>
    <t>The Nuggets have started 2015 on a roll, winning 4 out of 5 games, including impressive wins over Memphis and Sacramento. Ty Lawson has led the charge per usual, averaging nearly 20 points and 9 assists over the past 5 games. The emergence of rookie center Jusuf Nurkic (12 Pts/8 Reb/3 Blk avg. over the past 5 games) led to the trade of the MozGOD, and it appears a Wilson Chandler trade may be on the horizon, however this team is still only 4 games out of 8th place in the West. It's worth keeping an eye on the Nuggets, and GM Tim Connelly in particular, to see what their next move is.</t>
  </si>
  <si>
    <t>The rudderless Nuggets continue to leave fans shaking their heads, as they followed a 5 game winning streak with a 6 game losing streak, including embarrassing losses to Minnesota and Boston at home. Questions have risen once again about the safety of Brian Shaw's job, as he has made numerous questionable decisions over the past few games. Coupled with a head-scratching trade of an expiring Nate Robinson for Jameer Nelson, as well as the DUI arrest of star PG Ty Lawson, this team appears to have no direction as they continue to hang on at the top edge of the lottery.</t>
  </si>
  <si>
    <t>On February 9th, 2013, the Nuggets sported a 33-18 record and were at the tail end of a 9 game win streak. They turned the Pepsi Center into a fortress, only losing 3 games at home all year, with none after January 18th. On February 9th, 2015, the Nuggets now have a 19-32 record. They have lost 11 of their last 12 games. They are the only team in the NBA to lose to the Knicks, T'Wolves, Sixers, AND Lakers. They back up a horrifying 7-19 road record with a 12-13 mark at their former fortress of a home. These are dark, dark times in Denver, and no one in the Nuggets organization is safe as the All-Star Break and trading deadline approaches.</t>
  </si>
  <si>
    <t xml:space="preserve">The Nuggets entered the All-Star Break as losers in 13 of their last 15 games. How did the front office respond? By trading a grand total of two players for trade exceptions, a 1st round pick (with another 1st round pick being sent out), Will Barton, and two bought out players in Claver and Robinson. After a relatively quiet trade deadline, the Nuggets have nothing left to do except lose their way to a high lottery pick. *Go Nuggets...!* </t>
  </si>
  <si>
    <t>Despite the unimpressive record, the Nuggets have shown new life under interim coach Melvin Hunt, snagging impressive wins against Milwaukee and Minnesota. Although they have dug themselves in too deep of a hole to charge to the 8th seed, most Nuggets fans are just happy to see the team actually trying to win games again. After being voted the second best assistant coach in the NBA two years ago, Hunt is coaching for a top job next season, despite the usual names floating around as well, such as Mike D'Antoni, Mark Jackson, Alvin Gentry, and Avery Johnson.</t>
  </si>
  <si>
    <t xml:space="preserve">The Nuggets, slowly but surely, appear to be getting back on track. While it's too late for a playoff push, with the Nuggets being eliminated from contention on Friday, many fans are satisfied with seeing a level of effort that hasn't been seen since 2013. Melvin Hunt has shown to be an excellent motivator and a positive influence on his players, and always remains upbeat in post game interviews, which Brian Shaw was 0-for-3 on in his tenure with the Nuggets. Something to keep an eye on is the resurgence of The Rooster, Danilo Gallinari, who appears to be back in form after going through two ACL surgeries and surgery for a torn meniscus in the span of two years. Gallinari is averaging 17 points and 5 rebounds on 42% shooting in the month of March, and he set a new career high of 40 points on Sunday against [](/ORL).
</t>
  </si>
  <si>
    <t>The past two weeks have been rough for the Nuggets, only nabbing one win to five losses. While it may be easy to point to the end of the team's honeymoon with Melvin Hunt, the losses can mostly be attributed to a tough stretch against Portland, a surging Utah, San Antonio, and the Clippers. The effort level has gone up since Brian Shaw was fired, but it has become clear that this roster isn't built to compete in the brutal Western Conference.</t>
  </si>
  <si>
    <t xml:space="preserve">And thus ends another forgettable season for the Denver Nuggets. While the team showed signs of life under interim coach Melvin Hunt, it was too little, too late as the Nuggets were already out of contention for the playoffs. All eyes will be on the front office this offseason, as they have a chance to start anew with a coaching vacancy, a lottery pick, and a roster full of moveable pieces. Although Nuggets fans shouldn't be expecting a complete bottoming out, the harsh reality is that it will be a long time until playoff basketball returns to the Pepsi Center. </t>
  </si>
  <si>
    <t>The Mavericks come into the 2014-2015 season with high expectations. With the beloved Tyson Chandler back in town, along with the free agent signing of Chandler Parsons, the Mavs have a very strong core built for this year. While there is no superstar outside of Dirk, the Mavs have 3 borderline all stars to help him in the starting lineup alone. The bench is deep, and Rick Carlisle is one of the best coaches in the league. While the injury bug has already struck early, the Mavs have a great training staff, and if they can stay healthy, the Mavs should be on everyone's radars.</t>
  </si>
  <si>
    <t>The Mavs had a lot of blowouts since the last rankings- going both ways. The bench looks strong, and the offense has never been better. They need to beat the stronger teams though to prove being a top 5 team though, as well as not falling behind big early.</t>
  </si>
  <si>
    <t>Dallas went 6-2 since the last published power rankings. However, they played a lot of easy teams, and after blowing out the Lakers, they went a week of barely beating teams, or losing, that they should have won big against. Felton has served his suspension, so the bench got a slight upgrade. The team needs these 2 days off, since they face a brutal December schedule that'll show how good this Dallas team really is.</t>
  </si>
  <si>
    <t xml:space="preserve">The Mavs' offense is just fine, but their defense needs work. The interior has significantly improved thanks to Tyson Chandler, but right now the perimeter defense is severely holding the Mavs back. Until they can imrpove on that, they are not going to threaten any contenders. </t>
  </si>
  <si>
    <t>Well, it looks like the Mavs' front office read my write-up from last week. The Mavs now have one of the best point guards in the league, in Rajon Rondo that helps big time on defense and offense. Besides losing to a Phoenix team that has given the Mavs trouble in both meetings, as well as Atlanta, the Mavs are starting to gel and look like they can compete with anyone. Dirk's shot also looks to be back, which is a huge plus.</t>
  </si>
  <si>
    <t>With the West being so tight, the Mavs can move to anywhere from the 3 seed to the 6 seed with a blink of an eye. Rondo has been playing poorly offensively, Dirk has been inconsistent on offense, and Parsons has gone missing since the turn of the calendar. This January schedule is a tough one, and a true test to how good this team is. They have played a lot of easy teams, and that has been boosting their record quite a bit. Don't hit the panic button though if they do not succeed this month. Even in the title season the Mavs had a tough January (for different reasons though), and then went on to have a scorching hot finish to the end of the year. Hopefully the same thing happens this season. In order to become a legit contender in the West though, I think the bench, mainly the interior depth, needs an upgrade.</t>
  </si>
  <si>
    <t>The Mavs have seen their perimeter defense improve drastically, but they have not been able to pull out some recent close games. Sunday's loss could have been a lot worse when Tyson Chandler went down, but luckily he returned to action later in the game. The bench still needs an upgrade, and as the deadline approaches, a move is more likely. A wing or big man would be nice.</t>
  </si>
  <si>
    <t xml:space="preserve">Dallas may be without star acquisition, Rajon Rondo, for the foreseeable future, but the rest of the team has picked it up. After a 4 game dry spell, the Mavs have won 5 out of their last six, and the loss was a blown 24-4 lead over Golden State. Who knows how much this team will change by the next power rankings, and how much of an impact Rondo could have had in the game versus Golden State. The Mavs play the struggling and Blake Griffin-less Clippers and then the Jazz to round out their first half. They are within striking distance of the promising three seed. </t>
  </si>
  <si>
    <t>The Mavericks started the second half of the season in a rough manner, but everything has clicked the last two games (vs HOU, CHA). Amar'e looks like he could be a better version of Wright, which is hard to imagine, and the defense is improved. The Mavericks need to prove they can beat the top tier teams more consistently, but right now they have the 4th most wins in the NBA. Granted, they have played the most games, which helps them going forward.</t>
  </si>
  <si>
    <t>Dallas had an odd 2 week stretch. They played their first game with their normal starting 5 for the first time since the second game back from the All Star break. However, their weak beginning of the season schedule is starting to weigh on their recent performance. They are struggling against playoff caliber teams in the West. However, consider that Chandler Parsons has been out for extended time, and he is a key part to the offense, which has had trouble going of late.Considering the offense was on a historic pace to start the year, it is fair to believe that at least some of the last few weeks is due to injury.</t>
  </si>
  <si>
    <t xml:space="preserve">When one man plays well, another key player decides not to play well. That's how these last couple of weeks, and honestly the whole season, have gone. Amar'e has played well on the bench, and is probably the best acquisition of the season for Dallas this year, at least among the mid-season acquisitions. A very disappointing loss to the Suns is stinging the Mavericks, but over the last week, they have found their offensive groove again, and Rondo has been playing very well. Luckily, most people are paying attention to March Madness instead of the Mavs' struggles from Friday and Sunday vs Memphis and Phoenix. </t>
  </si>
  <si>
    <t>The Mavs close the season out with 4 of their last 5 games versus non playoff bound teams, so that should get them near 50 wins. Minor injuries have plagued them all year, and they need to rest their players to get everyone back on track. The Mavs have the talent to do damage, and are certainly better than the 7th seed in the West.</t>
  </si>
  <si>
    <t>3-4</t>
  </si>
  <si>
    <t>3-1</t>
  </si>
  <si>
    <t>Ranks Above Avg</t>
  </si>
  <si>
    <t>Lover</t>
  </si>
  <si>
    <t>Ranks Below Avg</t>
  </si>
  <si>
    <t>Hater</t>
  </si>
  <si>
    <t># Lovers</t>
  </si>
  <si>
    <t># Haters</t>
  </si>
  <si>
    <t>Lovers</t>
  </si>
  <si>
    <t>Haters</t>
  </si>
  <si>
    <t>Avg</t>
  </si>
  <si>
    <t>20-32</t>
  </si>
  <si>
    <t>23-33</t>
  </si>
  <si>
    <t>A record of 3-7 doesn't showcase what the Pistons really are, they're still getting to know SVG and the new system; look for an upward trend coming from the Pistons in the near future. Brandon Jennings is having a great start to the year, shooting over 45% from the field and averaging 22pts/6ast over the last 5 games. Kentavious Caldwell-Pope has struggled in a few games, but over all has shown a growrth in confidence and skill since his rookie season. Andre Drummond stuggled to start the season, The Pistons were trying to forcethe ball through Drummond on the post but it wasn't working; now he is focusing back on defense and rebounding and he is being much more productive. It's a miracle, Josh Smith is only averaging 1.7 3pt Attempts per game andthe ones he is taking aren't horrible shots (has SVG been able to get to him?).</t>
  </si>
  <si>
    <t>The Pistons have no leader, no one who can, will, or wants to take over a game when the going gets tough. They often hang with their opponent until midway through the 3rd quarter and then they fall apart. Its hard to continue to be optimistic when the Pistons have lost 8 games in a row and show no sings of improvement.</t>
  </si>
  <si>
    <t>Holy crap. The Pistons are on a two game winning streak! With Jodi Meeks back from injury and in the rotation the Pistons finally have some stability and leadership in their second unit. Hopefully Meeks is the piece that was missing... but they're gioing to remain at the bottom of the list until they can prove they are a changed team.</t>
  </si>
  <si>
    <t>Bad Analysis: FUCK JOSH SMITH! Addition by subtraction! Jennings can't possibly keep this up. DEEEETRROOOOITTT BAAASKETTBALLLL!!! - I'm not entirely convinced the Pistons are a playoff team just yet, I need about 2 more weeks of solid play and a few more wins before I am officially ready to call them "Back", but whatever SVG has done, it's working and Detroit Basketball is fun to watch again. The NBA is a better league when the Pistons are a good team.</t>
  </si>
  <si>
    <t>The Pistons gave me the continued perfomance for two more weeks like I wanted to see, and how are they rewarded? With Jennings tearing his Achilles at the end of those two weeks. The Pistons have continued their winning ways and have been holding onto late leads which has been their downfall in the past few years. DJ Augustin played great in place of the injured Rose last year, and his first game starting since Jennings got hurt was hopefully a vision of what is to come.</t>
  </si>
  <si>
    <t>With Brandon Jennings out with an Achilles injury the Pistons playoff hopes looked to be crushed. But I surge from DJ Augustin and consistent Double-Doubles from Greg Monroe and Andre Drummond have kept the team alive. They've beaten teams like the Houston Rockets but lost to teams like the Minnesota Timberwolves. Hopefully the All-Star break will give the team a chance to get their feet back under them and give them energy for a late push for that 8th playoff seed.</t>
  </si>
  <si>
    <t>The Pistons traded 40% of their starting rotation on the Trade deadline but have gone 2-0 since then (3-1) since the last rankings. The with acquisiton of Reggie Jackson the Pistons show they are trying to make a push towards the playoffs. They won their first game back from the All-Star break against the Chicago Bulls with only 10 active players. This was followed by a win Sunday night against the Wizards, the main component to these games was the powerful presence of Andre Drummond and Greg Monroe as well as an increase in Defensive intensisty from the rest of the team. Look for the Pistons to make a strong push for the 6-8 seed in the east.</t>
  </si>
  <si>
    <t>The Pistons fell. Right on their face. Hard. KCP has really come in to his own and has been putting up good numbers. Making hard drives to the hoop and either putting the ball in the hoop or getting fouled. Greg Monroe has been out for the last few games allowing Tolliver to start and spread the floor a little more. With Tolliver starting it has opened the floor for driving guards like Reggie Jackson and KCP. Jackson had a 23-21 game, Drummond flirted with another 20-20 last night. Pieces of the Pistons are playing well, but they're stuggling putting it all together. Unfortunately, at this point, every win hurts them.</t>
  </si>
  <si>
    <t>4-2</t>
  </si>
  <si>
    <t>It's hard not to be overly optimistic as a Warriors fan entering the regular season. The change from the iso heavy offensive system run by Mark Jackson the last few years to the constant movement of players and the ball has been a welcome change, and the results show it. Entering Sunday's game against Houston, the Warriors were second in the league in points per game (112), first in assists (27/game) and first in FG% (51.7%), a far cry from the average offense the Warriors put up last season. Klay Thompson has led the way, leading the the league in points per game with 21.6 in just 25.2 minutes, shooting 53.6% from the field and 58.6% from 3</t>
  </si>
  <si>
    <t>The Warriors are off to a great start 3-0 after a heart-pounding win @ Portland. They’ve been carried by their defense thus far, with a league best dRTG of 87.5, holding teams to just 39.5% shooting from the field. Klay Thompson leads the league with 29.7 ppg, including a career high 41 vs. the Lakers and a game winner @ Portland the next night. They will be tested this week with games vs. LAC, HOU, PHX and SAS, which should provide a good barometer of the team so early in the season.</t>
  </si>
  <si>
    <t xml:space="preserve">Despite disappointing back-to-back losses to Phoenix and San Antonio, the Warriors have to be pleased with how they are playing. They currently lead the league in TS% (60.2 as a team!), and have begun to resolve their turnover problem that cost them in their two losses. As expected, Steph Curry has led the way with a stellar stat-line of 24.8 points, 5.5 rebounds, and 7.7 assists per game on 49-39-96 shooting splits, but has also been a pleasant surprise on the defensive end as well. </t>
  </si>
  <si>
    <t>The Warriors have been perfect since the last rankings, riding a 9 game win streak and going 5-0 on a road trip for only the 2nd time in franchise history. This was in jeopardy in both OKC and Charlotte, but the 6th ranked player in PER saved them a couple of times. I'm of course talking about Marresse Speights, who scored 28 and 27 points in those games respectively. However, they will be heavily tested over the next several weeks with games vs. NOP x2, CHI, HOU, DAL, MEM, and OKC, many of which are on the road.</t>
  </si>
  <si>
    <t>The Warriors have kept that 16 game win streak alive despite Bogut's knee tendonitis keeping him sidelined the last 2 games. The depth of this team is really standing out as 3 players have scored 20+ in the last 3 games. It's also clear the have the ability to close out games (CHI, HOU, &amp; NOP) though that Mavs game was a little too close for comfort.</t>
  </si>
  <si>
    <t xml:space="preserve">The last two weeks have been the toughest on the Warriors in the young season, finishing 3-3 including a loss to Memphis that snapped their 16 game win streak (longest in franchise history) and back to back losses in LA to the Kobe-less Lakers and the division rival Clippers on Christmas night. The loss of Bogut has really affected the team on both ends of the ball but they have still managed to go 7-3 in games without him this year thanks to the Splash Brothers. Steph Curry's 3 point stroke has been a struggle lately, shooting a career low 38% from 3 point land this year, but there isn't much reason for concern as he (historically starts slow from deep and picks it up as the season goes on)[https://pbs.twimg.com/media/B5uJfdHCIAEKWF-.png] </t>
  </si>
  <si>
    <t xml:space="preserve">After dropping two disappointing games in LA, the Warriors got back on track finishing a 6 game homestand undefeated with a remarkable average point differential of +22.2. They won every game by double figures and had a net rating of 24.5 during the homestand, including dominating wins over OKC and Toronto. However, the schedule gets brutal quick, as they start a stretch of 9 games in 15 days Tuesday @ Utah.  </t>
  </si>
  <si>
    <t>Klay All Day Everyday, [especially the third quarter.](http://i.imgur.com/AVtEhTB.gifv) That max contract ain't looking so bad, and neither are the Warriors. They've continued dismantling teams at home with their 19th win in a row at home over the Celtics. With everything going well, the Rockets game and Celtics game gave a little glimpse of last years inability to blow out a team to the end with the bench. Not a bad problem to have, but a problem nonetheless.</t>
  </si>
  <si>
    <t>The Warriors weren't quite clicking on all cylinders pre all-star break with a couple of narrow victories on the road over the 76ers and TWolves. After the break the Warriors put on  a dominating performance against the Spurs, followed up by a poor Curry-less performance against the up and coming Pacers. Get better Steph, your distribution is desperately needed for this road trip coming up.</t>
  </si>
  <si>
    <t>Warriors finished out their 6 game East coast road trip going 3-3 with a tough loss to a Jarret Jack dagger against the Nets on the back end of a 4 game in 5 nights. Since coming back to the Roaracle the Warriors have been whooping teams with majority of their key players sitting in the 4th against the Bucks, Mavericks and Clippers. Steph Curry has gone into God mode with his handles and has elevated his season 3 Point percentage by 1.7%. He's now on pace to beat his 272 3 pointers made in a season.</t>
  </si>
  <si>
    <t>The controversial rest game in Denver was the Warriors only loss since last rankings. The offense has been a thing of beauty to watch  especially these last 5 games at home where they support a 16.8 differential. The schedule for the rest of the year is tough, but it's looking like the Warriors will get to 60, a franchise record and their first divisional and conference title since the 1975-76 season. It's a great time for bay area basketball.</t>
  </si>
  <si>
    <t>After a 12 game win streak while simultaneously resting players the Warriors were abruptly brought back down to earth by a thrashing by the Spurs. While it was a SEGABABA on the road, it has become apparent that the San Antonio still has our number. Having home court advantage throughout the playoffs will be nice though.</t>
  </si>
  <si>
    <t xml:space="preserve">After a disappointing off-season and a successful preseason, the Rockets are ready to begin their next journey. Howard and Harden look to improve thanks to having a year together, and for Howard, health that hasn’t been seen since his Orlando days. The improved defense that Ariza brings, plus a hopeful improvement from Harden should provide one of the better starting fives in the league. Houston’s lack of depth, with a very young and prospect filled bench will be the thing holding the Rockets back. If one of the starters goes down with an injury, Houston ranking will dip significantly.    </t>
  </si>
  <si>
    <t xml:space="preserve">Houston have shown great consistency beating three lottery comfortably, something that was a struggle at the start of last season. Whilst Harden has been great defensively and Ariza has shown to be a perfect fit with his great D and 3pt%, the Rockets lackadaisical bench and injuries to Howard and Beverley could provde an obstacle with the next stretch of games including Miami, Golden State and San Antonio </t>
  </si>
  <si>
    <t xml:space="preserve">After impressive wins against Miami and San Antonio, the shorthanded Rockets had their first loss after falling short to the Warriors and Curry's amazingness. The Rockets continue to beat teams they should, even with Jones and Beverley's indefinite injuries and after the shock near-loss to the 76ers, the Rockets will look to show they're the real deal against Memphis, Clippers, Dallas and Sacramento in the upcoming fortnight. </t>
  </si>
  <si>
    <t xml:space="preserve">The injury bug has bit hard for Houston, with Beverley, Jones, Howard and now Caanan all out for an indefinite amount of time. An impressive win when shorthanded against Dallas as well as comfortable wins against New York and the much improved Milwaukee has allowed Houston to maintain it's great record, but without three starters and the backup PG, Houston may soon struggle. </t>
  </si>
  <si>
    <t xml:space="preserve">Houston are at an impressive 5-1 since the last PR even with Dwight and Bev missing nearly all of it whilst Jones, Caanan and K-Pop continue to ride the pine. Harden is in the top tier for the MVP race and D-Mo continues to have a breakout year. An upcoming tough schedule and hopeful long-term return of various players will shed light on just how good this Houston team could be. </t>
  </si>
  <si>
    <t xml:space="preserve">It's been a rollercoaster of a fortnight for the Rockets who have quickly gone from one of the worst benches in the league to the current predicament of too many players needing too many minutes. As Coach McHale looks to find a balance between the new additions and returned players, the Rockets will look to bounce back from some bad losses with a short homestand and then East roadtrip. </t>
  </si>
  <si>
    <t>It's been a mixed bag for the Rockets the past fortnight, with embarassing losses to GSW and ORL. An injured Dwight and lack of effort has eradicated the defensive first identity that the Rockets built during their hot start. Great wins against OKC and PHX provide evidence that if the Rockets can get healthy and their rotation sorted, they can beat any team.</t>
  </si>
  <si>
    <t xml:space="preserve">With Dwight expected to be out 6-8 weeks and a upcoming schedule featuring 5 playoff teams in a row, Houston will look to return to their scrappy defensive mentality with Harden carrying the offensive load. Recent off games by Harden have been saved by Houston's new found bench scoring. </t>
  </si>
  <si>
    <t xml:space="preserve">The All-Star break provided a much needed rest for Harden whilst the trade deadline showed Morey is content to ride out this season with the current squad, making only minor moves. Recent losses against quality WC teams due to paint defense and offense show the importance of Howard but if the quality of play from the Rockets bench (Smith, Brewer and Jones) continues, it should hopefully be enough to maintain a high playoff seed.   </t>
  </si>
  <si>
    <t xml:space="preserve">Tough losses to Memphis and Atlanta have marred an otherwise great stretch by the Rockets with huge wins against the Cavs and Clips. A relatively easy schedule to finish off the season with a hopefully returning Dwight in a few weeks is something to look forward to for Rockets fans and allows Houston to get a hopeful stranglehold on a top 4 seed. </t>
  </si>
  <si>
    <t xml:space="preserve">5-5 in their last ten, the Rockets will look towards a relatively easy schedule to weather the injury storm. With a hopeful returning Dwight (Wednesday at the earliest) and Jones in the next fortnight, Houston will finally have a healthy line-up and aim to lockup a top 4 seed. </t>
  </si>
  <si>
    <t xml:space="preserve">8 and 2 in their last ten and clutch wins against Dallas and OKC on the road, the Rockets have had an impressive few weeks. Dwight has looked dominant in his brief spurts which the Rockets may need more of as their quest for the second seed will conclude with a tough remaining schedule, including a B2B against the Champs. </t>
  </si>
  <si>
    <t xml:space="preserve">An absolutely brutal two losses to San Antonio looked to drastically change the Rockets season, but a great last three games and New Orleans being bros has lead the Rockets to the second seed. An almighty accomplishment for an injury-battered team.
</t>
  </si>
  <si>
    <t>The Indiana Pacers head into the 2014 season as a gigantic question mark. Losing Lance Stephenson to free agency and Paul George to injury has left the team with a serious deficiency on the offensive side of the ball. The Pacers will have to rely heavily on the efforts of George Hill, David West, and Roy Hibbert to create some identity going forward. With those three at the forefront, expect a return to the defensive mindset from the previous two years. To combat the perceived lack of offense, Indiana added Croatian sharpshooter Damjan Rudez and certified former Pacer-killer CJ MIiles. Despite massive holes, the Pacers' experience should make them feel optimistic they can at least compete for a playoff spot in the East.</t>
  </si>
  <si>
    <t>The Pacers began the season minus 3 key players who were expected to carry huge loads for the offense. Against Philadelphia, Indiana got a lift from Rodney Stuckey who was drilling threes left and right while Roy Hibbert continued to own the paint. Losses to Memphis and Atlanta showed that the Pacers are capable of making runs on offense, but any offensive drought they experience will let a game get out of hand extremely quickly.</t>
  </si>
  <si>
    <t>It's bound to be an up-and-down season for the Pacers, evidenced by their wacky past two weeks. Losing six straight after winning against Philly, a home thrashing vs. Denver, and road wins over rivals Miami and Chicago. One thing is clear- Frank Vogel is coaching his ass off, so when West and Hill get healthy, this team could get verrrrrrrry interesting.</t>
  </si>
  <si>
    <t>Another interesting two weeks for the Pacers as they rack up an impressive road win against Dallas, look strong in a loss to San Antonio, and also get clobbered at home by Phoenix...all of this without star big man Roy Hibbert. With West and Watson returning, there's more scoring for Indiana, and Hibbert returning can help solidify the defense.</t>
  </si>
  <si>
    <t>The return of David West hasn't exactly lit a fire under the Pacers. Indiana has lost 8 straight thanks to sloppy play, offensive droughts, and mind-numbingly slow starts. Vogel's refusal to start CJ Watson has fans scratching their heads as well. Indiana hosts the Lakers Monday in what might be their best remaining chance to win in December.</t>
  </si>
  <si>
    <t>With the entire expected lineup of the Pacers back and healthy (save Paul George), things are starting to look interesting. The defense continues to be stifling thanks to Hibbert, and the offense has been mind-bogglingly better since George Hill's return. The January schedule looks much more reasonable than the December slate, but the Pacers must keep pace with the four teams surrounding them in the standings if they want a shot at the playoffs.</t>
  </si>
  <si>
    <t>The Pacers find themselves clinging to the edge of the playoffs, and a tough 5-game road trip looms. Roy Hibbert has been a rebounding fiend as of late, and the offense continues to putt-putt along, but Indiana needs to stop letting these big leads slip away or their playoff hopes will take a tumble. HUUUUGE games against Miami and surging Detroit in the coming weeks.</t>
  </si>
  <si>
    <t>If not for a huge fourth quarter Sunday vs. Orlando, the Pacers would have been cruising on an 8 game losing streak. Watching this team play offense is like watching an autistic baby get hired to solve a murder that it committed. CJ Miles has thrown up more bricks than the third little pig. Maybe, MAYBE, if George "Indiana Member's Credit Union Ambassador" Hill can stay healthy, the flow will finally kick in. But it looks like the tank is on.</t>
  </si>
  <si>
    <t>Whoa, whoa, WHOA, what have we here? Three straight wins? Tied with Minnesota for the longest active win streak? George Hill leading an offense that can now consistently score 100 points? CJ Miles shooting and scoring? Rumors of Paul George coming back in March or April? Excitement for Pacers fans?! YOU BETTER BELIEVE IT!!! CHOO-CHOO!!!!</t>
  </si>
  <si>
    <t>The Pacers began the "second half" of the season in terrific fashion- walking all over Philly and edging out (an, albeit, sans-Curry) Golden State. GODney Stuckey and CJ Miles have been tremendous the last few weeks, and the offense as a whole has never looked better this year. Now just a half-game of the eighth seed in the playoff picture, Indy must keep pace with division rival Detroit if they wanna go dancing. All eyes on #theRETURNmidMarch</t>
  </si>
  <si>
    <t>Few teams are hotter than the Indiana Pacers at the moment. The Pacers are on a season-high 5-game win streak, have won 8 of their last 10, and 13 of their last 17. The defensive consistency has returned, and the supporting cast has never looked better offensively. All of Indiana sits on the edge of the collective seat, hoping Paul George's return can steer the Pacers into the postseason promised land.</t>
  </si>
  <si>
    <t>After riding a huge wave of momentum from a 7-game win streak, the Pacers have fallen flat vs. tougher competition and dropped their last five games in a row. It seems the close-game struggles have returned, as Indiana failed to hold fourth-quarter leads against both Brooklyn and Cleveland. As Pacers fans' collective anxiety surrounding Paul George grows, the schedule continues to look daunting. Will the once-stingy defense return before it's too late?</t>
  </si>
  <si>
    <t xml:space="preserve">He's back ladies and gentlemen!!! Just when all seemed lost for the Pacers, PG-13 rose on Easter Sunday and sparked Indiana to a huge win over Miami following a defensive romp vs. Charlotte. Indiana most likely must win out if they want a shot at the playoffs, and they need some losses from Brooklyn and Boston. By the way, fun fact: the best 3-point shooter since (arbitrary time frame alert) January 25th? [Damjan "GOAT" Rudez](http://8points9seconds.com/2015/04/05/damjan-rudez-trying-to-be-perfect-beyond-the-arc/?utm_source=FanSided&amp;utm_medium=Network&amp;utm_campaign=Trending%20on%20FS). </t>
  </si>
  <si>
    <t>The Pacers season ended with a thud Wednesday night in Memphis. With no playoff berth, Indy fans look ahead to the draft lottery. Maybe good karma for PG's injury will reward us with a top 3 pick?</t>
  </si>
  <si>
    <t>Simultaneously underrated and overestimated in the past, the Clippers might finally be fairly regarded by national consensus. They've resolved most of the doubts and flaws plaguing them in recent years — now they have the superstars, the depth, the coaching, and at last the ownership. Previous playoff runs were marred by inexperience (2012), injury (2013), and bad breaks (2014), but now they're in their second year as a true title contender, with perhaps the best team in franchise history. At last, the Clippers look like they're ready to win a championship. All that's left are the results — will they take their place among the greats, or will history remember them as an also-ran looking up at generational competition?</t>
  </si>
  <si>
    <t>The Clippers continue their seesaw November, and it's hard to tell what you can expect from them any given night. It seems like they're starting to put things together, but is it just a blip on the radar or a sign of things to come? A home showdown against Chicago and an upcoming seven-game road swing should provide a little clarity as to how the rest of the season might progress. SF is a weakness.</t>
  </si>
  <si>
    <t>Perhaps the Clippers' early season struggles had more to do with a shooting slump than we thought. They've been lights out over the past few weeks, and although they're still underwhelming against some elite teams they've rebounded quite nicely. After an unprecedented 6-1 road swing (with three SEGABABAs), they've got a very favorable schedule for the next few weeks, so next time we check in they may very well be back in the top five.</t>
  </si>
  <si>
    <t>After what looked to be a turning point the Clippers stumbled backwards into a purgatory, still just a few steps above mediocrity. To be fair, they just went through a hell of a road trip and the schedule has been brutally unforgiving this month, with little chance for a breather. We'll see if a nice long homestand with cupcakes is just what the doctor ordered.</t>
  </si>
  <si>
    <t>Although their starting unit is firmly cemented as perhaps the finest 5-man lineup this side of the bay, the Clippers' bench continues to ail the team and hold it back from the heights it should be reaching. Although Jamal Crawford has mostly played well, it's his fellow substitutes (including new additions Spencer Hawes and Jordan Farmar) whose play has been submarining the team and consistently giving up leads and putting the starters behind. The team continues to play well, yet it continues to feel like there's a gear they're missing. Maybe a certain prodigal son might be the answer...</t>
  </si>
  <si>
    <t>The Clippers have been flying under the radar recently, at least in terms of their actual basketball performance. But that role seems to be suiting them just fine, as they've quietly been winning games, oftentimes by dominant margins. They've reclaimed their spot as the league's top offense, while posting differentials that exceed even last year's, putting them only below the Warriors and Hawks. This is starting to reflect in the league standings, where they're in a three-way race for the fourth seed and less than two games out of second (also of note, they're 8-4 against the top eight in the West).</t>
  </si>
  <si>
    <t>Unfortunately the Clippers' turn in the national eye came during the toughest stretch of their season — at the end of an NBA-high 8-game roadtrip (in 13 days!) that finished with a 4-in-5 from the depths of hell. Of course those games all fell on national TV — as if the Clippers weren't going to be already be run ragged beforehand — and at the same time they started suffering major injuries and fell into a shooting slump. They're not as bad as everyone who's come out of the woodwork (people who seemingly have never watched them play a good game) claims. But things aren't looking great at the moment.</t>
  </si>
  <si>
    <t>So the bottom didn't quite drop out after all, huh? Even without Blake Griffin, the Clippers have performed admirably against a [continuingly elite gauntlet of competition](http://www.clipsnation.com/2015/1/28/7930795/los-angeles-clippers-nba-season-most-challenging#postasb). The schedule doesn't let up anytime soon, though — from now until March 15 the Clippers play 9 games against contending teams, along with a pair of SEGABABAs with spunky Minnesota. Not counting the Wolves, the Clippers' SOS over this stretch is a jaw-dropping .679, meaning the teams they'll be playing have an average record of 37-17. This shouldn't be a big deal though for one of the only two NBA teams to go undefeated over the last two weeks; Los Angeles also piled up a league-leading 15.8 net rating over that time period. Bring on the flip flops!</t>
  </si>
  <si>
    <t>Unlike the rest of their peers in the West, the Clippers can actually ride smoothly into the postseason on a slate of lesser teams, having one of the easiest schedules in the league down the home stretch. With that in mind, don't be surprised at all to see them back in the three seed within a week or two. Frequently derided or disregarded, the Clips are beating injuries and consolidating their augmented depth, with only Jamal Crawford still recovering. They've had their minds on the playoffs for the whole year, and now they're rounding into postseason form just in time to make some noise.</t>
  </si>
  <si>
    <t>The Clippers are pretty firmly establishing themselves as championship contenders as we head down the stretch, playing like one of the best teams in the league on both sides of the ball in recent weeks and since the All-Star Break overall. They've won 10 of their last 11 and could run the rest of the table with an easy remaining schedule. Unfortunately, all that dominance might still not be enough for them to escape a first-round matchup with the likes of San Antonio.</t>
  </si>
  <si>
    <t>Hard to gauge this team with the amount of injuries they've had though it's obvious we aren't a contendor. Scott's defense and offense don't look great and the principles aren't sound for this day and age in the NBA. Kobe isn't going to be able to carry the load every night when it's needed like he used to.</t>
  </si>
  <si>
    <t>Expectations weren't high for the Lakers coming in to this season and with the injuries they've endured, most notably a fractured tibia for rookie Julius Randle in his very first NBA game, things aren't looking great for them. After two huge blow out losses against the Houston Rockets &amp; Phoenix Suns, they did surprise everyone with their efforts against the Clippers and Warriors. Unfortunately their effort didn’t last a full 48 minutes and they weren't able to pull off any of the upsets. Their inability to guard the 3 pointer will be on display all season as players continue to set career highs against our defense.</t>
  </si>
  <si>
    <t>Another shitty week for the Lakers. Stagnant, ball watching offense with a non-existent defense. Swaggy P comes back Tuesday and is at least a player that can create his own shot.</t>
  </si>
  <si>
    <t>The Lakers are giving a much better effort in every game and I think much of that has to do with having another guy on the team that can create their own shot in Nick Young. The ball movement is much better all around though the offense still gets stagnant with ball watching far too often. The defense is still pretty terrible and Ed Davis still deserves more minutes. There doesn't seem to be an actual offensive plan and the defensive plan is garabage. Other than the blowout in Dallas we've been competitive in all the recent games too.</t>
  </si>
  <si>
    <t>First 3 game winning streak in over a year. Kobe Bryant passes Michael Jordan for #3 on the all-time scoring list. Swaggy P hits a big game winning 3. Some good wins against teams that are going through injuries issues and weren't at their full strength. We'll take the W's any way we can get them though.</t>
  </si>
  <si>
    <t>1-6 over the two weeks has brought us back down from the 4-3 high from the previous two weeks. Kobe is now taking games off for rest, but in his first game back, didn't force the issue and tried to be a facilitator. One positive is that outside of one of the last 7 games, we've been close in every one but just couldn't quite pull it together in the 4th. Lakers have waived Xavier Henry and have picked up Tarik Black in hopes of bolstering up their down low presence on offense and defense.</t>
  </si>
  <si>
    <t>Don't let the 3-4 record over the last 2 weeks fool you. We beat Indiana, Orlando and Denver. But they're wins so we'll take them. Tarik Black has looked pretty damn good in his minutes so far and I can see those increasing as we progress this season. Wouldn't even be surprised if B Scott starts him for a few games in the future. Have kept it close in most of the games we lost only to give up the game in the last few minutes.</t>
  </si>
  <si>
    <t>Kobe tore his right rotator cuff on a simple baseline dunk. We were made aware that he'd had an issue with this shoulder all season long and word is that he'll decided on surgery &amp; treatment Monday or soon thereafter. Lakers haven't looked good by any means recently. Byron Scott is trying to get fired and never let back into the league with his rotations - or he's just auditioning for the next team needing a tank job. Not only, ugly basketball, but pretty damn boring too.</t>
  </si>
  <si>
    <t>1-9 in the last 10 and 4 losses in a row. Kobe's out for the season and we've lost a bunch of games within the last moments of the game after having the lead. The one thing the team is doing right is losing. Gotta keep that top 5 pick I guess.</t>
  </si>
  <si>
    <t>We beat the Celtics at home after an epic collapse at the end of the 4th quarter. Our season championship has been won. Inconsistent lineups, guys not playing one game and starting the next. Just B Scott things.</t>
  </si>
  <si>
    <t>The Lakers have actually been playing pretty well for the last two weeks. Picked up 3 straight wins and have now lost 5 straight. In our 5 losses we have led or been competetive for a majority of the game only to falter in the last minute or two. This really helps the chances at keeping our top 5 pick and is also signs of a younger team without a solid veteran presence to finish out the game. Jordan Clarkson has been much more consistent and has shown the poise of a second or third year player rather a rookie.</t>
  </si>
  <si>
    <t>Another standard week for the 2014-15 Los Angeles Lakers. Stayed competitive for most of our losses only to lose in the end. Didn't lose by more than 7 points through the 4 game losing streak and put up a great fight again Atlanta and Golden State. Winning in Philadelphia Sunday night won't help our lottery chances for this year's pick, but it was nice seeing Jeremy Lin get to do Jeremy Lin things without Byron Scott watching over his every move.</t>
  </si>
  <si>
    <t>This season is so fucked up Byron Scott said he thinks Kobe should be in the running for MVP. Jordan Clarkson looks dope, Jabari Brown was a nice pickup and we've got a good young core of rookies for the future. At least they get tons of playing time for the next 6 games.</t>
  </si>
  <si>
    <t>The Grizzlies still retain much of the core from their Western Confrence Final run. Major offseason changes this year include Mike Miller being replaced with Vince Carter, the return of Quincy Pondexter from injury, and Marc Gasol in arguably the best shape of his career. Rookies Jordan Adams and Jarnell Stokes are both projected to be solid NBA rotation level players should they crack the rotation; otherwise, look to see the Grizzlies try to maximize their new single affiliation with the Iowa Energy in the Development League. With a healthy core of players, the Grizzlies should win about 50 games this year.</t>
  </si>
  <si>
    <t>The Grizzlies start the season 3-0 for the first time in franchise history. Marc Gasol and Zach Randolph lead the team, averaging 25/8 and 20/13, respectively. Courntey Lee suffered a mild concusion on October 31 and is not expected to return to the team for a couple of days. Former starter Tayshaun Prince has started since Lee's injury. Tony Allen returned to the starting lineup this year and leads the league with 4.0 steals/game.</t>
  </si>
  <si>
    <t>The Grizzlies suffered their only lose this season to the Bucks after a clutch 3-point play by Brandon Knight. Their best wins came at Phoenix (102-91) and a home game with the Kings (111-110) where Courtney Lee made a controversial [buzzer beater](https://www.youtube.com/watch?v=J7kpjKNbbPc) after rallying from 26 points down. Despite low production from the team bench, the Grizzlies have been able to win due to stingy defense allowing only 91.3 points/game.</t>
  </si>
  <si>
    <t>The Grizzlies have gone 6-1 since the last update. The team started strong with a 26 point home win over the Houston Rockets, who were on a SEGABABA. Their sole lose was at the Raptors where 2 starters and 3 rotation players were missing due to illness (Mike Conley's backup, callup Kalin Lucas of the Iowa Energy, didn't arrive to the stadium until after introductions). The Grizzlies still put up a solid fight against the leading team in the East before falling by 4 points. The Grizzlies bounced back from the virus for a solid win over Boston and a huge home win over their rivals, the Clippers. The Grizz then had a succesfull 3-0 west coast road trip, with solid wins over the Lakers, Kings, and the Trailblazers (who were on a 9 game winning streak). Marc Gasol's quiet MVP quest continues as he averages 25pts/9rb/4ast/1.5blks on 60.5% shooting and 91.7% FT the last 5 games. Courtney Lee has provided reliable scoring, averaging 13.3 pts with a TS% of 66.6%</t>
  </si>
  <si>
    <t>The Grizzlies are 4-2 since the last ranking. It began with a big lose at Houston, who were looking to avenge the previous game. Unable to offensively execute in the Rocket zone-defense, the Grizzlies easily played their worst game of the season. The Grizzlies then lost their first home game since February to the reigning champions, the San Antonio Spurs. The Grizz were never able to recover from the initial punch in the mouth and trailed the game by about 8 to 12 points while exchanging baskets. After this short two game slide, the Grizz then took care of business at home verse the Heat. The following game was a solid home win over the Dallas with the Grizzlies offense able to keep up with the Mavericks. The Grizz then play a back-to-back double overtime win at home over the Hornets followed up by a single OT win at Philly. Both games featured last minute comebacks with clutch threes from Vince Carter and Mike Conley.</t>
  </si>
  <si>
    <t>The Grizzlies are 3-4 since last ranking. The Grizzlies first defeated the Golden State Warriors at home and then played at San Antonio, winning in tripple overtime (regular season game of the year so far featuring multiple buzzer beaters). After the exhausting wins against elite talent, the Grizzlies went on a losing streak with 3 rare loses at home (previously, the Grizzlies had lost one game at home since February) before bouncing back in Miami on a back to back OT lose to Houston. The Grizzlies have struggled heavily since Zach Randolph's knee injury, and also missed a few games from Tony Allen after an eye contusion.</t>
  </si>
  <si>
    <t>The Grizzlies are 4-3 since last rank. Zach Randolph has returned from knee sorness, and shook off the rust for a 27/17 showing in last night's double overtime win against the Suns. The major Grizzlies news is their aquisition of Jeff Green (and Russ Smith) in exchange for Quincy Pondexter, Tayshaun Prince, and picks. Look to see the Grizzlies integrate Green into the roster the coming weeks and see how it affects playing time and starting lineups with Courtney Lee or Tony Allen likely to move to the bench.</t>
  </si>
  <si>
    <t>The Grizzlies are 5-1 since last ranking, including wins over Portland and Toronto. Zach Randolph has been leading the charge, averaging 19/14 on 57.8% shooting since his return from injury earlier this month. Marc Gasol was selected as an All Star starter, the first in Grizz history.</t>
  </si>
  <si>
    <t>The Grizzlies are 7-1 since last ranking, with notable wins over Atlanta, Oklahoma City, at Dallas, and at Phoenix. Over those two weeks, the Grizz posted a league leading +11.4pts/100possesions. After a slow defensive start, Grizzlies are now back in the top 5 DRtg for the season. Tony Allen, determined to make first team all defense again, leads the league in steals/48min at 3.69. When guarded by Allen, players have shot 8 percent worse than they would on average.</t>
  </si>
  <si>
    <t>After a ten day All Star break, the Grizzlies returned to action last night in Portland with a 13 point comeback in the 4th quarter due to their defensive prowess. This is the earliest the franchise has won 40 games into the schedule. The Grizz will play the Clippers twice this week, including a home game with a flip-flop giveaway.</t>
  </si>
  <si>
    <t>The Grizzlies are 4-4 the past two weeks which included three back to back games. They had an away win and home lose with the Clippers, a win in Houston, and bad loses to Kings, Jazz, and Pelicans. Jeff Green has struggled as of late, causing some to call for Tony Allen to return to the starting lineup. When not fighting in practice, Nick Calathes and Tony Allen lead the league in steals per 36 (minimum 500 min)</t>
  </si>
  <si>
    <t>After a recent skid punctuated with turrible turn over problems, the Grizzlies seem to have corrected course. Jeff Green has volunteered to lead the second unit while Tony Allen returns to the starting lineup, giving the Grizz the same starting lineup which had proven so effective to begin the season. Mike Conley Jr recently returned from a variety of nagging injuries and his health should be closely monitored as the playoffs approach</t>
  </si>
  <si>
    <t>3-4 since last ranking, the Grizzlies are falling apart at the worst time with big loses to Cleveland, Golden State, San Antonio, and Washington with their only notable win against OKC. Mike Conley has performed poorly since returning from injury and Tony Allen has missed the last 4 games due to a hamstring injury. Turnovers and the inability to transition back to defense has greatly hurt the performance of this slow paced team, in addition to their general poor 3pt shooting.</t>
  </si>
  <si>
    <t>The Grizzlies finished the season on a strong note with the second best finish in franchise history and homecourt advantage over Portland, which the Grizz have historically matched up well with. Mike Conley's ankle injury lingers, but there'll Beno problem.</t>
  </si>
  <si>
    <t>0-0-0</t>
  </si>
  <si>
    <t>Miami comes into the season with a renovated roster featuring Chris Bosh, Dwyane Wade, Luol Deng and Josh McRoberts. A heavy underdog in the east, Miami is prospected to fall somewhere between the 3rd and 6th seed. Miami has not had a strong preseason but it is in part to the absense of Josh McRoberts so Miami's true potential is yet to be seen.</t>
  </si>
  <si>
    <t>After many questions throughout the preseason Miami starts the season strong, going 3-0 and standing alone as the only undefeated team and leader in the Eastern Conference. All of this without one of Miami's core starters in McRoberts, who even though is now active is playing on heavily restricted minutes. In their last game Miami had to battle without Chris "Birdman" Andersen, Danny Granger, and Udonis Haslem, but still managed to pull a gritty win over the Toronto Raptors with Chris Bosh putting 21 pts / 11rbs and Dwayne Wade nearing a triple double with 19pts / 11 rbs/ 7ast.</t>
  </si>
  <si>
    <t>Miami is strugglin' right now fam. The team has been riddled with injuries and has not been able to form much chemistry on the floor due to all this injuries. Fortunately we're still in the playoff picture and only 2/3 games below .500. Our schedule has also been merciless, going through 3/4 of our back to backs in 3 months. Hopefully the Heat will bounce back as we near the ASB. We started from the top, we now in the bottom and we still here but with a little effort and dedication and hopefully a Norris Cole trade we can get to the now.</t>
  </si>
  <si>
    <t>We a strong, confident, basketball team WHO DON'T NEED NO LEBRON.</t>
  </si>
  <si>
    <t>The Heat have had a pretty rough week. We’re on the end of a 3 game losing streak and even though we’ve lost a few close games, we've pretty been blown out in most; however, there are still things worth noting. Hassan “Wilt Chamberlain, bout to dunk on LeBron’s ass to win Game 7 of the ECF” Whiteside has shown steady improvement as he’s had double doubles in 5 of his last 6 games, more notably his first [20/20 game against the Timberwolves](https://www.youtube.com/watch?v=PXC6Mza2g90). Tyler Johnson, who was recently signed by the Heat, has also had his shining moments on the court going for 18pts against the Spurs, and putting [13/8/4 against the Celtics](https://www.youtube.com/watch?v=esvyPBMTofo). The Heat now look to scale up the East's ladder as they go on a schedule featuring games against the Knicks, Sixers, Pelicans &amp; that team that is ruining basketball by rigging the lottery 3/4 years to get assets worth trading for superstars.</t>
  </si>
  <si>
    <t>Talking about a rolletcoaster of emotions. There was such excitement in the air with the trade of Goran &amp; Zoran Dragic but unfortunately hours after it being announced reports of Chris Bosh getting rushed to the hospital starting surfacing online. CB will miss the rest of the season (including playoffs) w/ blood clots in his lung, fortunately he is expected to make a full recovery. Something not many fans in /r/nba are aware of is that Ethan J Skolnick has reported McRoberts is likely to be back sooner than later, so we've got that to look forward too. Some rumors too about the Heat pursuing Blatche &amp; Beasley as we inch near April. In summary this week can be described with the following.  
First off, the trade for Goran  
Ultimately giving Miami hope  
Chris Bosh goes out  
Kudos to the classy fans  
Time to move on  
History will be remembered  
Expectations, higher than ever  
Can't give up now  
April is near  
Victory is the only option  
Savor every moment.</t>
  </si>
  <si>
    <t xml:space="preserve">We had a pretty good week. BUT DOES ANYONE EVEN CARE ABOUT HOW AM DOIN? I come here every two weeks and not a single "Nice writeup, Smoky". I'M JUST PUTTING IT OUT THERE that I'm 1/325th part Native American and just found out that my my grand grand grand grand grand father trailed somewhere in the suburbs of Atlanta, and you know those kids could use some learnin' and yeah something homecoming or something, gotta do what gotta do what gotta do. Anyhow we went a pretty cool 5-3, because of our starters missing some games we've had some stand out games &amp; highlight from some of our D-League talent, most notably TJ. Overall this team is showing some serious grit, staying in the fight for the Easts' 7 - 8 seed. While it has been a bittersweet season, watching this team stay united throughout has been fun. Also Beasley has stood out, he seems to finally be coming into his own, playing with a lot of effort on both ends of the floor. </t>
  </si>
  <si>
    <t xml:space="preserve">We had a pretty suave week (also shoutout to the /r/heat fam). We beat the Cavs, proving once again that we're a strong, confident basketball team who don't need no LeBron. In addition, Wade has played great for us and came up big on some clutch moments, most notably [his game winner against portland](https://www.youtube.com/watch?v=njt9q56-OJo). **A few points one would use to describe this Heat team**:  Fighters until the end.  Undisputed grit &amp; heart.  Continuing to get better.  Kudos to our great fans.  Time to move on.  History will be remembered.  Expectations will be higher than ever.  Can't give up now.  April is near.  Victory is the only option.  Savor every moment.
</t>
  </si>
  <si>
    <t>Miami is falling off the playoff race. One too many injuries have placed this team as the 9th seed in the east. Miami prepares itself for an up coming home stretch trying to regain position of the East's 7th or 8th seed.</t>
  </si>
  <si>
    <t>N/A</t>
  </si>
  <si>
    <t xml:space="preserve">N/A
</t>
  </si>
  <si>
    <t xml:space="preserve">New owners, new coach, young talent, Larry playing something resembling basketball again. There are a lot of reasons to be excited about the squad this year. Unfortunately they have to play against 28 other NBA teams and thus have a lot to prove after registering the worst record in the league last year. </t>
  </si>
  <si>
    <t>Although Knight’s potato status remains a superposition of several eigenstates, the team is really playing some competitive basketball. We handed Memphis their only loss and got another in Miami. Giannis is establishing himself as a scoring option as Kidd invents positions like point 4’s. Unfortunately the team is still young and has a tendency to lay eggs some nights when the offense stalls.</t>
  </si>
  <si>
    <t>Ersan's move to the bench has helped him bring his efficiency back to his contract year numbers while opening up minutes for an ever improving Giannis. Mayo has finally supplanted Duds as well. However, losing two thirds of the three headed Frankencenter is really exposing our lack of size as the schedule tightens.</t>
  </si>
  <si>
    <t>The schedule got a lot harder but the team has managed to get wins over the Clippers and Heat. Given the youth on the roster, 500 should be cause for celebration in Milwaukee.</t>
  </si>
  <si>
    <t xml:space="preserve">The team is still hovering around 500, but fuck ACL tears. That Hawks blowout was nice, but he was finally starting to put together his NBA game. </t>
  </si>
  <si>
    <t>The 76ers pay their starting five $11,912,979, the Bucks finish this ranking period ahead of the Cavs while paying their starting five $12,142,360. That being said, the PF situation is a bit bleak. Johnny O is not NBA ready and K-Mart is not exactly NBA ready for the opposite reason.</t>
  </si>
  <si>
    <t xml:space="preserve">[Are there any other survivors? This is the Bradley Center speaking](https://www.youtube.com/watch?v=umH0ZpLaAwI). The Bucks are still the 6th seed in the east. Come on down and see them play. Kidd has a young squad playing hard basketball and perservering in the face of surmounting ACL tears. There are still five men out there a few nights a week fighting for that playoff spot. We have beer.  </t>
  </si>
  <si>
    <t xml:space="preserve">Since inserting John Henson into the starting lineup, the Bucks have been 5-1 with a close loss to Houston. The group of Knight, Middleton, Giannis, Jabari, and Henson is finally emerging as the future core for this team. With that top 5 defense, we should be able to give anyone a series come playoff time. </t>
  </si>
  <si>
    <t xml:space="preserve">Management did something I have never seen in my lifetime. Feeling that Knight was not a core piece, they traded him for youth and future development rather than for an aging star/rental to try and bark loudly from the 6th seed. Yes, the team got worse immediately. No this isn't SOB. Let's hope Kidd's crush on MCW is more well founded than high school butterflies. </t>
  </si>
  <si>
    <t xml:space="preserve">In what amounted to a brutal west coast road trip, the Bucks struggled to integrate their roster changes and lack of a scoring threat. Arising from the ashes of the missing Knight has been Khris Middleton taking a more assertive role within the offense. Hopefully he can continue to grow into this new role as the Bucks make a push for the 5 seed as Washington continues to self-destruct. </t>
  </si>
  <si>
    <t>This end of season collapse is so bad we might as well just build the new arena inside of Miller Park</t>
  </si>
  <si>
    <t xml:space="preserve">Losses to the Cavs, Hawks, and Warriors are more a matter of a tough stretch in the schedule. However, we might just be justifying that 6th seed with wins over the Pacers, Heat, Celtics, and Bulls. Let's just write that Orlando game off as conservation of greatness. 
</t>
  </si>
  <si>
    <t xml:space="preserve">There's no need to overreact to game one. The worst part is that young teams tend to have a hard time switching the momentum in a series. Beyond that, this series is far from over. 
</t>
  </si>
  <si>
    <t xml:space="preserve">After yet another disappointing season and another missed shot at the playoffs the Wolves shook up the offseason embarking on another rebuild. Wolves traded their superstar Kevin Love to Cleveland in exchange for the last two #1 overall picks Andrew Wiggins and Anthony Bennett, Wolves also acquired veteran power forward Thaddeus Young in a separate deal. The Wolves look to have a better core than their last attempt to start anew and the future looks bright. For now the young pups will have to learn and grow as they dazzle the league with hopefully an entertaining style of play. Success may be in this team’s future but for now the Wolves will keep their playoff drought and wait another year to end their eternal playoff winter. </t>
  </si>
  <si>
    <t>Decent week for the Wolves losing a pair of close games to very good teams and getting the win in the home opener. They did secure their starting point guard in Rubio for four more years and he was able to tie a franchise record for assists in a game vs the Bulls. The Wolves have been lead by their veterans but the young guys are still having solid production albeit with the mistakes that comes with inexperience.</t>
  </si>
  <si>
    <t xml:space="preserve">From the moment the Wolves starting PG Ricky Rubio went down with an ankle injury everyone knew the Wolves were in trouble. The Wolves are so bad without Rubio they are in contention to be the worst team in the league. Getting blown out in 4 straight games and being absolutely massacred in New Orleans. If you have to single out a bright spot, Andrew Wiggins is leading all qualified rookies in scoring so that’s nice. </t>
  </si>
  <si>
    <t>Wolves put up only 2 wins (against the Knicks and the Lakers) since the last time we ranked them but the Wolves once again lost another starter to boo-boos as Kevin Martin went down with a wrist injury. With the rest of the starters and most of the vets out the Wolves have been relying heavily on their youth. This has brought hope for the team as the Wolves have the highest and second highest points in a game among rookies.</t>
  </si>
  <si>
    <t xml:space="preserve">With very few wins to come by the Wolves have embraced rebuilding and are more focused on growth in the young players. Over the last week Wiggins has averaged 19.5 points per game coming against some of the Western conference's best. The rookie has been given some high praise from some of the best players in the league as well even Kobe compared the Rookie to himself as a 19 year old. Shabazz Muhammad has also come up huge off the bench for the Wolves. With wins hard to come by it’s great for Wolves fans to see the young guys start to blossom. </t>
  </si>
  <si>
    <t xml:space="preserve">Wolves haven’t registered a win since the last time we’ve done the rankings and things have gone terribly for them. Even the youth movement that Wolves have embraced hasn’t been inspiring as it appears their growth have stagnated. Wiggins’ performances depend on how motivated he feels to try. Teams may have figured out Shabazz Muhammad, and Bennett has been awful. Hopefully the team can improve once Rubio comes back soon. 
</t>
  </si>
  <si>
    <t xml:space="preserve">The Wolves are not good. They are currently on a 15 game losing streak and have the worst defense in the league to combine with an abomination of an offense. They are missing 3 of their starters and 2 of the fill ins, Mo Williams and Shabazz Muhammad, are also banged up. The lone bright spot has been Andrew Wiggins where he has put up 20 points or more in 8 of his last 10 games. Hopefully the draft lottery will make another lost season worth it. 
</t>
  </si>
  <si>
    <t>Wolves picked up a couple of wins since the last time we we ranked them yet they are still the worst team in the league. Wolves got those wins from a 52 point effort by Mo Williams against Indiana and a 31 point magical night by Wiggins against the Nuggets. Wolves got some help as Pek came back to the team but it hasn’t made much of a difference in the win column. Until the team can get healthy it will remain in the bottom of the of the league.</t>
  </si>
  <si>
    <t xml:space="preserve">The Wolves are finally getting healthy and looking damn good too. With the return of Rubio the Wolves have started a 3 game win streak. Rubio is an absolute maestro on offense and an insatiable wolverine on defense. He is also flashing a new reliable jumpshot. With him back, Pekovic laying waste to opposing centers, and Wiggins showing himself as a future superstar the Wolves are showing what they could have been this season if it weren’t for injury misfortune. 
</t>
  </si>
  <si>
    <t xml:space="preserve">Wolves shined during all star weekend. The pups dominated in the Rising Stars challenge as Wiggins took home MVP. Zach LaVine both killed and resurrected the dunk contest. Wolves were also in the headlines of the trade deadline as they brought back franchise legend Kevin Garnett as both a mentor figure and provide some interior toughness in limited minutes. Even with the injuries to Anthony Bennett and sensational sophomore Shabazz Muhammad the Wolves vets still look to close the season strong. 
</t>
  </si>
  <si>
    <t xml:space="preserve">Since we ranked last KG had his triumphant homecoming to Minnesota that saw boost in fan support at the Target Center. Wolves have also felt the effects of having Rubio back on the team as the team’s offense has improved with Rubio orchestrating the offense. Andrew Wiggins established his case as ROTY and a potential superstar by averaging 20.5 ppg since the All-Star Break. The Wolves were the first team eliminated from postseason contention and their difficult upcoming schedule should help in the tank race to the bottom. </t>
  </si>
  <si>
    <t xml:space="preserve">Things are not good for the Wolves. Their already weak defense has been even more abysmal due to injuries to half the team. The injury trouble is so bad they called up  Sean Kilpatrick from the D-League because he was within driving distance to the game vs the Knicks. Wiggins has struggled over the last week due to the Wolves’ poor PG play and play calling. He may be losing grip on the ROY title race only a few weeks ago he was so assured to win. </t>
  </si>
  <si>
    <t xml:space="preserve">The tanking effort for the Wolves grows stronger as they shut down both Nikola Pekovic and Ricky Rubio for the season. Wolves sit 1.5 games back of the Knicks from the worst record in the league. Despite all this Andrew Wiggins is still playing strong averaging 23 points, 5 boards, 3 assists and nearly a block and a steal a game since the last time we ranked. 
</t>
  </si>
  <si>
    <t>7-0</t>
  </si>
  <si>
    <t>0-7</t>
  </si>
  <si>
    <t>Coming off an injury riddled year, the New Orleans Pelicans finally addressed their biggest need - a rebounding and defensive center. With Jrue Holiday and Ryan Anderson back on the court, and a healthy Eric Gordon, the Pelicans look to make a push for that coveted playoff spot in the brutal west. But those hopes lie on the broad shoulders of their one eyebrowed star. After a successful FIBA campagin, Davis looks to build upon his allstar season. The Pelicans will go as far as he takes them. How soon can he cement his place among the best players in the league? Find out next time on Dragon Ball Z.</t>
  </si>
  <si>
    <t xml:space="preserve">The Pels have gone 4-1 since the last ranking, one only to Cleveland on the road. Meanwhile local police have put out an a missings person's report on Eric Gordon. Check your milk cartons for his perfecly round head and tell me if you've seen him. Interestingly, Gordon was a perfect 4-4 from the field during NOLA's scorching hot record setting route of Minnesota. Lets see if Gordon and the Pels can ride this heat wave on this tough WC road trip they face. </t>
  </si>
  <si>
    <t>New Orleans has dropped 3 straight since Eric Gordon's injury. That should tell you about everything you need to know.</t>
  </si>
  <si>
    <t>New Orleans has been red hot, sporting the league's best offense over the last 6 games. This is in large part due to the awakening of Jrue Holiday, who is averaging 22.2-8.4-3.4-2.2 on 62.1% TS over the last 5. Can the guards keep up this play when the Brow gets back?</t>
  </si>
  <si>
    <t>Another week, another epidsode of .500 ball. The pels continue to be a baffling team, beating teams like Houston and San Antonio but falling to Indiana. Not to mention, who knows what is going on with their lineups. I see them trot out 3 power forwards and 2 shooting guards from time to time. How's that for positions?</t>
  </si>
  <si>
    <t>Although New Orleas stayed true to its course of .500 ball, Gordon has returned to the starting lineup and defensive improvements are abound. Pelicans face a long Easter Conference road trip ahead and need to go streaking if they want to remain in the playoff picture. Hopefully, the addition of Quincy Pondextor provides much needed wing depth.</t>
  </si>
  <si>
    <t>The Pels playoff hopes rest squarely on Anthony Davis's furrowed brow. With Holiday set to return after all-star break, the Pelicans are in a good position to make a push for that last spot. They are tied with PHX in the loss column.</t>
  </si>
  <si>
    <t xml:space="preserve">First there was the .500 curse. Now there is the .5 games back curse. New Orleans remains hot on OKC's tail for the final playoff spot and neither team can afford to make a mistake. The good news is that Anthony Davis is averaging 30.3 ppg, 12.3 rpg, 5.3 bpg since his return. The bad news is that Jrue Holiday and Ryan Anderson are in suits. Nice sutis though. </t>
  </si>
  <si>
    <t>The Pelicans' playoff chase has faded with a 5-5 stretch that's seen the Suns pass them and OKC pull away. On the plus side, if they do miss the playoffs, as now seems likely, The Brow will get a competent coach next year.</t>
  </si>
  <si>
    <t xml:space="preserve">The Pelicans enter the final stretch of the season tied with OKC in the loss column. Do they have enough in the tank to close out the last 6 games? The schedule does them no favors.Let's see if their recent red hot offense continues and their surpsingly okay defense holds up. </t>
  </si>
  <si>
    <t>The Knicks are a team full of question marks - the arrival of Phil Jackson, Derek Fisher, and a host of rotation players creates one of the more intriguing unknowns in the league. Can they get back to their 54 win form of only two years ago, or will they fall flat in emabarassing fashion once again? Only time will tell, but things are looking up for the first time in over a decade. The first few weeks are likely to be awkward, turnover-laden affairs as the personnell adjust to a completely novel offensive mindset, but in a still-weak Eastern Conference, anything is possible.</t>
  </si>
  <si>
    <t xml:space="preserve"> The Knicks, after an uninspiring opener, have jumped out to a 2-1 record with two consecutive wins over near-surefire playoff teams. The offense looks much more fluid, and it looks like the embarassment of the opener was more a result of Chicago's stingy defense than the Knicks' ineptitude. Carmelo looks re-energized, the team is working hard defensively, and most importantly, the Knicks are functioning as a team on both ends. It's hard to tell who's for real with such a small sample, but keep an eye out during the next stretch of games - the next 10 are much more winnable than the first 5.</t>
  </si>
  <si>
    <t>I daresay, these past two weeks involved absolutely classic Knickerbockers basketball. A seven game losing streak (including a loss to Orlando and a buzzer-beater from Trey Burke) came to an end Sunday...against the near-hapless Nuggets (sorry). No consistency has been noted for the Knicks on either end. They are still a question mark game-to-game, but the loss of Iman Shumpert (who was probably the second best player on the team so far) could be crucial. On the other hand, the Knicks have played a pretty heavy gauntlet of playoff teams and have generally managed to hang in all game...so who really knows.</t>
  </si>
  <si>
    <t>Let's just say the Knicks have won one game for every 6.6 they have played since starting 2-1. The offense isn't the problem despite lacking any consistent dribble penetration - defense and rebounding have been consistently underwhelming. The Knicks are as baffling a team as I have ever seen, with seemingly random bouts of good offensive and defensive tendencies making for a...frustrating viewing experience. They hang with everyone, but inevitably lose, a hallmark of last year's team...which will only get worse as their SG depth was devastated by injury.</t>
  </si>
  <si>
    <t>The Knicks suck. Melo is missing games, as is STAT, and we weren't winning even with them on the floor. It's time for a franchise center. That being said, this team has a point differential better than 3 other teams as of today.</t>
  </si>
  <si>
    <t>The Knicks are the worst team in the NBA right now, but our summer league lineup is kinda fun so that's nice.</t>
  </si>
  <si>
    <t>The losing streak ended and ended up turning into a 3 game win streak. The team has been led by the 10 day contract crew; most impressive has been Langston Galloway, who looks to be the exact spark of energy this team has desperately needed for two seasons running. Lance Thomas and Lou Amundson haven't been stellar, but they also bring a tone and intensity that the team was lacking. For now, the Knicks have been competitive against lower-tiered teams, and that's all we can ask for.</t>
  </si>
  <si>
    <t>Bargnani is our best player.</t>
  </si>
  <si>
    <t>The enigma that is the New York Knicks continues; a loss to the Timberwolves in the tank-a-thon 3.0 was counterbalanced by a victory over the defending champions. Langston Galloway, Alexey Shved, and Andrea Bargnani are the best players on our team, and those words will hopefully never be spoken again.</t>
  </si>
  <si>
    <t>Yup, still the worst. At least the season is almost over. NCAA tourney has been more entertaining for draft purposes.</t>
  </si>
  <si>
    <t>0 - 0</t>
  </si>
  <si>
    <t>The Oklahoma City Thunder start another season with a star out due to an injury—this time, the Thunder are without their MVP. Through the offseason and the preseason, the Thunder have seen Ibaka, Durant, McGary, Collison, Perkins, Jackson, Telfair, Jones, and Morrow suffer some sort of injury. As the Thunder have missed out on advancing in the playoffs in 2013 and 2014 due to injuries, the priority for the team this season is to see if its core three players are able to make it to the finals intact. Watch to see if Westbrook is able to manage the team without Durant or if the team gets off to a poor start.</t>
  </si>
  <si>
    <t>Without Westbrook and Durant, the Thunder have struggled to a 2-6 record since the last power ranking and not without great effort from Reggie Jackson and Anthony Morrow. Until its stars are healthy, the Thunder shouldn't provide much outside of stagnant offense and zone defense.</t>
  </si>
  <si>
    <t>In his return game, Westbrook scored 32 points/8 assists/7 rebounds/1 steal in just 24 minutes of play—helping the Thunder win two consecutive games for the first time this season. Look for the Thunder to gradually improve its record as more players (Durant, Jones, McGary) return from injuries this month.</t>
  </si>
  <si>
    <t>With Kevin Durant and Russell Westbrook back, Oklahoma City has won eight of its last ten after a rough 3-12 start that saw the Thunder reach the worst record in the west. With incredible play from its stars and the fewest points allowed per game in the league, look for upcoming games against Golden State, Portland, San Antonio, and Dallas over the next two weeks to gauge where this team stands in the west and whether it can establish a winning record.</t>
  </si>
  <si>
    <t>Oklahoma City is still just short of a .500 record as they struggled through Westbrook’s recent slump—shooting only 32.3% FG and 18.8% 3FG over the last five games. Expect Oklahoma City to break the .500 threshold soon, as following the two upcoming games against the top-ranked Rockets and Warriors they have a road trip against the Eastern Conference through the rest of January.</t>
  </si>
  <si>
    <t>The Thunder have continued to hang around the .500 mark and they still haven’t been able to pull away from the Pelicans and Suns in pursuit of a playoff spot in the West. While offense has benefitted from the return of Durant and Westbrook, they are still in the middle of the pack on the aggregate—17th in points scored and 12th in points allowed per game.</t>
  </si>
  <si>
    <t>For the past few power rankings, the Thunder have remained within 1-2 games of the .500 mark and that problem continues to persist. Despite the disappointing loss to a browbeating buzzer-beater from Anthony Davis this week, the Thunder going forward looks promising with the emergence of Russell Bean Westbrook and a fully healthy squad that blew out the Clippers on Sunday.</t>
  </si>
  <si>
    <t>The Thunder haven’t lost a game since the previous power ranking. Despite Kevin Durant’s recurring foot problems, All-Star MVP Russell Westbrook is putting together his case for regular season MVP by averaging 30.6 points/9.4 assists/6.8 rebounds/1.4 steals on 49.5% shooting and a ridiculous 95.7% from the line. With new additions in Enes Kanter, DJ Augustin, Kyle Singler, and Steve Novak this team is looking the best it has all season.</t>
  </si>
  <si>
    <t>The Thunder has held firmly onto its playoff berth over the past two weeks despite three close losses to the Suns, Blazers, and Bulls. During Kevin Durant's absence it's been the Russell Westbrook show in Oklahoma City with five triple-doubles over six games.</t>
  </si>
  <si>
    <t>The Thunder have moved back to the eighth seed despite the announcement on Friday that the injury-riddled Kevin Durant was being removed from all basketball-related activities (read: he’s out indefinitely—possibly for the rest of the season). With the absence of Durant and Ibaka for the next few weeks, the Thunder hope that Westbrook will be enough to hold on to the eighth seed for the rest of the season.</t>
  </si>
  <si>
    <t>The Thunder have continued reeling in Kevin Durant’s absence. With several losses to Western conference playoff teams and the up-and-coming Jazz over the past couple of weeks, the prospects of making—much less advancing in—the playoffs look dimmer. The Pelicans have a good chance of catching the Thunder for the last playoff spot in the West, but it won’t be without a fight from Russell Westbrook.</t>
  </si>
  <si>
    <t xml:space="preserve">
</t>
  </si>
  <si>
    <t>Elfrid Payton and Aaron Gordon have looked great in pre-season so far. Team has been competitive without Oladipo and Frye. This is a very deep, young, and athletic team. Payton, Oladipo, Harkless, and Gordon will provide defense, while Fournier, Harris, Frye, and Vucevic provide offense.</t>
  </si>
  <si>
    <t>Our record is not truly indicative of how we have played. We have played three close games against tough teams, without Oladipo. Frye is returning to form and Vucevic is continuing to dominate while averaging 18 points and 16 rebounds. Payton had a stellar performance vs Lowry with 16 points, 9 assists, and only 1 turnover on 50% FG. We have a tough opening schedule, but our entire team will change once Oladipo returns. Fournier and even Ben Gordon has been playing well which is a great thing for Orlando.</t>
  </si>
  <si>
    <t>The team finally has been playing much better with the return of Oladipo. We have had a very challenging schedule so far playing some good teams. Fournier continues to play exceptionally well. Aaron Gordon is set to miss some time with a broken foot. Orlando is finally starting to build some chemistry and Oladipo is slowly working his way back into the rotation. I don't envision a lot of wins in the next week or so due to our brutal schedule.</t>
  </si>
  <si>
    <t>The Orlando Magic lead the entire league in not only games played, but road games played, and still hold a respectable record at 7-12. On top of that, their next 5 games are also on the road against tough opponents. The usual suspects have continued to play well, with Payton being a huge spark off the bench. The team is learning to finally win on the road and the record should start improving once they get past this brutal portion of their schedule.</t>
  </si>
  <si>
    <t>The Orlando Magic were finally able to close out a game against a good team with a huge shot from Tobias Harris. After losing two last second games to GS and Washington, this recent win was good to see. The team could have easily been 12-14 if it weren't for 2 big shots by Curry and Beal. Vucevic has finally returned from injury and everyone is playing extremely well together. Aaron Gordon is also looking into making his return soon. His defense, energy, and rebounding was huge for us when he was playing. The Orlando Magic also still lead the league in most games played, as well as most road games played.</t>
  </si>
  <si>
    <t>Vaughn has finally made some recent changes to the starting lineup involving starting Payton and O'Quinn over Fournier and Frye. This allows Oladipo to play at his natural position and gives us much better interior defense than Fryes non existent defense. Ben Gordon has begun to thrive off the bench and has been an excellent and efficient spark plug off the bench. Even though Orlando still leads the league in games played and road games played, the schedule will start to even out and they will begin playing better as a unit and closing out more games.</t>
  </si>
  <si>
    <t>Just when it was starting to look like Orlando could make a serious push for the playoff, they go ona 6 game losing streak. The team has been absolutely depressing to watch. The team has no fight and no will no win. Some will blame the coach, others will blame the players, but either way something has to change. Now with 2 of our starters slated to possibly miss a few games, I envision more losing in our future.</t>
  </si>
  <si>
    <t>We have had terrific invidivual play with Vucevic averaging close to 30 points over a stretch of 8 games. Oladipo and Payton have also been playing at a very high level. However, team defense and coaching continues to be a huge issue. Frye is inconsistent as all hell and a defensive liability. Our coach has started a second round pick in Marble at SF for several games over Harris, Fournier, and Gordon, who was just inserted into the starting lineup tonight. We are playing like absolute trash right now and it is clear that there needs to be some changes made since we have the individual talent to be a much better team.</t>
  </si>
  <si>
    <t>We finally managed to get rid of Vaughn and it looks like our effort has skyrocketed these past 2 games. Last night loss to Chicago was extremely embarassing, but can be attributed to a very inexperienced team making several crucial mistakes in the final seconds of a game that was already over. Regardless, Vucevic and Oladipo are continuing to play well, and Payton has really upped his aggression and had a terrific game down the stretch against Chicago. Orlando has the talent to be a better team than their record suggest, they just need to develop a little more and find a decent coaching staff.</t>
  </si>
  <si>
    <t xml:space="preserve">Looks like the race to a top pick is in full effect, with several of our players suddenly becoming injured and missing a good amount of games. However, we have won our past 2 games and have been playing pretty good overall. Oladipo has scored 30+ points 2 out of his last 3 games and is showing a new aggression attacking the basket and finishing in transition. Also Payton continues to build nice chemistry with his teammates and continues to rack up assists while taking care of the ball at a decent rate for a rookie. </t>
  </si>
  <si>
    <t>We continue to deal with injuries to a majority of our players. This has made it even more difficult to win games. The teams inconsistent play is a huge red flag. Beating Portland one night, then getting blown out by Denver. Elfrid Payton is doing his best Westbrook impersonation with back to back triple doubles, while Oladipo and Vucevic continue to be consistent. Harris and Frye have been playing very poor as of late, especially on the defensive end. Things should improve once we find an established and experienced head coach next season.</t>
  </si>
  <si>
    <t>Getting Tobias Harris and Dewayne Dedmon back from injury was a big plus for the team. Wins against Minnesota and Milwaukee showed what type of team the Magic could really be, even if it negatively affects our lottery position. A coach with true NBA experience and another top-5 pick should help this team get on the right track, especially with a full offseason together.</t>
  </si>
  <si>
    <t>Losing 4 straight probably isn’t how the Magic wanted to end the season, but such is life. With Jacque Vaughn at head coach, the playoffs were never truly in consideration, even after the poor start of the East as a whole. A 2-win improvement isn’t what fans expected but it was only the third year of the rebuild. Hopefully an NBA-caliber coach and another top-5 pick can get this team into playoff contention.</t>
  </si>
  <si>
    <t>Our first looks of Nerlens Noel have been impressive. He struggled in the preseason opener but has since settled down into a nice 9 PPG, 9 RPG, and nearly 2 BPG. Wroten has struggled running the point with the starters and with no timetable for Michael Carter-Williams' return from shoulder surgery it could be a rough stuff for Wroten. Second round rookie KJ McDaniels has shown his defensive prowess and athleticism consistently throughout preseason and looks to be a bright spot in what is bound to be another difficult season.</t>
  </si>
  <si>
    <t xml:space="preserve">Despite the blowouts to the Raptors and Mavericks the Sixers played tough with Houston, Orlando, and Chicago all without Michael Carter-Williams. With their best player back in the lineup they are still searching for their first win but bouncing back and taking Houston to the wire was encouraging.  </t>
  </si>
  <si>
    <t>Welp. MCW's return has been quite disappointing and Tony Wroten is out of the lineup with a strained knee. On the bright side Noel has been putting in some really decent games and KJ McDaniels has proven that he needs as many minutes as he can handle. MCW's shooting will come around and with games against MIN and DET that first win could be right around the corner!</t>
  </si>
  <si>
    <t>WE WON! The Sixers have gone 2-5 since the last rankings with wins over Detroit and Minnesota and took Memphis to overtime after leading by 18 in the 4th quarter. MCW has been averaging 16.8 PPG, 10.6 APG, 8.9 RPG over that same stretch with two triple-doubles. Wroten missed 6 games with a sprained knee but is back and the emergence of Robert Covington has been a pleasant surprise as well.</t>
  </si>
  <si>
    <t>Since the last PR the Sixers have gone 2-4 including wins over Miami and Orlando. The offense is still awful, but the defense has been the third best defense in the league in DRtg over the same two weeks. They've held opponents to just 93.7 PPG which is also the third best over this stretch. The Sixers are still going to struggle to win games with the worst offense in the league, but the defense is starting to look really good.</t>
  </si>
  <si>
    <t>The Sixers have won 3 of their last 4 and 4 of their last 10. After an abysmal west coast road trip they have bounced back with wins over CLE, BRK, and IND. MCW and Tony Wroten have begun to show some real chemistry on the court and Nerlens Noel seems to be finding more and more consistency.</t>
  </si>
  <si>
    <t xml:space="preserve">Since the last PR the Sixers have posted a .500 record and sport the 3rd best DRtg behind Memphis and Charlotte. The offense is still struggling but their NetRtg is only at -1.0 which is a huge improvement over their league worst -10.4 on the year. The four wins came against DET, MIN, DEN, &amp; CHA with 20+ point comebacks against ATL and CLE that came up just short. Needless to say the last 31 games will be much different than the first 62. </t>
  </si>
  <si>
    <t>The trade deadline saw the Sixers trade away reigning ROY Michael Carter-Williams for the LAL top-5 protected pick in next years draft. To replace him Hinkie brought in a favorite of his Isaiah Canaan from Houston to take over the PG duties for the rest of the season. Honestly there is no telling where the season is headed from here, but the offense should get better and the defense could get a little worse.</t>
  </si>
  <si>
    <t>Since the last ranking the Sixers have gone 2-6 with wins over playoff teams in WAS and ATL and they took OKC to OT before falling short. It's looking like they're finally starting to find a groove post MCW trade. None more so than Nerlens Noel who's averaging 12.0/11.0/1.5/2.3 blocks/2.6 steals and .750 from the free throw line. Plus Joel Embiid is doing [this] (https://vine.co/v/OEKxv2pHlmj).</t>
  </si>
  <si>
    <t>Since the last rankings the Sixers have gone 3-4 and post the 4th best DefRtg.  Over the last two weeks Nerlens is posting 14.6/9.4/1.4/2.0/2.0 on .538 from the field. David Robinson is the only rookie to ever have 1.8 SPG and 1.8 BPG and Nerlens has a chance to go over 2.0 in each. He's currently the only player in the top 10 steals and blocks in the league and has anchored the defensive.</t>
  </si>
  <si>
    <t xml:space="preserve">Just 1-7 since the last rankings the Sixers are just finishing out the string. Ish Smith and Nerlens Noel have made a real connection and are playing really well off each other and Hollis Thompson is shooting 48.5% from deep over the last two weeks. Almost there. </t>
  </si>
  <si>
    <t>The Suns are 3-1 so far in the preseason, with the backcourt trio of Dragic, Bledsoe and Thomas already looking well-adjusted and impressive. The Suns are looking to build on their surprising 2013-14 campaign, as second-year coach Jeff Hornacek has emphasized the importance of a deeper rotation and faster pace. Their goal is without question to make the playoffs in a tough Western Conference. With only a few games left in the preseason, a couple of questions remain. Which third-string big man will make the roster, Shavlik Randolph or Earl Barron? And who will win the battle for the starting power forward spot, all-around forward Markieff Morris or floor spacer Anthony Tolliver?</t>
  </si>
  <si>
    <t xml:space="preserve">The Suns have gone 3-4 in the past 2 weeks, but in their defense, only two of those games were against below .500 teams (the Lakers and Hornets). Goran Dragic's shot is back, and the backcourt "chuck wagon" of Green and Thomas has been fantastic. Not to jump the gun, but don't be surprised if Phoenix rises in the standings soon; they will only play one above .500 team in their next nine games. </t>
  </si>
  <si>
    <t>The Suns had the perfect opportunity to improve their record during an easy eastern conference road trip. However, after going 4-0 on the east coast, the team dropped 2 of its last 3 (and neither loss was against a playoff team). On the bright side, Isaiah Thomas will likely be back soon after missing three games with an ankle injury.</t>
  </si>
  <si>
    <t xml:space="preserve">The Suns are currently on a six game winning streak ever since they adopted a starting lineup of Bledsoe, Dragic, Tucker, Morris and Len. Is that an impressive feat? Judge for yourself. Over the past two weeks they've beaten good teams like Washington and Dallas but also had the benefit of playing the struggling Lakers, Hornets and Knicks. </t>
  </si>
  <si>
    <t>The Suns recently lost to New Orleans by 3, San Antonio by 5, OKC by 3 in overtime and Memphis by 12 in double overtime. They've proven that they can at least hang around with the big boys. The question is, do they actually have the talent and experience that it takes to close out those games? Were they to make the playoffs, could they at least win a couple of games and put up a fight?</t>
  </si>
  <si>
    <t xml:space="preserve">I think it's time for me to give some love to my Suns. They're now 14-6 since inserting Alex Len into the starting lineup back in December, with all 6 of those losses coming against .500+ teams. The road ahead is difficult, but for now they're holding off OKC. </t>
  </si>
  <si>
    <t>The Suns just finished up a brutal eight-game stretch in which they faced eight consecutive opponents with superior records. They managed to finish 3-5, which is certainly respectable and which shows that they won't be pushed around by the league's contenders. But is that good enough to prevent the Pelicans or Thunder from taking the 8th seed?</t>
  </si>
  <si>
    <t>https://pbs.twimg.com/media/B-eYPCeCAAAGn-V.jpg</t>
  </si>
  <si>
    <t xml:space="preserve">Since the last rankings the Suns have had both a 74-point performance against San Antonio and a 79-point game against Cleveland. While we all know that the team's defense is far from elite, the Suns—and Suns fans—are not accustomed to seeing the team struggle offensively as well. Brandon Knight and three first-round picks were acquired in the interest of the organization's future, but for now there are some glaring holes in the roster. </t>
  </si>
  <si>
    <t>Things seem to be coming together for Phoenix coming down to the end of the season. Since the last power ranking, their only losses have come to the top 2 teams in the league: GSW &amp; Atlanta. They've had strong wins over the Pelicans, Rockets, and Mavs and are currently riding a 4 game win streak.</t>
  </si>
  <si>
    <t xml:space="preserve">Not much left to do this season except watch a floundering team without two of its starters take on 5 more .500+ teams. There are few bright spots now besides watching T.J. Warren and Archie Goodwin get the playing time that they deserve. </t>
  </si>
  <si>
    <t>The Blazers outperformed preseason expectations with their 54-win season, advancing to the Playoff's second round for the first time since 2000. This season, the elite starting five have new veteran bench players Chris Kaman and Steve Blake to further rely on as they look to hold their place near the top of the Western Conference.</t>
  </si>
  <si>
    <t>Winners of 10 of their last 11, with their only loss coming at the hands of Memphis. This week will be a test for them, as they take to the road in ernest for the first time.</t>
  </si>
  <si>
    <t>It's been an up and down couple of weeks for the Blazers. After winning 13 of 14 games, they lost to the Wolves in embarrassing fashion, and the Bulls in a nail biter. They recovered against Indiana in a game where Nic Batum shot over 50% for the first time all season. Hopefully this is a sign of thigns to come for him.</t>
  </si>
  <si>
    <t xml:space="preserve">The Blazers havehad onlyone losssince we last checked in, and they werewithout Aldridge and RoLofor that game. </t>
  </si>
  <si>
    <t>The Blazers lost to Atlanta, but who hasn't? Other than that they have remained hot, lead by the increasingly impressive Damian Lillard. And for those who still think he's unathlatic, check out this little number http://streamable.com/f88</t>
  </si>
  <si>
    <t>LaMarcus Aldridge tore a ligament in his left thumb, Kaman and Batum have also apparently been playing with torn ligaments in their hands for weeks, Robin Lopez still has a broken hand, and Joel Freeland has no timetable for return after hurting his shoulder. On the plus side, CJ McCollum's previously broken hand seems to be holding up just fine!</t>
  </si>
  <si>
    <t xml:space="preserve">They're finally starting to heal, but they haven't started to play a whole lot better. Since we last checked in, they've gone 3-4, including a heartbreaking late game collapse against Dallas. On the plus side, they did win their re-match with Houston, and Damnian Lillard was named as the replacement for Blake Griffin in the All-Star game. </t>
  </si>
  <si>
    <t xml:space="preserve">All-Star break didn't do much to right the ship in Portland. They've come out of the gate losers of two straight while losing Aldridge to another hand injury. On the plus side, Afflalo looks like a natural fit. With a little time, he should help the team immensely. </t>
  </si>
  <si>
    <t>Blazer nation is still in shock over losing Wesley Matthews to an achilles tear. Arron Afflalo has been a nice addition, though, and is standing in admirably.</t>
  </si>
  <si>
    <t>On the heels of Wes' season ending achilles tear, Aldridge and Batum's reagrivated injuries, and a four game losing streak, even the most diehard of Blazer fans are getting concerned. Can they still get it all together for a playoff push?</t>
  </si>
  <si>
    <t xml:space="preserve">Despite a tough loss to the Clippers, the Blazers are back on track after a rough stretch of 5 straight losses. The play of CJ McCollum has been a particularly bright spot. Since the last rankings, he's averaged 12.375 points on 54% shooting in just 22 minutes per game. </t>
  </si>
  <si>
    <t>The Sacramento Kings finished their tough November schedule above .500 even though they had injuries plague them. Darren Collison and Rudy Gay missed the same two games, and after their return, DeMarcus Cousins missed the last two games. Kings look to take advantage of their easier schedule in December and finish the year off strong!</t>
  </si>
  <si>
    <t xml:space="preserve">The Kings have been struggling to find an identity without DeMarcus Cousins, who has been out for 9 games due to viral meningitis.  Both the offense and defense have had to adjust to Cousins being out, and neither side has figured out how to play for 48 minutes.  However, the Kings have had leads in many of these games, and often taken these leads all the way to the fourth quarter.  Unfortunately, life sans Boogie has shown just how bad the Kings are without the big man in the closing minutes of ball games, leading to blown leads against the Pacers, Lakers, Rockets and Pistons.  Come back DeMarcus, your planet needs you.  </t>
  </si>
  <si>
    <t xml:space="preserve">Mike Malone was fired two weeks ago, and I'd be lying if I told you morale was anything other than at a low point for the season so far.  A blowout against Golden State and a tough loss to a screaming Isaiah Thomas haven't helped.  Luckily, there are a few things to look forward to for us Kings fans.  Boogie is back and playing ball, scoring 39 in our most recent win against New York.  With Boogie in the lineup for a consistent streak of games (hopefully), the Kings should find a way to win more often than they have been lately.  </t>
  </si>
  <si>
    <t>After what seemed to be rock bottom for the Kings this season (knock on wood), the Kings that started the season 9-6 are starting to return.  Let me emphasize the "starting" portion of that statement.  Coming back to Sacramento after a 4 game road trip (1-3), the Kings surprised by blowing out the Thunder.  Then they surprised by getting blown out by the Nuggets.  Then they surprised by blowing out the (LeBron-less) Cavs.  Defense has been the key to this teams success and failures, and it seems like the Kings defense is deciding to play some days and not others.  Hopefully they can develop some consistency going forward.</t>
  </si>
  <si>
    <t xml:space="preserve">Over the last few weeks, the Kings have had their fair share of bad luck and then well deserved losses.  Bringing great effort against teams like the Blazers, Mavericks, and Clippers, the Kings competed like the Kings of early November.  However, in losses to Brooklyn and Miami, the effort did not show up.  DeMarcus called the Kings "mentally weak" in a postgame interview, and it appears that he is right.  Hopefully they can get back on track, as the schedule doesn't get any tougher.  Also, it'd be nice if Klay Thompson would never do what he did again.  </t>
  </si>
  <si>
    <t xml:space="preserve">I can't believe I'm ranking the Kings as high as 25 with the way everything has been going.  These are truly dark times in Sacramento.  There is little hope on the court, the team looks and sounds frustrated.  Before tonight the Kings had dropped 11 of 12.  But there is a glimmer of hope recently with the George Karl reports popping up each hour.  And when things looked darker than dark, Boogie delivered "God's plan" with a physics defying game-winner against Phoenix. Hopefully that shot is a sign of things to come.  </t>
  </si>
  <si>
    <t>Boogie was an all-star and George Karl is the new coach.  There were finally two positives.  Unfortunately, there is still a lot of work to be done.  I attended both Karl's first game in Sac vs. the Celts and his 2nd game against the Clips in LA, and I can tell you that this team is both already different and still the same.  At times, a brand new style of ball has shown itself as the Kings have made beautiful passes down the court and been more confident from 3.  And at other times, they are still stagnant, immature, and figuring things out.  If they can win half of the rest of their games, I'll be a happy fan.</t>
  </si>
  <si>
    <t xml:space="preserve">We had a good win against Memphis and a fun win against New York.  Other than that, I think I have to compare the Kings to the stale donut I'm currently eating.  Yes, donuts are awesome and I love them dearly.  But sometimes a donut gets crusty and stale, and ends up leaving Channing Frye open for an entire game, or gives up 24 points to a guy named Tyler Johnson (Seriously guys what the hell).  However, the Kings were up by a staggering 44 points at one point against the Knicks just about a week ago!  Unfortunately, I think a stale donut could do that too.   </t>
  </si>
  <si>
    <t>George Karl's wing man, Andre Miller, has been solid filling in for Darren Collison. Sacramento is still struggling to stack consecutive wins but with their new coach and an incoming lottery pick they're just trying to get through the final leg of this NBA season.</t>
  </si>
  <si>
    <t>Spurs still missing 3 key rotations players in Mills, Splitter, and Belinelli and dropped a few games to fringe playoff contenders like Sacremento and New Orleans, but good showings against two top western conference teams, The Warriors and Clippers, the Spurs show that they can still hang with the top teams. They'll need to find their shooting stroke and cut down on turnovers quickly they will slide further down the rankings.</t>
  </si>
  <si>
    <t xml:space="preserve">With a few losses to the Lakers and the Nets, the Spurs continute their odd trend of winning against good team on the road and losing to under .500 teams this year. Tiago Splitter has returned which should boost their defense as well as give Duncan more oppurtunities to rest throughout the year. </t>
  </si>
  <si>
    <t xml:space="preserve">Kawhi is back and it has sparked the defense, his return along with Patty Mills getting back into the swing of the season has had the SPurs looking pretty good in their last few games except for a rough loss to the Bulls. </t>
  </si>
  <si>
    <t>After losing 4 straight out of the All-Star break, things were looking bleak in Spurs land. Thanks to the resurgence of Tony Parker and Kawhi Leonard San Antonio finds themselves in the midst of a five game win streak and climbing up the standings in the West. Talks of waiving Tim Duncan have picked up after finishing with 0 FGM against the Chicago Bulls.</t>
  </si>
  <si>
    <t>Spurs have had a strange few weeks with a loss in overtime to Kyrie Irving and a loss to the Knicks d-league representatives, but also strong wins over Atlanta, Boston, Milwaukee, and Toronto. [Kawhi](https://pbs.twimg.com/media/CALexTZUwAA1VIQ.jpg) and [Tiago](http://i.imgur.com/OWZHnXd.png) are coming on strong, and things are starting to look good in Spurs land at the right time. [Yay.](http://gfycat.com/ComfortableHastyAsp)</t>
  </si>
  <si>
    <t>[I had a write-up but Kawhi Leonard stole it.](http://i.imgur.com/T1EjlGL.jpg) In all seriousness, the Spurs are rolling right now - 7 straight wins (including a huge win over GSW) along with posting the highest +/- over the last two weeks. Their final seeding in the playoffs is still up in the air (especially with two games against Houston coming up), but the team and fans have to be feeling confident right now.</t>
  </si>
  <si>
    <t>The Raptors finished last season with their best record in franchise history. They were also within one Paul Pierce block of the 2nd round of the NBA playoffs. After returning their core roster for this season and adding extra bench scoring in the form of Lou Williams, Toronto is poised to continue their success. Scoring will be handled by Demar Derozan and Kyle Lowry. Extra development is expected to be seen for Jonas Valunciunas. With Greivis Vasquez, Tyler Hansbrough, Patrick Patterson and Williams all expected to come off the bench, the Raptors should have one of the deepest benches in the NBA.</t>
  </si>
  <si>
    <t>With a 2-1 record in the opening week. The Raps started out strong. They beat the teams they should beat, Atlanta and Orlando, and lost a very winnable game against the Heat. Missing free throws and allowing too many 3s are the biggest issues so far this season. JV has shown improvement, Lowry and Demar have continued where they left off and Greivis has been great off the bench. James Johnson is already showing how great of a signing he was by coming off the bench and playing his tail off defensively.</t>
  </si>
  <si>
    <t>A tough loss on TNT to Chicago did little to mitigate the excitement the Raptors have started the season with. 6-1 since the last rankings and holding on to 1st in the East, it has been a dream start in Toronto. Demar DeRozan bounced back from a couple of bad games during their last game against Utah, JV had his best game of the season against the Jazz as well and Kyle Lowry is as steady as ever. The next few weeks sees quite a few tough games for the Raps who have had a relatively easy schedule so far. It will tell us a lot about how it matches up against elite competition.</t>
  </si>
  <si>
    <t xml:space="preserve">As Toronto fans know, even when things are going well you should be wary. During a tough loss to Dallas, Demar Derozan went down with injury and his timetable for a return has not been defined. That along with an unfortunate loss to the Lakers marred what was an otherwise excellent two weeks, going 5-2. Losing Demar hurts but it shoudln't be for too long and the Raptors' depth will allow them to stay competitive. This west coast trip will tell us a lot of how far this Raps team might go this year. </t>
  </si>
  <si>
    <t>Life without Demar has had its ups and downs. The team has still been able to win the games it should but has struggled in late game situations against good teams. Kyle Lowry is still playing the best basketball of his life and Terrence Ross has stepped up big time in Demar's absence. In the last weeks, JV has also made huge strides and played like a man down low. These are all things that point to the Raptors being better than they have ever been once Derozan is able to work himself back into the lineup. The Raps have an easy week coming up followed by a really tough 7 game road trip because of the World Juniors being in Toronto. Playing above .500 ball on the road trip would be amazing and show even more growth for this young team.</t>
  </si>
  <si>
    <t xml:space="preserve">Toronto still has not found a way to get by Chicago. That being said, they took care of all their weak opponents on their home stretch and opened up their season long 7 game road trip with a massive win over the Clippers and followed that up with another great win against Denver. of note, JV (except the most recent Denver game) has played like a monster down low and Kyle continues to prove he is an all star guard in any conference. </t>
  </si>
  <si>
    <t>It was a tough two weeks for the Raptors since the last rankings. Their west coast swing that started off brilliantly, ended with 3 straight losses. After a Portland game that was lost in OT (and seemingly took forever thanks to the referees), Toronto dropped two consecutive games that ended in blowouts against Golden State and Phoenix. It was hoped that coming back to Toronto would cure their blues but they proceeded to lay an egg against a resurging Hornets team and Gerald Henderson, who seemed possessed by Kobe's spirit. Thankfully there are some silver linings to their struggles. Their most recent game against Boston, the Raptors were firing on all cylinders and looked much more like their early season selves. It also sounds like Demar DeRozan could return at any time, providing a huge boost to the team.</t>
  </si>
  <si>
    <t xml:space="preserve">The Raptors have been in somewhat of a swoon in the last month. The easiest way to notice that is that many of our fans have been looking to get Casey fired and have the whole team traded. It's pretty easy to see that Toronto has not been the most successful franchise ever as our fans don't seem to know how to handle a bad stretch of games. That being said, the Raps have now won 3 of their last 4 and Demar looked most impressive last night against Detroit. Defense is still an issue, DJ Augustin looked like Steph Curry against Toronto's perimeter D and it isn't the first time this year marginally talented guards have put up season or career highs. Still. Kyle Lowry is an all star starter, the Raps are a shoe-in to win the Atlantic and clinch a top 4 seed and they are still on pace for their best season ever. Calm down Raptors fans, it is not yet time to burn down the ACC. Our season goal should now be to avoid a 4th place finish and not have to deal with one of Chicago, Washington or Cleveland in the first round. </t>
  </si>
  <si>
    <t>Losses to Brooklyn and Milwaukee are much easier to stomach when sandwiched between a 6 game winning streak and great wins over the Clippers and the Spurs. James Johnson has found his way back into the lineup and has made a huge impact on the games, going to the rim and showing off his polished post game. As for the other Johnson, Amir, he looks healthier than he has all year and is playing like it. His energy and tenacity sets the tone for the Raptors' defense and the whole team looks to follow suit. Demar is falling back into a groove and has turned into a great passer off the drive and kick game. All in all, this was a great two weeks for Toronto and this team is humming along quite nicely.</t>
  </si>
  <si>
    <t>A tough loss to Houston in the most recent game doesn't hurt as much considering it was preceeded by an absolute drubbing of the Hawks. Toronto is now clearly out of its rough patch and is humming quite nicely for the second half. James Johnson is making the most out of his starts and has been a key player for the team with his effort. Down the stretch, the hope is to find TRoss' confidence for the playoffs, to keep Amir healthy and keep pushing JV to becoming the dominant big man he can be. Shout out to Chris Bosh, we will always have love for you big homie and we wish you a quick and relatively easy recovery from the blood clots. We want you out there killing it every night. Much love.</t>
  </si>
  <si>
    <t>http://imgur.com/pzbus8D</t>
  </si>
  <si>
    <t>It was an up and down two weeks for the Raptors. Focusing on the positives, Demar has been playing really well for a fairly sustained period. This last month is the best he has looked all season and his penchant for getting to the rim seems to have returned. JV, who became a father this week and gained some dad strength, has been playing extremely well. Though the team doesn't involve him enough in the offense, Jonas has found his spots to get some points and has also been very efficient in doing so. Terrence Ross keeps wavering between playing with confidence and looking lost but his 3 has been dropping when teammates are finding him in rythm. Toronto has a creampuff schedule to end the season and the goal should be to get Kyle healthy, try to reach 50 wins for the first time in franchise history and get ready for the playoffs where winning at least one round will be considered a success.</t>
  </si>
  <si>
    <t xml:space="preserve">At this point, toronto is who they are. Winning a playoff series is the goal. Anything else would be gravy. Expect to see a lot of Lou hero ball in the playoffs. For better or for worse. </t>
  </si>
  <si>
    <t>After missing the 50 win mark thanks to some clutch plays by Boston (in two separate games), Toronto is heading into the playoffs locked into a series with the Washington Wizards. During regular season play, Toronto had little trouble with John Wall and his squad, sweeping them. Then again, we all heard about Brooklyn sweeping Miami last regular season only to be easily dispatched by that same Heat team in the playoffs. Once the post season begins, nothing else matters and Toronto will need to step up to defeat a very capable (despite their coach) Wizards team. The good news is that they have home court advantage and Demar DeRozan has been blistering hot to finish off the season. Toronto is ready for another year of post season craze, WE THE NORTH baby!</t>
  </si>
  <si>
    <t>San Antonio.</t>
  </si>
  <si>
    <t>The Jazz spent some money on League of Legends expert, Gordon Hayward, aka white lebron, but what else were we gonna spend that money on? A new coach, a team full of interestings prospects will make this season an interesting one in Salt Lake City.</t>
  </si>
  <si>
    <t>So everyone saw the buzzer beaters. What they didn't necessarily see was the Jazz leading a good Raptors team in the 4th quarter, on the 5th road game in 7 days and the 2nd night of a back to back. We then proceeded to get blown out in the last 8 minutes, but it was an OK showing for a 5 game road trip to go 2-3. We've got fun players, we've got /u/jwbt123 (shoutout to his niece!) doing the game threads, we love our coach and our guys. Good vibes in Utah.</t>
  </si>
  <si>
    <t>As the Jazz have lost five in a row, the luster is wearing off the new season somewhat. We are happy Gordon Hayward is making plays, he's been looking really good and his game is nice too. The Jazz love to fall down like 17 pts in the first then claw back, which means they are competitive, since they do usually claw back in--but still to inconsistent to beat good teams.</t>
  </si>
  <si>
    <t>Aside from a surprise win against the spurs, the jazz have looked shockingly bad on both offense and defense. The jazz peri eter shooting goes ice cold for games at a time, or so it feels. Rudy Gobert has been a bright spot in the bleakness.</t>
  </si>
  <si>
    <t>It seems like Coach Quin is getting through to these kids because the jazz have been playing pretty well. A few good wins matched with competitve losses has elevated the jazz out of the bottom of the league. For now, anyway, the Jazz may be losing the services of starter Alec Burks for an extended period due to a lingering shoulder injury.</t>
  </si>
  <si>
    <t>je suis [rudy](http://i.imgur.com/0rmr1wA.jpg).
Jazz are playing pretty damn well, consistent solid play from our heavy contracts and some inspiring play by some younger guys forced into enhanced roles due to injury. If the jazz were in the east, we'd be tuning up for a first round exit. We comin' ya'll.</t>
  </si>
  <si>
    <t>Quin Snyder so far has gambled correctly with his PGs. Starting the timid Dante Exum has produced possibly his best games as a pro, and Trey Burke has dutifully accept the bench gunner role. In Haygod we trust, go jazz.</t>
  </si>
  <si>
    <t>It was a 2-5 stretch but not so terrible as that sounds, due to playing 2 back-to-backs against good teams. Lost to Boston in the worst game the Jazz have played all year, Lost in very close games to the Clippers, Grizzles, Blazers, Suns. We did carry a double digit lead through the entire game to a win in dominating fashion against Golden State. And destroyed the inferior Sacto Kings. Hayward is looking like a damn stud.</t>
  </si>
  <si>
    <t>2-1 since the last update! Over the break, we lost Enes Kanter for some low value assets, Rudy Gobert was snubbed for the Junior Varsity all-star MVP, and we just played a great game against Portland. Hollinger has the jazz officially in the top 15 of his formula rankings, and our playoff odds have risen from 0 to .3 !!! We did it yall!</t>
  </si>
  <si>
    <t>If you haven't heard, the Jazz are playing the league's best D, by a substantial margin, for a while now. Of course (insert Gobert nickname here) will get much adulation, but the player with the best DRtg on the Jazz is actually Lilsap, Baby Sap, the Sapling, known to the government as Elijah Millsap. Also shoutout to Dante the youngblood locking veteran point guards up on a nightly basis at this point. At 6'6 with long arms and rangy lateral quickness, it can be very difficult for opposing PGs to even set up a play, leading to broken plays and general fugliness. Choo-Choo .5% mofos let's get it.</t>
  </si>
  <si>
    <t>Gordon Hayward has a (mild) shoulder injury from a hard fall and Gobert still hasn't looked the same since his ankle sprain---it may be time to rest our guys as the season winds down--fans got in their fun. Despite the injuries, the Jazz keep chugging along, going 5-2 since the last power rankings, with respectable losses to a red-hot Wizards team (was their 4th win in a row), and a loss in the Oracle @GSW (where the dubs have only lost 2 times this season). The other 5 games were ugly defensive basketball and the jazz won them all, as is the norm these days.</t>
  </si>
  <si>
    <t xml:space="preserve">In this stretch the Jazz lost 3 games in a row, and then won 4 out of 5, with Hayward, Favors and Trey Burke all missing games at some point along the way. In the absence of 3 of the more veteran players, rookie PG Dante Exum has shown flashes of what he can be, recording his career high 12 assists in a game. And the other rookie, Rodney? That guy can just flat out ball. </t>
  </si>
  <si>
    <t>[](/BOS) /u/dangercart</t>
  </si>
  <si>
    <t>[](/CHA) /u/schrutebeetfarms</t>
  </si>
  <si>
    <t>[](/CHI) /u/poorchris</t>
  </si>
  <si>
    <t>[](/DAL) /u/rps215</t>
  </si>
  <si>
    <t>[](/DEN) /u/bigred27</t>
  </si>
  <si>
    <t>[](/DET) /u/Scurvy-Jones</t>
  </si>
  <si>
    <t>[](/HOU) /u/risinglotus</t>
  </si>
  <si>
    <t>[](/IND) /u/imkunu</t>
  </si>
  <si>
    <t>[](/LAC) /u/chad3000</t>
  </si>
  <si>
    <t>[](/MEM) /u/Jakelshark</t>
  </si>
  <si>
    <t>[](/MIL) /u/dichloroethane</t>
  </si>
  <si>
    <t>[](/MIN) /u/flyingscissor</t>
  </si>
  <si>
    <t>[](/NYK) /u/cyph3x</t>
  </si>
  <si>
    <t>[](/OKC) /u/howstrangeinnocence</t>
  </si>
  <si>
    <t>[](/PHI) /u/rahbee33</t>
  </si>
  <si>
    <t>[](/PHX) /u/scooper1030</t>
  </si>
  <si>
    <t>[](/POR) /u/DrTom</t>
  </si>
  <si>
    <t>[](/WAS) /u/livefreeordont</t>
  </si>
  <si>
    <t>It had been 9 long years since the Wizards last won a playoff series, and the franchise is looking to build on that success. Losing Trevor Ariza hurts but he was replaced with Paul Pierce who signed a much shorter, cheaper contract in the offseason. Bench bigs who provided quality minutes, Trevor Booker and Al Harrington, were also replaced by Kris Humphries and DeJuan Blair. Washington's House of Guards will look to improve and mature even more to make a deeper playoff run this time around. Meanwhile Nene Hilario and Marcin Gortat, who form the wizards veteran frontcourt, will try to stay healthy and take some of the pressure off of the Wizards' young stars. The Wizards have retooled but will it be enough to take a step forward in the East over teams who have added bigger pieces?</t>
  </si>
  <si>
    <t>Opening the season without 3 key players resulted in a tough loss at Miami. After Nene came back from suspension he contributed in wins against Orlando and Milwaukee. Wall has had a double double in all three games and is the league leader in assists so far. The Ottoman Empire took the Nation's capital by storm in the home opener, providing the team solid perimeter defense and a reliable jumper.</t>
  </si>
  <si>
    <t xml:space="preserve">The Wizards schedule toughened up with 6 straight games against .500 and over teams. The return of Beal helped as they went 3-3 in those games. John Wall remains the most consistent player on the team averaging 18 points 9 assists. Porter and Butler continue to be great options of the bench. </t>
  </si>
  <si>
    <t>John Wall is the heart and soul of this Wizards Franchise. He is second in assists (10.3) and steals (2.1) per game as well as leading the league in 360 layups (2). The Wizards have been winning games mainly with their top 5 defense. We'll see if it holds up against a tough road stretch out west.</t>
  </si>
  <si>
    <t>The Wizards had a fair start to 2015 going 3-3. First were close losses at OKC and SA. Then came 3 straight wins including a 16 point statement vs CHI. However it is disappointing that we laid an egg in ATL the next game. Gooden and Webster still coming back from injuries will bolster the bench.</t>
  </si>
  <si>
    <t>The Wizards are in the top 4 of three point percentage and the bottom 4 of three point attempts. This team over-settles for midrange jumpers due to Wittman's coaching. Our big front line of Nene and Gortat is also being used more for shooting jumpers than rolling to the basket or posting up. With Portland out 3 front court players the Wizards still got outrebounded and outscored in the paint.</t>
  </si>
  <si>
    <t>Entering All Star break losing 6 of 8, the Wiz needed another option off the bench.. Instead we traded one of our better role players for nothing. Post break has begun with double digit losses to the Cavs and Pistons. In February only 3 players are averaging 10+ points and Garret freaking Temple is the only player shooting over 33% from 3. This team is losing it's way at the worst possible time.</t>
  </si>
  <si>
    <t>Who are the Wizards? What are they doing? This team opened the second half losing 5 in a row and went from 2nd in the east back in December to possibly the 6 seed 2 months later. The only answer Wiz fans have right now is firing Whitman. Rotations have been a mystery but the bench is nonexistent anyway. Is trading Andre Miller for Ramon Sessions the biggest blunder of any team this season?</t>
  </si>
  <si>
    <t>Things looked to be on the up and up until last nights loss to Sacramento. The Wizards have had a top 5 net rating (+8.2) since last rankings with statement wins over the Grizz, Jazz (statement?) and Trailblazers. The line up goes 9 deep and as long as the outside shots are falling the Wiz will be in it.</t>
  </si>
  <si>
    <t>RESULTS ARE FINAL</t>
  </si>
  <si>
    <t>Results</t>
  </si>
  <si>
    <t>MVP 1</t>
  </si>
  <si>
    <t>MVP 2</t>
  </si>
  <si>
    <t>MVP 3</t>
  </si>
  <si>
    <t>OPOY 1</t>
  </si>
  <si>
    <t>OPOY 2</t>
  </si>
  <si>
    <t>OPOY 3</t>
  </si>
  <si>
    <t>DPOY 1</t>
  </si>
  <si>
    <t>DPOY 2</t>
  </si>
  <si>
    <t>DPOY 3</t>
  </si>
  <si>
    <t>Comeback 1</t>
  </si>
  <si>
    <t>Comeback 2</t>
  </si>
  <si>
    <t>Comeback 3</t>
  </si>
  <si>
    <t>Rookie 1</t>
  </si>
  <si>
    <t>Rookie 2</t>
  </si>
  <si>
    <t>Rookie 3</t>
  </si>
  <si>
    <t>6MOY 1</t>
  </si>
  <si>
    <t>6MOY 2</t>
  </si>
  <si>
    <t>6MOY 3</t>
  </si>
  <si>
    <t>MIP 1</t>
  </si>
  <si>
    <t>MIP 2</t>
  </si>
  <si>
    <t>MIP 3</t>
  </si>
  <si>
    <t>Coach 1</t>
  </si>
  <si>
    <t>Coach 2</t>
  </si>
  <si>
    <t>Coach 3</t>
  </si>
  <si>
    <t>Team Letdown 1</t>
  </si>
  <si>
    <t>Team Letdown 2</t>
  </si>
  <si>
    <t>Team Letdown 3</t>
  </si>
  <si>
    <t>Worst Coach 1</t>
  </si>
  <si>
    <t>Worst Coach 2</t>
  </si>
  <si>
    <t>Worst Coach 3</t>
  </si>
  <si>
    <t>Co-Winners</t>
  </si>
  <si>
    <t>Mean (w outliers)</t>
  </si>
  <si>
    <t>Mean w/ Outliers Removed</t>
  </si>
  <si>
    <t>Did Not Submit</t>
  </si>
  <si>
    <t>x</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</si>
</sst>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
    <numFmt numFmtId="165" formatCode="M/d"/>
    <numFmt numFmtId="166" formatCode="#,##0.000"/>
  </numFmts>
  <fonts count="23">
    <font>
      <sz val="10.0"/>
      <color rgb="FF000000"/>
      <name val="Arial"/>
    </font>
    <font>
      <b/>
      <sz val="10.0"/>
      <color rgb="FF000000"/>
    </font>
    <font/>
    <font>
      <sz val="10.0"/>
      <color rgb="FF000000"/>
    </font>
    <font>
      <sz val="10.0"/>
      <color rgb="FFFFFF00"/>
    </font>
    <font>
      <sz val="10.0"/>
      <color rgb="FFFFFFFF"/>
    </font>
    <font>
      <sz val="10.0"/>
      <color rgb="FFFF9900"/>
    </font>
    <font>
      <sz val="10.0"/>
      <color rgb="FFD9D9D9"/>
    </font>
    <font>
      <sz val="10.0"/>
      <color rgb="FFCC4125"/>
    </font>
    <font>
      <sz val="10.0"/>
      <color rgb="FFFF0000"/>
    </font>
    <font>
      <sz val="10.0"/>
      <color rgb="FFFF00FF"/>
    </font>
    <font>
      <sz val="10.0"/>
      <color rgb="FFC9DAF8"/>
    </font>
    <font>
      <sz val="10.0"/>
      <color rgb="FF0000FF"/>
    </font>
    <font>
      <sz val="10.0"/>
      <color rgb="FFFFCC00"/>
    </font>
    <font>
      <sz val="10.0"/>
      <color rgb="FF3366FF"/>
    </font>
    <font>
      <sz val="10.0"/>
      <color rgb="FFB7B7B7"/>
    </font>
    <font>
      <sz val="10.0"/>
      <color rgb="FF999999"/>
    </font>
    <font>
      <b/>
      <sz val="10.0"/>
    </font>
    <font>
      <u/>
      <color rgb="FF0000FF"/>
    </font>
    <font>
      <sz val="10.0"/>
      <color rgb="FF073763"/>
    </font>
    <font>
      <sz val="10.0"/>
    </font>
    <font>
      <u/>
      <sz val="10.0"/>
      <color rgb="FF0000FF"/>
    </font>
    <font>
      <u/>
      <color rgb="FF0000FF"/>
    </font>
  </fonts>
  <fills count="15">
    <fill>
      <patternFill patternType="none"/>
    </fill>
    <fill>
      <patternFill patternType="lightGray"/>
    </fill>
    <fill>
      <patternFill patternType="solid">
        <fgColor rgb="FFFF9900"/>
        <bgColor rgb="FFFF9900"/>
      </patternFill>
    </fill>
    <fill>
      <patternFill patternType="solid">
        <fgColor rgb="FF93C47D"/>
        <bgColor rgb="FF93C47D"/>
      </patternFill>
    </fill>
    <fill>
      <patternFill patternType="solid">
        <fgColor rgb="FF000000"/>
        <bgColor rgb="FF000000"/>
      </patternFill>
    </fill>
    <fill>
      <patternFill patternType="solid">
        <fgColor rgb="FFA4C2F4"/>
        <bgColor rgb="FFA4C2F4"/>
      </patternFill>
    </fill>
    <fill>
      <patternFill patternType="solid">
        <fgColor rgb="FFFF0000"/>
        <bgColor rgb="FFFF0000"/>
      </patternFill>
    </fill>
    <fill>
      <patternFill patternType="solid">
        <fgColor rgb="FFF6B26B"/>
        <bgColor rgb="FFF6B26B"/>
      </patternFill>
    </fill>
    <fill>
      <patternFill patternType="solid">
        <fgColor rgb="FF0000FF"/>
        <bgColor rgb="FF0000FF"/>
      </patternFill>
    </fill>
    <fill>
      <patternFill patternType="solid">
        <fgColor rgb="FFFFFF00"/>
        <bgColor rgb="FFFFFF00"/>
      </patternFill>
    </fill>
    <fill>
      <patternFill patternType="solid">
        <fgColor rgb="FF1C4587"/>
        <bgColor rgb="FF1C4587"/>
      </patternFill>
    </fill>
    <fill>
      <patternFill patternType="solid">
        <fgColor rgb="FF0B5394"/>
        <bgColor rgb="FF0B5394"/>
      </patternFill>
    </fill>
    <fill>
      <patternFill patternType="solid">
        <fgColor rgb="FFFFFFFF"/>
        <bgColor rgb="FFFFFFFF"/>
      </patternFill>
    </fill>
    <fill>
      <patternFill patternType="solid">
        <fgColor rgb="FFFFE599"/>
        <bgColor rgb="FFFFE599"/>
      </patternFill>
    </fill>
    <fill>
      <patternFill patternType="solid">
        <fgColor rgb="FFA2C4C9"/>
        <bgColor rgb="FFA2C4C9"/>
      </patternFill>
    </fill>
  </fills>
  <borders count="1">
    <border/>
  </borders>
  <cellStyleXfs count="1">
    <xf borderId="0" fillId="0" fontId="0" numFmtId="0" applyAlignment="1" applyFont="1"/>
  </cellStyleXfs>
  <cellXfs count="144">
    <xf borderId="0" fillId="0" fontId="0" numFmtId="0" xfId="0" applyAlignment="1" applyFont="1">
      <alignment readingOrder="0" shrinkToFit="0" vertical="bottom" wrapText="1"/>
    </xf>
    <xf borderId="0" fillId="0" fontId="1" numFmtId="0" xfId="0" applyAlignment="1" applyFont="1">
      <alignment horizontal="left" shrinkToFit="0" vertical="bottom" wrapText="1"/>
    </xf>
    <xf borderId="0" fillId="0" fontId="2" numFmtId="0" xfId="0" applyAlignment="1" applyFont="1">
      <alignment readingOrder="0" shrinkToFit="0" wrapText="1"/>
    </xf>
    <xf borderId="0" fillId="0" fontId="3" numFmtId="0" xfId="0" applyAlignment="1" applyFont="1">
      <alignment horizontal="left" readingOrder="0" shrinkToFit="0" vertical="bottom" wrapText="0"/>
    </xf>
    <xf borderId="0" fillId="0" fontId="1" numFmtId="0" xfId="0" applyAlignment="1" applyFont="1">
      <alignment horizontal="center" readingOrder="0" shrinkToFit="0" vertical="bottom" wrapText="1"/>
    </xf>
    <xf borderId="0" fillId="0" fontId="1" numFmtId="0" xfId="0" applyAlignment="1" applyFont="1">
      <alignment horizontal="right" readingOrder="0" shrinkToFit="0" vertical="bottom" wrapText="1"/>
    </xf>
    <xf borderId="0" fillId="0" fontId="2" numFmtId="0" xfId="0" applyAlignment="1" applyFont="1">
      <alignment shrinkToFit="0" wrapText="1"/>
    </xf>
    <xf borderId="0" fillId="0" fontId="3" numFmtId="0" xfId="0" applyAlignment="1" applyFont="1">
      <alignment horizontal="left" shrinkToFit="0" vertical="bottom" wrapText="1"/>
    </xf>
    <xf borderId="0" fillId="0" fontId="3" numFmtId="164" xfId="0" applyAlignment="1" applyFont="1" applyNumberFormat="1">
      <alignment horizontal="left" shrinkToFit="0" vertical="bottom" wrapText="1"/>
    </xf>
    <xf borderId="0" fillId="2" fontId="4" numFmtId="0" xfId="0" applyAlignment="1" applyFill="1" applyFont="1">
      <alignment horizontal="center" readingOrder="0" shrinkToFit="0" vertical="bottom" wrapText="1"/>
    </xf>
    <xf borderId="0" fillId="3" fontId="5" numFmtId="0" xfId="0" applyAlignment="1" applyFill="1" applyFont="1">
      <alignment horizontal="center" readingOrder="0" shrinkToFit="0" vertical="bottom" wrapText="1"/>
    </xf>
    <xf borderId="0" fillId="4" fontId="5" numFmtId="0" xfId="0" applyAlignment="1" applyFill="1" applyFont="1">
      <alignment horizontal="center" readingOrder="0" shrinkToFit="0" vertical="bottom" wrapText="1"/>
    </xf>
    <xf borderId="0" fillId="5" fontId="5" numFmtId="0" xfId="0" applyAlignment="1" applyFill="1" applyFont="1">
      <alignment horizontal="center" readingOrder="0" shrinkToFit="0" vertical="bottom" wrapText="1"/>
    </xf>
    <xf borderId="0" fillId="6" fontId="3" numFmtId="0" xfId="0" applyAlignment="1" applyFill="1" applyFont="1">
      <alignment horizontal="center" readingOrder="0" shrinkToFit="0" vertical="bottom" wrapText="1"/>
    </xf>
    <xf borderId="0" fillId="7" fontId="6" numFmtId="0" xfId="0" applyAlignment="1" applyFill="1" applyFont="1">
      <alignment horizontal="center" readingOrder="0" shrinkToFit="0" vertical="bottom" wrapText="1"/>
    </xf>
    <xf borderId="0" fillId="8" fontId="7" numFmtId="0" xfId="0" applyAlignment="1" applyFill="1" applyFont="1">
      <alignment horizontal="center" readingOrder="0" shrinkToFit="0" vertical="bottom" wrapText="1"/>
    </xf>
    <xf borderId="0" fillId="5" fontId="4" numFmtId="0" xfId="0" applyAlignment="1" applyFont="1">
      <alignment horizontal="center" readingOrder="0" shrinkToFit="0" vertical="bottom" wrapText="1"/>
    </xf>
    <xf borderId="0" fillId="8" fontId="8" numFmtId="0" xfId="0" applyAlignment="1" applyFont="1">
      <alignment horizontal="center" readingOrder="0" shrinkToFit="0" vertical="bottom" wrapText="1"/>
    </xf>
    <xf borderId="0" fillId="8" fontId="4" numFmtId="0" xfId="0" applyAlignment="1" applyFont="1">
      <alignment horizontal="center" readingOrder="0" shrinkToFit="0" vertical="bottom" wrapText="1"/>
    </xf>
    <xf borderId="0" fillId="6" fontId="4" numFmtId="0" xfId="0" applyAlignment="1" applyFont="1">
      <alignment horizontal="center" readingOrder="0" shrinkToFit="0" vertical="bottom" wrapText="1"/>
    </xf>
    <xf borderId="0" fillId="9" fontId="3" numFmtId="0" xfId="0" applyAlignment="1" applyFill="1" applyFont="1">
      <alignment horizontal="center" readingOrder="0" shrinkToFit="0" vertical="bottom" wrapText="1"/>
    </xf>
    <xf borderId="0" fillId="8" fontId="9" numFmtId="0" xfId="0" applyAlignment="1" applyFont="1">
      <alignment horizontal="center" readingOrder="0" shrinkToFit="0" vertical="bottom" wrapText="1"/>
    </xf>
    <xf borderId="0" fillId="9" fontId="10" numFmtId="0" xfId="0" applyAlignment="1" applyFont="1">
      <alignment horizontal="center" readingOrder="0" shrinkToFit="0" vertical="bottom" wrapText="1"/>
    </xf>
    <xf borderId="0" fillId="10" fontId="5" numFmtId="0" xfId="0" applyAlignment="1" applyFill="1" applyFont="1">
      <alignment horizontal="center" readingOrder="0" shrinkToFit="0" vertical="bottom" wrapText="1"/>
    </xf>
    <xf borderId="0" fillId="4" fontId="9" numFmtId="0" xfId="0" applyAlignment="1" applyFont="1">
      <alignment horizontal="center" readingOrder="0" shrinkToFit="0" vertical="bottom" wrapText="1"/>
    </xf>
    <xf borderId="0" fillId="3" fontId="9" numFmtId="0" xfId="0" applyAlignment="1" applyFont="1">
      <alignment horizontal="center" readingOrder="0" shrinkToFit="0" vertical="bottom" wrapText="1"/>
    </xf>
    <xf borderId="0" fillId="11" fontId="11" numFmtId="0" xfId="0" applyAlignment="1" applyFill="1" applyFont="1">
      <alignment horizontal="center" readingOrder="0" shrinkToFit="0" vertical="bottom" wrapText="1"/>
    </xf>
    <xf borderId="0" fillId="9" fontId="12" numFmtId="0" xfId="0" applyAlignment="1" applyFont="1">
      <alignment horizontal="center" readingOrder="0" shrinkToFit="0" vertical="bottom" wrapText="1"/>
    </xf>
    <xf borderId="0" fillId="8" fontId="6" numFmtId="0" xfId="0" applyAlignment="1" applyFont="1">
      <alignment horizontal="center" readingOrder="0" shrinkToFit="0" vertical="bottom" wrapText="1"/>
    </xf>
    <xf borderId="0" fillId="8" fontId="13" numFmtId="0" xfId="0" applyAlignment="1" applyFont="1">
      <alignment horizontal="center" readingOrder="0" shrinkToFit="0" vertical="bottom" wrapText="1"/>
    </xf>
    <xf borderId="0" fillId="4" fontId="14" numFmtId="0" xfId="0" applyAlignment="1" applyFont="1">
      <alignment horizontal="center" readingOrder="0" shrinkToFit="0" vertical="bottom" wrapText="1"/>
    </xf>
    <xf borderId="0" fillId="6" fontId="5" numFmtId="0" xfId="0" applyAlignment="1" applyFont="1">
      <alignment horizontal="center" readingOrder="0" shrinkToFit="0" vertical="bottom" wrapText="1"/>
    </xf>
    <xf borderId="0" fillId="2" fontId="10" numFmtId="0" xfId="0" applyAlignment="1" applyFont="1">
      <alignment horizontal="center" readingOrder="0" shrinkToFit="0" vertical="bottom" wrapText="1"/>
    </xf>
    <xf borderId="0" fillId="12" fontId="3" numFmtId="0" xfId="0" applyAlignment="1" applyFill="1" applyFont="1">
      <alignment horizontal="center" readingOrder="0" shrinkToFit="0" vertical="bottom" wrapText="1"/>
    </xf>
    <xf borderId="0" fillId="4" fontId="15" numFmtId="0" xfId="0" applyAlignment="1" applyFont="1">
      <alignment horizontal="center" readingOrder="0" shrinkToFit="0" vertical="bottom" wrapText="1"/>
    </xf>
    <xf borderId="0" fillId="6" fontId="16" numFmtId="0" xfId="0" applyAlignment="1" applyFont="1">
      <alignment horizontal="center" readingOrder="0" shrinkToFit="0" vertical="bottom" wrapText="1"/>
    </xf>
    <xf borderId="0" fillId="6" fontId="12" numFmtId="0" xfId="0" applyAlignment="1" applyFont="1">
      <alignment horizontal="center" readingOrder="0" shrinkToFit="0" vertical="bottom" wrapText="1"/>
    </xf>
    <xf borderId="0" fillId="0" fontId="2" numFmtId="49" xfId="0" applyAlignment="1" applyFont="1" applyNumberFormat="1">
      <alignment shrinkToFit="0" wrapText="1"/>
    </xf>
    <xf borderId="0" fillId="0" fontId="3" numFmtId="0" xfId="0" applyAlignment="1" applyFont="1">
      <alignment horizontal="right" shrinkToFit="0" vertical="bottom" wrapText="1"/>
    </xf>
    <xf borderId="0" fillId="0" fontId="3" numFmtId="14" xfId="0" applyAlignment="1" applyFont="1" applyNumberFormat="1">
      <alignment horizontal="right" shrinkToFit="0" vertical="bottom" wrapText="1"/>
    </xf>
    <xf borderId="0" fillId="0" fontId="17" numFmtId="0" xfId="0" applyAlignment="1" applyFont="1">
      <alignment readingOrder="0" shrinkToFit="0" wrapText="1"/>
    </xf>
    <xf borderId="0" fillId="12" fontId="2" numFmtId="0" xfId="0" applyAlignment="1" applyFont="1">
      <alignment shrinkToFit="0" wrapText="1"/>
    </xf>
    <xf borderId="0" fillId="9" fontId="2" numFmtId="0" xfId="0" applyAlignment="1" applyFont="1">
      <alignment readingOrder="0" shrinkToFit="0" wrapText="1"/>
    </xf>
    <xf borderId="0" fillId="0" fontId="2" numFmtId="14" xfId="0" applyAlignment="1" applyFont="1" applyNumberFormat="1">
      <alignment horizontal="center" readingOrder="0" shrinkToFit="0" vertical="bottom" wrapText="1"/>
    </xf>
    <xf borderId="0" fillId="0" fontId="2" numFmtId="14" xfId="0" applyAlignment="1" applyFont="1" applyNumberFormat="1">
      <alignment horizontal="center" shrinkToFit="0" vertical="bottom" wrapText="1"/>
    </xf>
    <xf borderId="0" fillId="0" fontId="2" numFmtId="14" xfId="0" applyAlignment="1" applyFont="1" applyNumberFormat="1">
      <alignment readingOrder="0" shrinkToFit="0" wrapText="1"/>
    </xf>
    <xf borderId="0" fillId="0" fontId="3" numFmtId="0" xfId="0" applyAlignment="1" applyFont="1">
      <alignment horizontal="left" shrinkToFit="0" vertical="bottom" wrapText="0"/>
    </xf>
    <xf borderId="0" fillId="0" fontId="2"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horizontal="center" shrinkToFit="0" vertical="bottom" wrapText="0"/>
    </xf>
    <xf borderId="0" fillId="12" fontId="2" numFmtId="0" xfId="0" applyAlignment="1" applyFont="1">
      <alignment horizontal="center" readingOrder="0" shrinkToFit="0" vertical="bottom" wrapText="0"/>
    </xf>
    <xf borderId="0" fillId="9" fontId="2" numFmtId="0" xfId="0" applyAlignment="1" applyFont="1">
      <alignment horizontal="center" readingOrder="0" shrinkToFit="0" vertical="bottom" wrapText="0"/>
    </xf>
    <xf borderId="0" fillId="0" fontId="2" numFmtId="0" xfId="0" applyAlignment="1" applyFont="1">
      <alignment readingOrder="0" shrinkToFit="0" vertical="bottom" wrapText="0"/>
    </xf>
    <xf borderId="0" fillId="0" fontId="2" numFmtId="49" xfId="0" applyAlignment="1" applyFont="1" applyNumberFormat="1">
      <alignment readingOrder="0" shrinkToFit="0" vertical="bottom" wrapText="0"/>
    </xf>
    <xf borderId="0" fillId="0" fontId="2" numFmtId="0" xfId="0" applyAlignment="1" applyFont="1">
      <alignment horizontal="center" shrinkToFit="0" vertical="bottom" wrapText="1"/>
    </xf>
    <xf borderId="0" fillId="0" fontId="2" numFmtId="0" xfId="0" applyAlignment="1" applyFont="1">
      <alignment horizontal="center" shrinkToFit="0" vertical="bottom" wrapText="0"/>
    </xf>
    <xf borderId="0" fillId="0" fontId="17" numFmtId="49" xfId="0" applyAlignment="1" applyFont="1" applyNumberFormat="1">
      <alignment readingOrder="0" shrinkToFit="0" vertical="bottom" wrapText="0"/>
    </xf>
    <xf borderId="0" fillId="0" fontId="2" numFmtId="49" xfId="0" applyAlignment="1" applyFont="1" applyNumberFormat="1">
      <alignment readingOrder="0" shrinkToFit="0" vertical="bottom" wrapText="0"/>
    </xf>
    <xf borderId="0" fillId="0" fontId="2" numFmtId="165" xfId="0" applyAlignment="1" applyFont="1" applyNumberFormat="1">
      <alignment readingOrder="0" shrinkToFit="0" vertical="bottom" wrapText="0"/>
    </xf>
    <xf borderId="0" fillId="0" fontId="3" numFmtId="165" xfId="0" applyAlignment="1" applyFont="1" applyNumberFormat="1">
      <alignment horizontal="right" shrinkToFit="0" vertical="bottom" wrapText="0"/>
    </xf>
    <xf borderId="0" fillId="0" fontId="2" numFmtId="49" xfId="0" applyAlignment="1" applyFont="1" applyNumberFormat="1">
      <alignment shrinkToFit="0" vertical="bottom" wrapText="0"/>
    </xf>
    <xf borderId="0" fillId="0" fontId="2" numFmtId="0" xfId="0" applyAlignment="1" applyFont="1">
      <alignment horizontal="right" shrinkToFit="0" vertical="bottom" wrapText="0"/>
    </xf>
    <xf borderId="0" fillId="0" fontId="2" numFmtId="49" xfId="0" applyAlignment="1" applyFont="1" applyNumberFormat="1">
      <alignment shrinkToFit="0" vertical="bottom" wrapText="0"/>
    </xf>
    <xf borderId="0" fillId="0" fontId="3" numFmtId="0" xfId="0" applyAlignment="1" applyFont="1">
      <alignment readingOrder="0" shrinkToFit="0" vertical="bottom" wrapText="0"/>
    </xf>
    <xf borderId="0" fillId="0" fontId="3" numFmtId="0" xfId="0" applyAlignment="1" applyFont="1">
      <alignment horizontal="right" shrinkToFit="0" vertical="bottom" wrapText="0"/>
    </xf>
    <xf borderId="0" fillId="0" fontId="2" numFmtId="14" xfId="0" applyAlignment="1" applyFont="1" applyNumberFormat="1">
      <alignment readingOrder="0" shrinkToFit="0" vertical="bottom" wrapText="0"/>
    </xf>
    <xf borderId="0" fillId="0" fontId="2" numFmtId="14" xfId="0" applyAlignment="1" applyFont="1" applyNumberFormat="1">
      <alignment shrinkToFit="0" vertical="bottom" wrapText="0"/>
    </xf>
    <xf borderId="0" fillId="0" fontId="3" numFmtId="14" xfId="0" applyAlignment="1" applyFont="1" applyNumberFormat="1">
      <alignment horizontal="right" shrinkToFit="0" vertical="bottom" wrapText="0"/>
    </xf>
    <xf borderId="0" fillId="0" fontId="18" numFmtId="0" xfId="0" applyAlignment="1" applyFont="1">
      <alignment shrinkToFit="0" vertical="bottom" wrapText="0"/>
    </xf>
    <xf borderId="0" fillId="0" fontId="1" numFmtId="0" xfId="0" applyAlignment="1" applyFont="1">
      <alignment horizontal="center" shrinkToFit="0" vertical="bottom" wrapText="1"/>
    </xf>
    <xf borderId="0" fillId="2" fontId="19" numFmtId="0" xfId="0" applyAlignment="1" applyFont="1">
      <alignment horizontal="center" readingOrder="0" shrinkToFit="0" vertical="bottom" wrapText="1"/>
    </xf>
    <xf borderId="0" fillId="0" fontId="2" numFmtId="0" xfId="0" applyAlignment="1" applyFont="1">
      <alignment horizontal="center" readingOrder="0" shrinkToFit="0" vertical="bottom" wrapText="1"/>
    </xf>
    <xf borderId="0" fillId="0" fontId="3" numFmtId="0" xfId="0" applyAlignment="1" applyFont="1">
      <alignment horizontal="right" readingOrder="0" shrinkToFit="0" vertical="bottom" wrapText="0"/>
    </xf>
    <xf borderId="0" fillId="0" fontId="3" numFmtId="0" xfId="0" applyAlignment="1" applyFont="1">
      <alignment readingOrder="0" shrinkToFit="0" wrapText="1"/>
    </xf>
    <xf borderId="0" fillId="0" fontId="3" numFmtId="0" xfId="0" applyAlignment="1" applyFont="1">
      <alignment horizontal="right" readingOrder="0" shrinkToFit="0" vertical="bottom" wrapText="1"/>
    </xf>
    <xf borderId="0" fillId="0" fontId="3" numFmtId="3" xfId="0" applyAlignment="1" applyFont="1" applyNumberFormat="1">
      <alignment horizontal="right" readingOrder="0" shrinkToFit="0" vertical="bottom" wrapText="1"/>
    </xf>
    <xf borderId="0" fillId="0" fontId="2" numFmtId="0" xfId="0" applyAlignment="1" applyFont="1">
      <alignment horizontal="right" readingOrder="0" shrinkToFit="0" vertical="bottom" wrapText="0"/>
    </xf>
    <xf borderId="0" fillId="0" fontId="2" numFmtId="49" xfId="0" applyAlignment="1" applyFont="1" applyNumberFormat="1">
      <alignment horizontal="right" readingOrder="0" shrinkToFit="0" vertical="bottom" wrapText="1"/>
    </xf>
    <xf borderId="0" fillId="0" fontId="2" numFmtId="4" xfId="0" applyAlignment="1" applyFont="1" applyNumberFormat="1">
      <alignment readingOrder="0" shrinkToFit="0" wrapText="1"/>
    </xf>
    <xf borderId="0" fillId="0" fontId="2" numFmtId="4" xfId="0" applyAlignment="1" applyFont="1" applyNumberFormat="1">
      <alignment shrinkToFit="0" wrapText="1"/>
    </xf>
    <xf borderId="0" fillId="0" fontId="3" numFmtId="4" xfId="0" applyAlignment="1" applyFont="1" applyNumberFormat="1">
      <alignment horizontal="left" readingOrder="0" shrinkToFit="0" vertical="bottom" wrapText="0"/>
    </xf>
    <xf borderId="0" fillId="0" fontId="2" numFmtId="164" xfId="0" applyAlignment="1" applyFont="1" applyNumberFormat="1">
      <alignment horizontal="center" readingOrder="0" shrinkToFit="0" vertical="bottom" wrapText="1"/>
    </xf>
    <xf borderId="0" fillId="0" fontId="2" numFmtId="49" xfId="0" applyAlignment="1" applyFont="1" applyNumberFormat="1">
      <alignment readingOrder="0" shrinkToFit="0" wrapText="1"/>
    </xf>
    <xf quotePrefix="1" borderId="0" fillId="0" fontId="2" numFmtId="164" xfId="0" applyAlignment="1" applyFont="1" applyNumberFormat="1">
      <alignment horizontal="center" readingOrder="0" shrinkToFit="0" vertical="bottom" wrapText="1"/>
    </xf>
    <xf borderId="0" fillId="12" fontId="8" numFmtId="0" xfId="0" applyAlignment="1" applyFont="1">
      <alignment horizontal="center" readingOrder="0" shrinkToFit="0" vertical="bottom" wrapText="1"/>
    </xf>
    <xf borderId="0" fillId="0" fontId="3" numFmtId="0" xfId="0" applyAlignment="1" applyFont="1">
      <alignment horizontal="left" readingOrder="0" shrinkToFit="0" vertical="bottom" wrapText="1"/>
    </xf>
    <xf borderId="0" fillId="0" fontId="3" numFmtId="0" xfId="0" applyAlignment="1" applyFont="1">
      <alignment horizontal="left" shrinkToFit="0" vertical="bottom" wrapText="0"/>
    </xf>
    <xf borderId="0" fillId="0" fontId="3" numFmtId="3" xfId="0" applyAlignment="1" applyFont="1" applyNumberFormat="1">
      <alignment readingOrder="0" shrinkToFit="0" vertical="bottom" wrapText="0"/>
    </xf>
    <xf borderId="0" fillId="0" fontId="3" numFmtId="3" xfId="0" applyAlignment="1" applyFont="1" applyNumberFormat="1">
      <alignment horizontal="right" readingOrder="0" shrinkToFit="0" vertical="bottom" wrapText="0"/>
    </xf>
    <xf borderId="0" fillId="0" fontId="2" numFmtId="3" xfId="0" applyAlignment="1" applyFont="1" applyNumberFormat="1">
      <alignment readingOrder="0" shrinkToFit="0" vertical="bottom" wrapText="0"/>
    </xf>
    <xf borderId="0" fillId="0" fontId="2" numFmtId="3" xfId="0" applyAlignment="1" applyFont="1" applyNumberFormat="1">
      <alignment horizontal="right" readingOrder="0" shrinkToFit="0" vertical="bottom" wrapText="0"/>
    </xf>
    <xf borderId="0" fillId="0" fontId="2" numFmtId="3" xfId="0" applyAlignment="1" applyFont="1" applyNumberFormat="1">
      <alignment shrinkToFit="0" vertical="bottom" wrapText="0"/>
    </xf>
    <xf borderId="0" fillId="0" fontId="2" numFmtId="3" xfId="0" applyAlignment="1" applyFont="1" applyNumberFormat="1">
      <alignment readingOrder="0" shrinkToFit="0" wrapText="1"/>
    </xf>
    <xf borderId="0" fillId="0" fontId="3" numFmtId="0" xfId="0" applyAlignment="1" applyFont="1">
      <alignment shrinkToFit="0" vertical="bottom" wrapText="0"/>
    </xf>
    <xf borderId="0" fillId="0" fontId="3" numFmtId="0" xfId="0" applyAlignment="1" applyFont="1">
      <alignment shrinkToFit="0" vertical="bottom" wrapText="0"/>
    </xf>
    <xf borderId="0" fillId="0" fontId="3" numFmtId="49" xfId="0" applyAlignment="1" applyFont="1" applyNumberFormat="1">
      <alignment readingOrder="0" shrinkToFit="0" vertical="bottom" wrapText="0"/>
    </xf>
    <xf borderId="0" fillId="0" fontId="3" numFmtId="49" xfId="0" applyAlignment="1" applyFont="1" applyNumberFormat="1">
      <alignment horizontal="left" shrinkToFit="0" vertical="bottom" wrapText="0"/>
    </xf>
    <xf borderId="0" fillId="0" fontId="3" numFmtId="3" xfId="0" applyAlignment="1" applyFont="1" applyNumberFormat="1">
      <alignment horizontal="right" shrinkToFit="0" vertical="bottom" wrapText="0"/>
    </xf>
    <xf borderId="0" fillId="0" fontId="2" numFmtId="3" xfId="0" applyAlignment="1" applyFont="1" applyNumberFormat="1">
      <alignment horizontal="right" shrinkToFit="0" vertical="bottom" wrapText="0"/>
    </xf>
    <xf borderId="0" fillId="0" fontId="3" numFmtId="0" xfId="0" applyAlignment="1" applyFont="1">
      <alignment horizontal="right" shrinkToFit="0" vertical="bottom" wrapText="1"/>
    </xf>
    <xf borderId="0" fillId="0" fontId="3" numFmtId="3" xfId="0" applyAlignment="1" applyFont="1" applyNumberFormat="1">
      <alignment readingOrder="0" shrinkToFit="0" wrapText="1"/>
    </xf>
    <xf borderId="0" fillId="0" fontId="2" numFmtId="3" xfId="0" applyAlignment="1" applyFont="1" applyNumberFormat="1">
      <alignment horizontal="right" readingOrder="0" shrinkToFit="0" vertical="bottom" wrapText="1"/>
    </xf>
    <xf borderId="0" fillId="0" fontId="2" numFmtId="3" xfId="0" applyAlignment="1" applyFont="1" applyNumberFormat="1">
      <alignment shrinkToFit="0" wrapText="1"/>
    </xf>
    <xf borderId="0" fillId="0" fontId="3" numFmtId="0" xfId="0" applyAlignment="1" applyFont="1">
      <alignment shrinkToFit="0" wrapText="1"/>
    </xf>
    <xf borderId="0" fillId="0" fontId="3" numFmtId="0" xfId="0" applyAlignment="1" applyFont="1">
      <alignment horizontal="left" shrinkToFit="0" vertical="bottom" wrapText="1"/>
    </xf>
    <xf borderId="0" fillId="0" fontId="3" numFmtId="49" xfId="0" applyAlignment="1" applyFont="1" applyNumberFormat="1">
      <alignment horizontal="left" readingOrder="0" shrinkToFit="0" vertical="bottom" wrapText="1"/>
    </xf>
    <xf borderId="0" fillId="0" fontId="3" numFmtId="49" xfId="0" applyAlignment="1" applyFont="1" applyNumberFormat="1">
      <alignment horizontal="left" shrinkToFit="0" vertical="bottom" wrapText="1"/>
    </xf>
    <xf borderId="0" fillId="0" fontId="3" numFmtId="49" xfId="0" applyAlignment="1" applyFont="1" applyNumberFormat="1">
      <alignment shrinkToFit="0" vertical="bottom" wrapText="0"/>
    </xf>
    <xf quotePrefix="1" borderId="0" fillId="0" fontId="3" numFmtId="0" xfId="0" applyAlignment="1" applyFont="1">
      <alignment horizontal="right" readingOrder="0" shrinkToFit="0" vertical="bottom" wrapText="1"/>
    </xf>
    <xf borderId="0" fillId="0" fontId="3" numFmtId="3" xfId="0" applyAlignment="1" applyFont="1" applyNumberFormat="1">
      <alignment horizontal="left" readingOrder="0" shrinkToFit="0" vertical="bottom" wrapText="0"/>
    </xf>
    <xf borderId="0" fillId="0" fontId="2" numFmtId="0" xfId="0" applyAlignment="1" applyFont="1">
      <alignment horizontal="right" shrinkToFit="0" vertical="bottom" wrapText="1"/>
    </xf>
    <xf borderId="0" fillId="0" fontId="2" numFmtId="14" xfId="0" applyAlignment="1" applyFont="1" applyNumberFormat="1">
      <alignment horizontal="left" readingOrder="0" shrinkToFit="0" vertical="bottom" wrapText="0"/>
    </xf>
    <xf borderId="0" fillId="0" fontId="2" numFmtId="49" xfId="0" applyAlignment="1" applyFont="1" applyNumberFormat="1">
      <alignment shrinkToFit="0" wrapText="1"/>
    </xf>
    <xf borderId="0" fillId="0" fontId="2" numFmtId="0" xfId="0" applyAlignment="1" applyFont="1">
      <alignment readingOrder="0" shrinkToFit="0" vertical="top" wrapText="1"/>
    </xf>
    <xf borderId="0" fillId="0" fontId="2" numFmtId="10" xfId="0" applyAlignment="1" applyFont="1" applyNumberFormat="1">
      <alignment readingOrder="0" shrinkToFit="0" vertical="bottom" wrapText="0"/>
    </xf>
    <xf borderId="0" fillId="0" fontId="2" numFmtId="0" xfId="0" applyAlignment="1" applyFont="1">
      <alignment horizontal="left" readingOrder="0" shrinkToFit="0" vertical="bottom" wrapText="0"/>
    </xf>
    <xf borderId="0" fillId="0" fontId="2" numFmtId="3" xfId="0" applyAlignment="1" applyFont="1" applyNumberFormat="1">
      <alignment horizontal="right" shrinkToFit="0" vertical="bottom" wrapText="1"/>
    </xf>
    <xf borderId="0" fillId="0" fontId="3" numFmtId="164" xfId="0" applyAlignment="1" applyFont="1" applyNumberFormat="1">
      <alignment horizontal="left" readingOrder="0" shrinkToFit="0" vertical="bottom" wrapText="0"/>
    </xf>
    <xf borderId="0" fillId="0" fontId="3" numFmtId="49" xfId="0" applyAlignment="1" applyFont="1" applyNumberFormat="1">
      <alignment horizontal="right" shrinkToFit="0" vertical="bottom" wrapText="1"/>
    </xf>
    <xf borderId="0" fillId="0" fontId="2" numFmtId="49" xfId="0" applyAlignment="1" applyFont="1" applyNumberFormat="1">
      <alignment horizontal="right" shrinkToFit="0" vertical="bottom" wrapText="1"/>
    </xf>
    <xf borderId="0" fillId="0" fontId="3" numFmtId="3" xfId="0" applyAlignment="1" applyFont="1" applyNumberFormat="1">
      <alignment horizontal="right" shrinkToFit="0" vertical="bottom" wrapText="1"/>
    </xf>
    <xf borderId="0" fillId="0" fontId="3" numFmtId="3" xfId="0" applyAlignment="1" applyFont="1" applyNumberFormat="1">
      <alignment horizontal="left" readingOrder="0" shrinkToFit="0" vertical="bottom" wrapText="1"/>
    </xf>
    <xf borderId="0" fillId="0" fontId="20" numFmtId="3" xfId="0" applyAlignment="1" applyFont="1" applyNumberFormat="1">
      <alignment readingOrder="0" shrinkToFit="0" wrapText="1"/>
    </xf>
    <xf borderId="0" fillId="0" fontId="21" numFmtId="0" xfId="0" applyAlignment="1" applyFont="1">
      <alignment readingOrder="0" shrinkToFit="0" vertical="bottom" wrapText="0"/>
    </xf>
    <xf borderId="0" fillId="0" fontId="3" numFmtId="3" xfId="0" applyAlignment="1" applyFont="1" applyNumberFormat="1">
      <alignment shrinkToFit="0" wrapText="1"/>
    </xf>
    <xf borderId="0" fillId="0" fontId="3" numFmtId="3" xfId="0" applyAlignment="1" applyFont="1" applyNumberFormat="1">
      <alignment shrinkToFit="0" vertical="bottom" wrapText="0"/>
    </xf>
    <xf borderId="0" fillId="0" fontId="2" numFmtId="0" xfId="0" applyAlignment="1" applyFont="1">
      <alignment horizontal="right" readingOrder="0" shrinkToFit="0" vertical="bottom" wrapText="1"/>
    </xf>
    <xf borderId="0" fillId="0" fontId="3" numFmtId="3" xfId="0" applyAlignment="1" applyFont="1" applyNumberFormat="1">
      <alignment horizontal="left" shrinkToFit="0" vertical="bottom" wrapText="0"/>
    </xf>
    <xf borderId="0" fillId="0" fontId="22" numFmtId="0" xfId="0" applyAlignment="1" applyFont="1">
      <alignment readingOrder="0" shrinkToFit="0" wrapText="1"/>
    </xf>
    <xf borderId="0" fillId="13" fontId="1" numFmtId="0" xfId="0" applyAlignment="1" applyFill="1" applyFont="1">
      <alignment horizontal="right" readingOrder="0" shrinkToFit="0" vertical="bottom" wrapText="1"/>
    </xf>
    <xf borderId="0" fillId="13" fontId="3" numFmtId="0" xfId="0" applyAlignment="1" applyFont="1">
      <alignment shrinkToFit="0" wrapText="1"/>
    </xf>
    <xf borderId="0" fillId="13" fontId="3" numFmtId="49" xfId="0" applyAlignment="1" applyFont="1" applyNumberFormat="1">
      <alignment horizontal="left" shrinkToFit="0" vertical="bottom" wrapText="1"/>
    </xf>
    <xf borderId="0" fillId="13" fontId="3" numFmtId="0" xfId="0" applyAlignment="1" applyFont="1">
      <alignment horizontal="left" shrinkToFit="0" vertical="bottom" wrapText="1"/>
    </xf>
    <xf borderId="0" fillId="13" fontId="2" numFmtId="0" xfId="0" applyAlignment="1" applyFont="1">
      <alignment shrinkToFit="0" wrapText="1"/>
    </xf>
    <xf borderId="0" fillId="14" fontId="1" numFmtId="0" xfId="0" applyAlignment="1" applyFill="1" applyFont="1">
      <alignment horizontal="right" readingOrder="0" shrinkToFit="0" vertical="bottom" wrapText="1"/>
    </xf>
    <xf borderId="0" fillId="14" fontId="3" numFmtId="0" xfId="0" applyAlignment="1" applyFont="1">
      <alignment shrinkToFit="0" wrapText="1"/>
    </xf>
    <xf borderId="0" fillId="14" fontId="3" numFmtId="0" xfId="0" applyAlignment="1" applyFont="1">
      <alignment horizontal="left" shrinkToFit="0" vertical="bottom" wrapText="1"/>
    </xf>
    <xf borderId="0" fillId="14" fontId="3" numFmtId="49" xfId="0" applyAlignment="1" applyFont="1" applyNumberFormat="1">
      <alignment horizontal="left" shrinkToFit="0" vertical="bottom" wrapText="1"/>
    </xf>
    <xf borderId="0" fillId="14" fontId="3" numFmtId="0" xfId="0" applyAlignment="1" applyFont="1">
      <alignment readingOrder="0" shrinkToFit="0" wrapText="1"/>
    </xf>
    <xf borderId="0" fillId="0" fontId="2" numFmtId="0" xfId="0" applyAlignment="1" applyFont="1">
      <alignment horizontal="left" shrinkToFit="0" vertical="bottom" wrapText="1"/>
    </xf>
    <xf borderId="0" fillId="0" fontId="3" numFmtId="4" xfId="0" applyAlignment="1" applyFont="1" applyNumberFormat="1">
      <alignment horizontal="right" shrinkToFit="0" vertical="bottom" wrapText="1"/>
    </xf>
    <xf borderId="0" fillId="0" fontId="3" numFmtId="166" xfId="0" applyAlignment="1" applyFont="1" applyNumberFormat="1">
      <alignment horizontal="right" shrinkToFit="0" vertical="bottom" wrapText="1"/>
    </xf>
    <xf borderId="0" fillId="0" fontId="3" numFmtId="164" xfId="0" applyAlignment="1" applyFont="1" applyNumberFormat="1">
      <alignment horizontal="right" shrinkToFit="0" vertical="bottom" wrapText="1"/>
    </xf>
    <xf borderId="0" fillId="0" fontId="3" numFmtId="164" xfId="0" applyAlignment="1" applyFont="1" applyNumberFormat="1">
      <alignment horizontal="right" readingOrder="0" shrinkToFit="0" vertical="bottom" wrapText="1"/>
    </xf>
  </cellXfs>
  <cellStyles count="1">
    <cellStyle xfId="0" name="Normal" builtinId="0"/>
  </cellStyles>
  <dxfs count="4">
    <dxf>
      <font>
        <color rgb="FF000000"/>
      </font>
      <fill>
        <patternFill patternType="solid">
          <fgColor rgb="FF6AA84F"/>
          <bgColor rgb="FF6AA84F"/>
        </patternFill>
      </fill>
      <border/>
    </dxf>
    <dxf>
      <font>
        <color rgb="FFFFFFFF"/>
      </font>
      <fill>
        <patternFill patternType="solid">
          <fgColor rgb="FFA61C00"/>
          <bgColor rgb="FFA61C00"/>
        </patternFill>
      </fill>
      <border/>
    </dxf>
    <dxf>
      <font/>
      <fill>
        <patternFill patternType="solid">
          <fgColor rgb="FFFFFF00"/>
          <bgColor rgb="FFFFFF00"/>
        </patternFill>
      </fill>
      <border/>
    </dxf>
    <dxf>
      <font>
        <color rgb="FF000000"/>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33" Type="http://schemas.openxmlformats.org/officeDocument/2006/relationships/worksheet" Target="worksheets/sheet31.xml"/><Relationship Id="rId10" Type="http://schemas.openxmlformats.org/officeDocument/2006/relationships/worksheet" Target="worksheets/sheet8.xml"/><Relationship Id="rId32" Type="http://schemas.openxmlformats.org/officeDocument/2006/relationships/worksheet" Target="worksheets/sheet30.xml"/><Relationship Id="rId13" Type="http://schemas.openxmlformats.org/officeDocument/2006/relationships/worksheet" Target="worksheets/sheet11.xml"/><Relationship Id="rId35" Type="http://schemas.openxmlformats.org/officeDocument/2006/relationships/worksheet" Target="worksheets/sheet33.xml"/><Relationship Id="rId12" Type="http://schemas.openxmlformats.org/officeDocument/2006/relationships/worksheet" Target="worksheets/sheet10.xml"/><Relationship Id="rId34" Type="http://schemas.openxmlformats.org/officeDocument/2006/relationships/worksheet" Target="worksheets/sheet32.xml"/><Relationship Id="rId15" Type="http://schemas.openxmlformats.org/officeDocument/2006/relationships/worksheet" Target="worksheets/sheet13.xml"/><Relationship Id="rId37" Type="http://schemas.openxmlformats.org/officeDocument/2006/relationships/worksheet" Target="worksheets/sheet35.xml"/><Relationship Id="rId14" Type="http://schemas.openxmlformats.org/officeDocument/2006/relationships/worksheet" Target="worksheets/sheet12.xml"/><Relationship Id="rId36" Type="http://schemas.openxmlformats.org/officeDocument/2006/relationships/worksheet" Target="worksheets/sheet34.xml"/><Relationship Id="rId17" Type="http://schemas.openxmlformats.org/officeDocument/2006/relationships/worksheet" Target="worksheets/sheet15.xml"/><Relationship Id="rId39" Type="http://schemas.openxmlformats.org/officeDocument/2006/relationships/worksheet" Target="worksheets/sheet37.xml"/><Relationship Id="rId16" Type="http://schemas.openxmlformats.org/officeDocument/2006/relationships/worksheet" Target="worksheets/sheet14.xml"/><Relationship Id="rId38" Type="http://schemas.openxmlformats.org/officeDocument/2006/relationships/worksheet" Target="worksheets/sheet36.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hyperlink" Target="https://pbs.twimg.com/media/B-eYPCeCAAAGn-V.jpg" TargetMode="External"/><Relationship Id="rId2"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hyperlink" Target="http://imgur.com/pzbus8D" TargetMode="External"/><Relationship Id="rId2"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0.0"/>
    <col customWidth="1" min="2" max="2" width="11.29"/>
    <col customWidth="1" min="3" max="11" width="11.57"/>
    <col customWidth="1" min="12" max="19" width="11.29"/>
  </cols>
  <sheetData>
    <row r="1">
      <c r="A1" s="1"/>
      <c r="B1" s="4" t="s">
        <v>2</v>
      </c>
      <c r="C1" s="4" t="s">
        <v>5</v>
      </c>
      <c r="D1" s="4" t="s">
        <v>6</v>
      </c>
      <c r="E1" s="4" t="s">
        <v>7</v>
      </c>
      <c r="F1" s="4" t="s">
        <v>8</v>
      </c>
      <c r="G1" s="4" t="s">
        <v>9</v>
      </c>
      <c r="H1" s="4" t="s">
        <v>10</v>
      </c>
      <c r="I1" s="4" t="s">
        <v>11</v>
      </c>
      <c r="J1" s="4" t="s">
        <v>12</v>
      </c>
      <c r="K1" s="4" t="s">
        <v>13</v>
      </c>
      <c r="L1" s="4" t="s">
        <v>14</v>
      </c>
      <c r="M1" s="4" t="s">
        <v>15</v>
      </c>
      <c r="N1" s="4" t="s">
        <v>16</v>
      </c>
      <c r="O1" s="4" t="s">
        <v>17</v>
      </c>
      <c r="P1" s="4" t="s">
        <v>18</v>
      </c>
      <c r="Q1" s="4" t="s">
        <v>19</v>
      </c>
      <c r="R1" s="4" t="s">
        <v>20</v>
      </c>
      <c r="S1" s="4" t="s">
        <v>21</v>
      </c>
    </row>
    <row r="2">
      <c r="A2" s="5">
        <v>1.0</v>
      </c>
      <c r="B2" s="7" t="str">
        <f t="array" ref="B2:B31">sort(A40:A69, B40:B69, TRUE)</f>
        <v>San Antonio</v>
      </c>
      <c r="C2" s="7" t="str">
        <f t="array" ref="C2:C31">sort(A40:A69, C40:C69, TRUE)</f>
        <v>San Antonio</v>
      </c>
      <c r="D2" s="8" t="str">
        <f t="array" ref="D2:D31">sort(A40:A69, D40:D69, TRUE)</f>
        <v>Golden State</v>
      </c>
      <c r="E2" s="8" t="str">
        <f t="array" ref="E2:E31">sort(A40:A69, E40:E69, TRUE)</f>
        <v>Golden State</v>
      </c>
      <c r="F2" s="7" t="str">
        <f t="array" ref="F2:F31">sort(A40:A69, F40:F69, TRUE)</f>
        <v>Golden State</v>
      </c>
      <c r="G2" s="7" t="str">
        <f t="array" ref="G2:G31">sort(A40:A69, G40:G69, TRUE)</f>
        <v>Golden State</v>
      </c>
      <c r="H2" s="7" t="str">
        <f t="array" ref="H2:H31">sort(A40:A69, H40:H69, TRUE)</f>
        <v>Golden State</v>
      </c>
      <c r="I2" s="7" t="str">
        <f t="array" ref="I2:I31">sort(A40:A69, I40:I69, TRUE)</f>
        <v>Golden State</v>
      </c>
      <c r="J2" s="7" t="str">
        <f t="array" ref="J2:J31">sort(A40:A69, J40:J69, TRUE)</f>
        <v>Atlanta</v>
      </c>
      <c r="K2" s="7" t="str">
        <f t="array" ref="K2:K31">sort(A40:A69, K40:K69, TRUE)</f>
        <v>Golden State</v>
      </c>
      <c r="L2" s="7" t="str">
        <f t="array" ref="L2:L31">sort(A40:A69, L40:L69, TRUE)</f>
        <v>Golden State</v>
      </c>
      <c r="M2" s="8" t="str">
        <f t="array" ref="M2:M31">sort(A40:A69, M40:M69, TRUE)</f>
        <v>Golden State</v>
      </c>
      <c r="N2" s="8" t="str">
        <f t="array" ref="N2:N31">sort(A40:A69, N40:N69, TRUE)</f>
        <v>Golden State</v>
      </c>
      <c r="O2" s="8" t="str">
        <f t="array" ref="O2:O31">sort(A40:A69, O40:O69, TRUE)</f>
        <v>Golden State</v>
      </c>
      <c r="P2" s="8" t="str">
        <f t="array" ref="P2:P31">sort(A40:A69, P40:P69, TRUE)</f>
        <v>Atlanta</v>
      </c>
      <c r="Q2" s="8" t="str">
        <f t="array" ref="Q2:Q31">sort(A40:A69, Q40:Q69, TRUE)</f>
        <v>Atlanta</v>
      </c>
      <c r="R2" s="8" t="str">
        <f t="array" ref="R2:R31">sort(A40:A69, R40:R69, TRUE)</f>
        <v>Atlanta</v>
      </c>
      <c r="S2" s="8" t="str">
        <f t="array" ref="S2:S31">sort(A40:A69, S40:S69, TRUE)</f>
        <v>Atlanta</v>
      </c>
    </row>
    <row r="3">
      <c r="A3" s="5">
        <v>2.0</v>
      </c>
      <c r="B3" s="7" t="s">
        <v>26</v>
      </c>
      <c r="C3" s="7" t="s">
        <v>30</v>
      </c>
      <c r="D3" s="7" t="s">
        <v>35</v>
      </c>
      <c r="E3" s="7" t="s">
        <v>35</v>
      </c>
      <c r="F3" s="7" t="s">
        <v>35</v>
      </c>
      <c r="G3" s="7" t="s">
        <v>46</v>
      </c>
      <c r="H3" s="7" t="s">
        <v>1</v>
      </c>
      <c r="I3" s="7" t="s">
        <v>1</v>
      </c>
      <c r="J3" s="7" t="s">
        <v>30</v>
      </c>
      <c r="K3" s="7" t="s">
        <v>35</v>
      </c>
      <c r="L3" s="7" t="s">
        <v>1</v>
      </c>
      <c r="M3" s="7" t="s">
        <v>26</v>
      </c>
      <c r="N3" s="7" t="s">
        <v>48</v>
      </c>
      <c r="O3" s="7" t="s">
        <v>26</v>
      </c>
      <c r="P3" s="7" t="s">
        <v>22</v>
      </c>
      <c r="Q3" s="7" t="s">
        <v>22</v>
      </c>
      <c r="R3" s="7" t="s">
        <v>22</v>
      </c>
      <c r="S3" s="7" t="s">
        <v>51</v>
      </c>
    </row>
    <row r="4">
      <c r="A4" s="5">
        <v>3.0</v>
      </c>
      <c r="B4" s="7" t="s">
        <v>33</v>
      </c>
      <c r="C4" s="7" t="s">
        <v>26</v>
      </c>
      <c r="D4" s="7" t="s">
        <v>31</v>
      </c>
      <c r="E4" s="7" t="s">
        <v>48</v>
      </c>
      <c r="F4" s="7" t="s">
        <v>31</v>
      </c>
      <c r="G4" s="7" t="s">
        <v>49</v>
      </c>
      <c r="H4" s="7" t="s">
        <v>46</v>
      </c>
      <c r="I4" s="7" t="s">
        <v>35</v>
      </c>
      <c r="J4" s="7" t="s">
        <v>35</v>
      </c>
      <c r="K4" s="7" t="s">
        <v>1</v>
      </c>
      <c r="L4" s="7" t="s">
        <v>31</v>
      </c>
      <c r="M4" s="7" t="s">
        <v>1</v>
      </c>
      <c r="N4" s="7" t="s">
        <v>26</v>
      </c>
      <c r="O4" s="7" t="s">
        <v>48</v>
      </c>
      <c r="P4" s="7" t="s">
        <v>23</v>
      </c>
      <c r="Q4" s="7" t="s">
        <v>23</v>
      </c>
      <c r="R4" s="7" t="s">
        <v>23</v>
      </c>
      <c r="S4" s="7" t="s">
        <v>42</v>
      </c>
    </row>
    <row r="5">
      <c r="A5" s="5">
        <v>4.0</v>
      </c>
      <c r="B5" s="7" t="s">
        <v>25</v>
      </c>
      <c r="C5" s="7" t="s">
        <v>25</v>
      </c>
      <c r="D5" s="7" t="s">
        <v>49</v>
      </c>
      <c r="E5" s="7" t="s">
        <v>46</v>
      </c>
      <c r="F5" s="7" t="s">
        <v>48</v>
      </c>
      <c r="G5" s="7" t="s">
        <v>1</v>
      </c>
      <c r="H5" s="7" t="s">
        <v>31</v>
      </c>
      <c r="I5" s="7" t="s">
        <v>33</v>
      </c>
      <c r="J5" s="7" t="s">
        <v>31</v>
      </c>
      <c r="K5" s="7" t="s">
        <v>26</v>
      </c>
      <c r="L5" s="7" t="s">
        <v>35</v>
      </c>
      <c r="M5" s="7" t="s">
        <v>35</v>
      </c>
      <c r="N5" s="7" t="s">
        <v>31</v>
      </c>
      <c r="O5" s="7" t="s">
        <v>31</v>
      </c>
      <c r="P5" s="7" t="s">
        <v>24</v>
      </c>
      <c r="Q5" s="7" t="s">
        <v>24</v>
      </c>
      <c r="R5" s="7" t="s">
        <v>24</v>
      </c>
      <c r="S5" s="7" t="s">
        <v>48</v>
      </c>
    </row>
    <row r="6">
      <c r="A6" s="5">
        <v>5.0</v>
      </c>
      <c r="B6" s="7" t="s">
        <v>42</v>
      </c>
      <c r="C6" s="7" t="s">
        <v>31</v>
      </c>
      <c r="D6" s="7" t="s">
        <v>25</v>
      </c>
      <c r="E6" s="7" t="s">
        <v>31</v>
      </c>
      <c r="F6" s="7" t="s">
        <v>46</v>
      </c>
      <c r="G6" s="7" t="s">
        <v>31</v>
      </c>
      <c r="H6" s="7" t="s">
        <v>25</v>
      </c>
      <c r="I6" s="7" t="s">
        <v>31</v>
      </c>
      <c r="J6" s="7" t="s">
        <v>26</v>
      </c>
      <c r="K6" s="7" t="s">
        <v>31</v>
      </c>
      <c r="L6" s="7" t="s">
        <v>26</v>
      </c>
      <c r="M6" s="7" t="s">
        <v>48</v>
      </c>
      <c r="N6" s="7" t="s">
        <v>33</v>
      </c>
      <c r="O6" s="7" t="s">
        <v>33</v>
      </c>
      <c r="P6" s="7" t="s">
        <v>25</v>
      </c>
      <c r="Q6" s="7" t="s">
        <v>25</v>
      </c>
      <c r="R6" s="7" t="s">
        <v>25</v>
      </c>
      <c r="S6" s="7" t="s">
        <v>26</v>
      </c>
    </row>
    <row r="7">
      <c r="A7" s="5">
        <v>6.0</v>
      </c>
      <c r="B7" s="7" t="s">
        <v>30</v>
      </c>
      <c r="C7" s="7" t="s">
        <v>33</v>
      </c>
      <c r="D7" s="7" t="s">
        <v>27</v>
      </c>
      <c r="E7" s="7" t="s">
        <v>27</v>
      </c>
      <c r="F7" s="7" t="s">
        <v>51</v>
      </c>
      <c r="G7" s="7" t="s">
        <v>35</v>
      </c>
      <c r="H7" s="7" t="s">
        <v>27</v>
      </c>
      <c r="I7" s="7" t="s">
        <v>27</v>
      </c>
      <c r="J7" s="7" t="s">
        <v>49</v>
      </c>
      <c r="K7" s="7" t="s">
        <v>49</v>
      </c>
      <c r="L7" s="7" t="s">
        <v>46</v>
      </c>
      <c r="M7" s="7" t="s">
        <v>31</v>
      </c>
      <c r="N7" s="7" t="s">
        <v>1</v>
      </c>
      <c r="O7" s="7" t="s">
        <v>1</v>
      </c>
      <c r="P7" s="7" t="s">
        <v>26</v>
      </c>
      <c r="Q7" s="7" t="s">
        <v>26</v>
      </c>
      <c r="R7" s="7" t="s">
        <v>26</v>
      </c>
      <c r="S7" s="7" t="s">
        <v>33</v>
      </c>
    </row>
    <row r="8">
      <c r="A8" s="5">
        <v>7.0</v>
      </c>
      <c r="B8" s="7" t="s">
        <v>46</v>
      </c>
      <c r="C8" s="7" t="s">
        <v>27</v>
      </c>
      <c r="D8" s="7" t="s">
        <v>46</v>
      </c>
      <c r="E8" s="7" t="s">
        <v>49</v>
      </c>
      <c r="F8" s="7" t="s">
        <v>49</v>
      </c>
      <c r="G8" s="7" t="s">
        <v>25</v>
      </c>
      <c r="H8" s="7" t="s">
        <v>35</v>
      </c>
      <c r="I8" s="7" t="s">
        <v>46</v>
      </c>
      <c r="J8" s="7" t="s">
        <v>27</v>
      </c>
      <c r="K8" s="7" t="s">
        <v>27</v>
      </c>
      <c r="L8" s="7" t="s">
        <v>48</v>
      </c>
      <c r="M8" s="7" t="s">
        <v>33</v>
      </c>
      <c r="N8" s="7" t="s">
        <v>35</v>
      </c>
      <c r="O8" s="7" t="s">
        <v>35</v>
      </c>
      <c r="P8" s="7" t="s">
        <v>27</v>
      </c>
      <c r="Q8" s="7" t="s">
        <v>27</v>
      </c>
      <c r="R8" s="7" t="s">
        <v>27</v>
      </c>
      <c r="S8" s="7" t="s">
        <v>46</v>
      </c>
    </row>
    <row r="9">
      <c r="A9" s="5">
        <v>8.0</v>
      </c>
      <c r="B9" s="7" t="s">
        <v>27</v>
      </c>
      <c r="C9" s="7" t="s">
        <v>35</v>
      </c>
      <c r="D9" s="7" t="s">
        <v>26</v>
      </c>
      <c r="E9" s="7" t="s">
        <v>33</v>
      </c>
      <c r="F9" s="7" t="s">
        <v>33</v>
      </c>
      <c r="G9" s="7" t="s">
        <v>27</v>
      </c>
      <c r="H9" s="7" t="s">
        <v>33</v>
      </c>
      <c r="I9" s="7" t="s">
        <v>48</v>
      </c>
      <c r="J9" s="7" t="s">
        <v>46</v>
      </c>
      <c r="K9" s="7" t="s">
        <v>33</v>
      </c>
      <c r="L9" s="7" t="s">
        <v>33</v>
      </c>
      <c r="M9" s="7" t="s">
        <v>46</v>
      </c>
      <c r="N9" s="7" t="s">
        <v>46</v>
      </c>
      <c r="O9" s="7" t="s">
        <v>25</v>
      </c>
      <c r="P9" s="7" t="s">
        <v>28</v>
      </c>
      <c r="Q9" s="7" t="s">
        <v>28</v>
      </c>
      <c r="R9" s="7" t="s">
        <v>28</v>
      </c>
      <c r="S9" s="7" t="s">
        <v>49</v>
      </c>
    </row>
    <row r="10">
      <c r="A10" s="5">
        <v>9.0</v>
      </c>
      <c r="B10" s="7" t="s">
        <v>31</v>
      </c>
      <c r="C10" s="7" t="s">
        <v>37</v>
      </c>
      <c r="D10" s="7" t="s">
        <v>51</v>
      </c>
      <c r="E10" s="7" t="s">
        <v>25</v>
      </c>
      <c r="F10" s="7" t="s">
        <v>1</v>
      </c>
      <c r="G10" s="7" t="s">
        <v>51</v>
      </c>
      <c r="H10" s="7" t="s">
        <v>51</v>
      </c>
      <c r="I10" s="7" t="s">
        <v>51</v>
      </c>
      <c r="J10" s="7" t="s">
        <v>48</v>
      </c>
      <c r="K10" s="7" t="s">
        <v>46</v>
      </c>
      <c r="L10" s="7" t="s">
        <v>42</v>
      </c>
      <c r="M10" s="7" t="s">
        <v>42</v>
      </c>
      <c r="N10" s="7" t="s">
        <v>25</v>
      </c>
      <c r="O10" s="7" t="s">
        <v>46</v>
      </c>
      <c r="P10" s="7" t="s">
        <v>29</v>
      </c>
      <c r="Q10" s="7" t="s">
        <v>29</v>
      </c>
      <c r="R10" s="7" t="s">
        <v>29</v>
      </c>
      <c r="S10" s="7" t="s">
        <v>31</v>
      </c>
    </row>
    <row r="11">
      <c r="A11" s="5">
        <v>10.0</v>
      </c>
      <c r="B11" s="7" t="s">
        <v>35</v>
      </c>
      <c r="C11" s="7" t="s">
        <v>49</v>
      </c>
      <c r="D11" s="7" t="s">
        <v>48</v>
      </c>
      <c r="E11" s="7" t="s">
        <v>51</v>
      </c>
      <c r="F11" s="7" t="s">
        <v>27</v>
      </c>
      <c r="G11" s="7" t="s">
        <v>33</v>
      </c>
      <c r="H11" s="7" t="s">
        <v>49</v>
      </c>
      <c r="I11" s="7" t="s">
        <v>26</v>
      </c>
      <c r="J11" s="7" t="s">
        <v>25</v>
      </c>
      <c r="K11" s="7" t="s">
        <v>42</v>
      </c>
      <c r="L11" s="7" t="s">
        <v>25</v>
      </c>
      <c r="M11" s="7" t="s">
        <v>27</v>
      </c>
      <c r="N11" s="7" t="s">
        <v>27</v>
      </c>
      <c r="O11" s="7" t="s">
        <v>27</v>
      </c>
      <c r="P11" s="7" t="s">
        <v>30</v>
      </c>
      <c r="Q11" s="7" t="s">
        <v>30</v>
      </c>
      <c r="R11" s="7" t="s">
        <v>30</v>
      </c>
      <c r="S11" s="7" t="s">
        <v>40</v>
      </c>
    </row>
    <row r="12">
      <c r="A12" s="5">
        <v>11.0</v>
      </c>
      <c r="B12" s="7" t="s">
        <v>49</v>
      </c>
      <c r="C12" s="7" t="s">
        <v>46</v>
      </c>
      <c r="D12" s="7" t="s">
        <v>33</v>
      </c>
      <c r="E12" s="7" t="s">
        <v>26</v>
      </c>
      <c r="F12" s="7" t="s">
        <v>25</v>
      </c>
      <c r="G12" s="7" t="s">
        <v>48</v>
      </c>
      <c r="H12" s="7" t="s">
        <v>48</v>
      </c>
      <c r="I12" s="7" t="s">
        <v>49</v>
      </c>
      <c r="J12" s="7" t="s">
        <v>33</v>
      </c>
      <c r="K12" s="7" t="s">
        <v>25</v>
      </c>
      <c r="L12" s="7" t="s">
        <v>27</v>
      </c>
      <c r="M12" s="7" t="s">
        <v>25</v>
      </c>
      <c r="N12" s="7" t="s">
        <v>40</v>
      </c>
      <c r="O12" s="7" t="s">
        <v>51</v>
      </c>
      <c r="P12" s="7" t="s">
        <v>31</v>
      </c>
      <c r="Q12" s="7" t="s">
        <v>31</v>
      </c>
      <c r="R12" s="7" t="s">
        <v>31</v>
      </c>
      <c r="S12" s="7" t="s">
        <v>23</v>
      </c>
    </row>
    <row r="13">
      <c r="A13" s="5">
        <v>12.0</v>
      </c>
      <c r="B13" s="7" t="s">
        <v>51</v>
      </c>
      <c r="C13" s="7" t="s">
        <v>45</v>
      </c>
      <c r="D13" s="7" t="s">
        <v>40</v>
      </c>
      <c r="E13" s="7" t="s">
        <v>1</v>
      </c>
      <c r="F13" s="7" t="s">
        <v>26</v>
      </c>
      <c r="G13" s="7" t="s">
        <v>26</v>
      </c>
      <c r="H13" s="7" t="s">
        <v>45</v>
      </c>
      <c r="I13" s="7" t="s">
        <v>25</v>
      </c>
      <c r="J13" s="7" t="s">
        <v>51</v>
      </c>
      <c r="K13" s="7" t="s">
        <v>48</v>
      </c>
      <c r="L13" s="7" t="s">
        <v>40</v>
      </c>
      <c r="M13" s="7" t="s">
        <v>51</v>
      </c>
      <c r="N13" s="7" t="s">
        <v>51</v>
      </c>
      <c r="O13" s="7" t="s">
        <v>49</v>
      </c>
      <c r="P13" s="7" t="s">
        <v>32</v>
      </c>
      <c r="Q13" s="7" t="s">
        <v>32</v>
      </c>
      <c r="R13" s="7" t="s">
        <v>32</v>
      </c>
      <c r="S13" s="7" t="s">
        <v>27</v>
      </c>
    </row>
    <row r="14">
      <c r="A14" s="5">
        <v>13.0</v>
      </c>
      <c r="B14" s="7" t="s">
        <v>45</v>
      </c>
      <c r="C14" s="7" t="s">
        <v>51</v>
      </c>
      <c r="D14" s="7" t="s">
        <v>47</v>
      </c>
      <c r="E14" s="7" t="s">
        <v>45</v>
      </c>
      <c r="F14" s="7" t="s">
        <v>42</v>
      </c>
      <c r="G14" s="7" t="s">
        <v>45</v>
      </c>
      <c r="H14" s="7" t="s">
        <v>42</v>
      </c>
      <c r="I14" s="7" t="s">
        <v>45</v>
      </c>
      <c r="J14" s="7" t="s">
        <v>40</v>
      </c>
      <c r="K14" s="7" t="s">
        <v>38</v>
      </c>
      <c r="L14" s="7" t="s">
        <v>49</v>
      </c>
      <c r="M14" s="7" t="s">
        <v>49</v>
      </c>
      <c r="N14" s="7" t="s">
        <v>42</v>
      </c>
      <c r="O14" s="7" t="s">
        <v>40</v>
      </c>
      <c r="P14" s="7" t="s">
        <v>33</v>
      </c>
      <c r="Q14" s="7" t="s">
        <v>33</v>
      </c>
      <c r="R14" s="7" t="s">
        <v>33</v>
      </c>
      <c r="S14" s="7" t="s">
        <v>34</v>
      </c>
    </row>
    <row r="15">
      <c r="A15" s="5">
        <v>14.0</v>
      </c>
      <c r="B15" s="7" t="s">
        <v>24</v>
      </c>
      <c r="C15" s="7" t="s">
        <v>40</v>
      </c>
      <c r="D15" s="7" t="s">
        <v>37</v>
      </c>
      <c r="E15" s="7" t="s">
        <v>47</v>
      </c>
      <c r="F15" s="7" t="s">
        <v>40</v>
      </c>
      <c r="G15" s="7" t="s">
        <v>42</v>
      </c>
      <c r="H15" s="7" t="s">
        <v>38</v>
      </c>
      <c r="I15" s="7" t="s">
        <v>42</v>
      </c>
      <c r="J15" s="7" t="s">
        <v>42</v>
      </c>
      <c r="K15" s="7" t="s">
        <v>51</v>
      </c>
      <c r="L15" s="7" t="s">
        <v>32</v>
      </c>
      <c r="M15" s="7" t="s">
        <v>45</v>
      </c>
      <c r="N15" s="7" t="s">
        <v>49</v>
      </c>
      <c r="O15" s="7" t="s">
        <v>42</v>
      </c>
      <c r="P15" s="7" t="s">
        <v>34</v>
      </c>
      <c r="Q15" s="7" t="s">
        <v>34</v>
      </c>
      <c r="R15" s="7" t="s">
        <v>34</v>
      </c>
      <c r="S15" s="7" t="s">
        <v>25</v>
      </c>
    </row>
    <row r="16">
      <c r="A16" s="5">
        <v>15.0</v>
      </c>
      <c r="B16" s="7" t="s">
        <v>37</v>
      </c>
      <c r="C16" s="7" t="s">
        <v>41</v>
      </c>
      <c r="D16" s="7" t="s">
        <v>45</v>
      </c>
      <c r="E16" s="7" t="s">
        <v>37</v>
      </c>
      <c r="F16" s="7" t="s">
        <v>45</v>
      </c>
      <c r="G16" s="7" t="s">
        <v>40</v>
      </c>
      <c r="H16" s="7" t="s">
        <v>40</v>
      </c>
      <c r="I16" s="7" t="s">
        <v>40</v>
      </c>
      <c r="J16" s="7" t="s">
        <v>45</v>
      </c>
      <c r="K16" s="7" t="s">
        <v>40</v>
      </c>
      <c r="L16" s="7" t="s">
        <v>45</v>
      </c>
      <c r="M16" s="7" t="s">
        <v>50</v>
      </c>
      <c r="N16" s="7" t="s">
        <v>23</v>
      </c>
      <c r="O16" s="7" t="s">
        <v>22</v>
      </c>
      <c r="P16" s="7" t="s">
        <v>35</v>
      </c>
      <c r="Q16" s="7" t="s">
        <v>35</v>
      </c>
      <c r="R16" s="7" t="s">
        <v>35</v>
      </c>
      <c r="S16" s="7" t="s">
        <v>35</v>
      </c>
    </row>
    <row r="17">
      <c r="A17" s="5">
        <v>16.0</v>
      </c>
      <c r="B17" s="7" t="s">
        <v>1</v>
      </c>
      <c r="C17" s="7" t="s">
        <v>1</v>
      </c>
      <c r="D17" s="7" t="s">
        <v>1</v>
      </c>
      <c r="E17" s="7" t="s">
        <v>28</v>
      </c>
      <c r="F17" s="7" t="s">
        <v>38</v>
      </c>
      <c r="G17" s="7" t="s">
        <v>38</v>
      </c>
      <c r="H17" s="7" t="s">
        <v>29</v>
      </c>
      <c r="I17" s="7" t="s">
        <v>38</v>
      </c>
      <c r="J17" s="7" t="s">
        <v>38</v>
      </c>
      <c r="K17" s="7" t="s">
        <v>45</v>
      </c>
      <c r="L17" s="7" t="s">
        <v>38</v>
      </c>
      <c r="M17" s="7" t="s">
        <v>40</v>
      </c>
      <c r="N17" s="7" t="s">
        <v>50</v>
      </c>
      <c r="O17" s="7" t="s">
        <v>38</v>
      </c>
      <c r="P17" s="7" t="s">
        <v>37</v>
      </c>
      <c r="Q17" s="7" t="s">
        <v>37</v>
      </c>
      <c r="R17" s="7" t="s">
        <v>37</v>
      </c>
      <c r="S17" s="7" t="s">
        <v>22</v>
      </c>
    </row>
    <row r="18">
      <c r="A18" s="5">
        <v>17.0</v>
      </c>
      <c r="B18" s="7" t="s">
        <v>28</v>
      </c>
      <c r="C18" s="7" t="s">
        <v>24</v>
      </c>
      <c r="D18" s="7" t="s">
        <v>23</v>
      </c>
      <c r="E18" s="7" t="s">
        <v>38</v>
      </c>
      <c r="F18" s="7" t="s">
        <v>37</v>
      </c>
      <c r="G18" s="7" t="s">
        <v>37</v>
      </c>
      <c r="H18" s="7" t="s">
        <v>26</v>
      </c>
      <c r="I18" s="7" t="s">
        <v>37</v>
      </c>
      <c r="J18" s="7" t="s">
        <v>24</v>
      </c>
      <c r="K18" s="7" t="s">
        <v>37</v>
      </c>
      <c r="L18" s="7" t="s">
        <v>24</v>
      </c>
      <c r="M18" s="7" t="s">
        <v>37</v>
      </c>
      <c r="N18" s="7" t="s">
        <v>45</v>
      </c>
      <c r="O18" s="7" t="s">
        <v>50</v>
      </c>
      <c r="P18" s="7" t="s">
        <v>38</v>
      </c>
      <c r="Q18" s="7" t="s">
        <v>38</v>
      </c>
      <c r="R18" s="7" t="s">
        <v>38</v>
      </c>
      <c r="S18" s="7" t="s">
        <v>43</v>
      </c>
    </row>
    <row r="19">
      <c r="A19" s="5">
        <v>18.0</v>
      </c>
      <c r="B19" s="7" t="s">
        <v>40</v>
      </c>
      <c r="C19" s="7" t="s">
        <v>47</v>
      </c>
      <c r="D19" s="7" t="s">
        <v>24</v>
      </c>
      <c r="E19" s="7" t="s">
        <v>40</v>
      </c>
      <c r="F19" s="7" t="s">
        <v>47</v>
      </c>
      <c r="G19" s="7" t="s">
        <v>47</v>
      </c>
      <c r="H19" s="7" t="s">
        <v>28</v>
      </c>
      <c r="I19" s="7" t="s">
        <v>24</v>
      </c>
      <c r="J19" s="7" t="s">
        <v>37</v>
      </c>
      <c r="K19" s="7" t="s">
        <v>29</v>
      </c>
      <c r="L19" s="7" t="s">
        <v>51</v>
      </c>
      <c r="M19" s="7" t="s">
        <v>22</v>
      </c>
      <c r="N19" s="7" t="s">
        <v>22</v>
      </c>
      <c r="O19" s="7" t="s">
        <v>23</v>
      </c>
      <c r="P19" s="7" t="s">
        <v>39</v>
      </c>
      <c r="Q19" s="7" t="s">
        <v>39</v>
      </c>
      <c r="R19" s="7" t="s">
        <v>39</v>
      </c>
      <c r="S19" s="7" t="s">
        <v>28</v>
      </c>
    </row>
    <row r="20">
      <c r="A20" s="5">
        <v>19.0</v>
      </c>
      <c r="B20" s="7" t="s">
        <v>23</v>
      </c>
      <c r="C20" s="7" t="s">
        <v>28</v>
      </c>
      <c r="D20" s="7" t="s">
        <v>38</v>
      </c>
      <c r="E20" s="7" t="s">
        <v>42</v>
      </c>
      <c r="F20" s="7" t="s">
        <v>23</v>
      </c>
      <c r="G20" s="7" t="s">
        <v>23</v>
      </c>
      <c r="H20" s="7" t="s">
        <v>37</v>
      </c>
      <c r="I20" s="7" t="s">
        <v>29</v>
      </c>
      <c r="J20" s="7" t="s">
        <v>29</v>
      </c>
      <c r="K20" s="7" t="s">
        <v>32</v>
      </c>
      <c r="L20" s="7" t="s">
        <v>50</v>
      </c>
      <c r="M20" s="7" t="s">
        <v>32</v>
      </c>
      <c r="N20" s="7" t="s">
        <v>38</v>
      </c>
      <c r="O20" s="7" t="s">
        <v>32</v>
      </c>
      <c r="P20" s="7" t="s">
        <v>40</v>
      </c>
      <c r="Q20" s="7" t="s">
        <v>40</v>
      </c>
      <c r="R20" s="7" t="s">
        <v>40</v>
      </c>
      <c r="S20" s="7" t="s">
        <v>37</v>
      </c>
    </row>
    <row r="21">
      <c r="A21" s="5">
        <v>20.0</v>
      </c>
      <c r="B21" s="7" t="s">
        <v>41</v>
      </c>
      <c r="C21" s="7" t="s">
        <v>42</v>
      </c>
      <c r="D21" s="7" t="s">
        <v>22</v>
      </c>
      <c r="E21" s="7" t="s">
        <v>32</v>
      </c>
      <c r="F21" s="7" t="s">
        <v>28</v>
      </c>
      <c r="G21" s="7" t="s">
        <v>28</v>
      </c>
      <c r="H21" s="7" t="s">
        <v>24</v>
      </c>
      <c r="I21" s="7" t="s">
        <v>28</v>
      </c>
      <c r="J21" s="7" t="s">
        <v>32</v>
      </c>
      <c r="K21" s="7" t="s">
        <v>23</v>
      </c>
      <c r="L21" s="7" t="s">
        <v>37</v>
      </c>
      <c r="M21" s="7" t="s">
        <v>38</v>
      </c>
      <c r="N21" s="7" t="s">
        <v>32</v>
      </c>
      <c r="O21" s="7" t="s">
        <v>45</v>
      </c>
      <c r="P21" s="7" t="s">
        <v>41</v>
      </c>
      <c r="Q21" s="7" t="s">
        <v>41</v>
      </c>
      <c r="R21" s="7" t="s">
        <v>41</v>
      </c>
      <c r="S21" s="7" t="s">
        <v>29</v>
      </c>
    </row>
    <row r="22">
      <c r="A22" s="5">
        <v>21.0</v>
      </c>
      <c r="B22" s="7" t="s">
        <v>29</v>
      </c>
      <c r="C22" s="7" t="s">
        <v>23</v>
      </c>
      <c r="D22" s="7" t="s">
        <v>50</v>
      </c>
      <c r="E22" s="7" t="s">
        <v>23</v>
      </c>
      <c r="F22" s="7" t="s">
        <v>43</v>
      </c>
      <c r="G22" s="7" t="s">
        <v>43</v>
      </c>
      <c r="H22" s="7" t="s">
        <v>23</v>
      </c>
      <c r="I22" s="7" t="s">
        <v>23</v>
      </c>
      <c r="J22" s="7" t="s">
        <v>23</v>
      </c>
      <c r="K22" s="7" t="s">
        <v>24</v>
      </c>
      <c r="L22" s="7" t="s">
        <v>22</v>
      </c>
      <c r="M22" s="7" t="s">
        <v>24</v>
      </c>
      <c r="N22" s="7" t="s">
        <v>37</v>
      </c>
      <c r="O22" s="7" t="s">
        <v>37</v>
      </c>
      <c r="P22" s="7" t="s">
        <v>42</v>
      </c>
      <c r="Q22" s="7" t="s">
        <v>42</v>
      </c>
      <c r="R22" s="7" t="s">
        <v>42</v>
      </c>
      <c r="S22" s="7" t="s">
        <v>44</v>
      </c>
    </row>
    <row r="23">
      <c r="A23" s="5">
        <v>22.0</v>
      </c>
      <c r="B23" s="7" t="s">
        <v>32</v>
      </c>
      <c r="C23" s="7" t="s">
        <v>22</v>
      </c>
      <c r="D23" s="7" t="s">
        <v>32</v>
      </c>
      <c r="E23" s="7" t="s">
        <v>43</v>
      </c>
      <c r="F23" s="7" t="s">
        <v>22</v>
      </c>
      <c r="G23" s="7" t="s">
        <v>50</v>
      </c>
      <c r="H23" s="7" t="s">
        <v>47</v>
      </c>
      <c r="I23" s="7" t="s">
        <v>50</v>
      </c>
      <c r="J23" s="7" t="s">
        <v>22</v>
      </c>
      <c r="K23" s="7" t="s">
        <v>50</v>
      </c>
      <c r="L23" s="7" t="s">
        <v>23</v>
      </c>
      <c r="M23" s="7" t="s">
        <v>23</v>
      </c>
      <c r="N23" s="7" t="s">
        <v>24</v>
      </c>
      <c r="O23" s="7" t="s">
        <v>29</v>
      </c>
      <c r="P23" s="7" t="s">
        <v>43</v>
      </c>
      <c r="Q23" s="7" t="s">
        <v>43</v>
      </c>
      <c r="R23" s="7" t="s">
        <v>43</v>
      </c>
      <c r="S23" s="7" t="s">
        <v>45</v>
      </c>
    </row>
    <row r="24">
      <c r="A24" s="5">
        <v>23.0</v>
      </c>
      <c r="B24" s="7" t="s">
        <v>47</v>
      </c>
      <c r="C24" s="7" t="s">
        <v>39</v>
      </c>
      <c r="D24" s="7" t="s">
        <v>42</v>
      </c>
      <c r="E24" s="7" t="s">
        <v>50</v>
      </c>
      <c r="F24" s="7" t="s">
        <v>34</v>
      </c>
      <c r="G24" s="7" t="s">
        <v>32</v>
      </c>
      <c r="H24" s="7" t="s">
        <v>32</v>
      </c>
      <c r="I24" s="7" t="s">
        <v>47</v>
      </c>
      <c r="J24" s="7" t="s">
        <v>50</v>
      </c>
      <c r="K24" s="7" t="s">
        <v>22</v>
      </c>
      <c r="L24" s="7" t="s">
        <v>29</v>
      </c>
      <c r="M24" s="7" t="s">
        <v>28</v>
      </c>
      <c r="N24" s="7" t="s">
        <v>29</v>
      </c>
      <c r="O24" s="7" t="s">
        <v>24</v>
      </c>
      <c r="P24" s="7" t="s">
        <v>44</v>
      </c>
      <c r="Q24" s="7" t="s">
        <v>44</v>
      </c>
      <c r="R24" s="7" t="s">
        <v>44</v>
      </c>
      <c r="S24" s="7" t="s">
        <v>47</v>
      </c>
    </row>
    <row r="25">
      <c r="A25" s="5">
        <v>24.0</v>
      </c>
      <c r="B25" s="7" t="s">
        <v>34</v>
      </c>
      <c r="C25" s="7" t="s">
        <v>50</v>
      </c>
      <c r="D25" s="7" t="s">
        <v>43</v>
      </c>
      <c r="E25" s="7" t="s">
        <v>22</v>
      </c>
      <c r="F25" s="7" t="s">
        <v>24</v>
      </c>
      <c r="G25" s="7" t="s">
        <v>22</v>
      </c>
      <c r="H25" s="7" t="s">
        <v>50</v>
      </c>
      <c r="I25" s="7" t="s">
        <v>22</v>
      </c>
      <c r="J25" s="7" t="s">
        <v>47</v>
      </c>
      <c r="K25" s="7" t="s">
        <v>47</v>
      </c>
      <c r="L25" s="7" t="s">
        <v>47</v>
      </c>
      <c r="M25" s="7" t="s">
        <v>29</v>
      </c>
      <c r="N25" s="7" t="s">
        <v>47</v>
      </c>
      <c r="O25" s="7" t="s">
        <v>47</v>
      </c>
      <c r="P25" s="7" t="s">
        <v>45</v>
      </c>
      <c r="Q25" s="7" t="s">
        <v>45</v>
      </c>
      <c r="R25" s="7" t="s">
        <v>45</v>
      </c>
      <c r="S25" s="7" t="s">
        <v>38</v>
      </c>
    </row>
    <row r="26">
      <c r="A26" s="5">
        <v>25.0</v>
      </c>
      <c r="B26" s="7" t="s">
        <v>39</v>
      </c>
      <c r="C26" s="7" t="s">
        <v>32</v>
      </c>
      <c r="D26" s="7" t="s">
        <v>29</v>
      </c>
      <c r="E26" s="7" t="s">
        <v>39</v>
      </c>
      <c r="F26" s="7" t="s">
        <v>32</v>
      </c>
      <c r="G26" s="7" t="s">
        <v>24</v>
      </c>
      <c r="H26" s="7" t="s">
        <v>34</v>
      </c>
      <c r="I26" s="7" t="s">
        <v>32</v>
      </c>
      <c r="J26" s="7" t="s">
        <v>28</v>
      </c>
      <c r="K26" s="7" t="s">
        <v>43</v>
      </c>
      <c r="L26" s="7" t="s">
        <v>43</v>
      </c>
      <c r="M26" s="7" t="s">
        <v>47</v>
      </c>
      <c r="N26" s="7" t="s">
        <v>43</v>
      </c>
      <c r="O26" s="7" t="s">
        <v>28</v>
      </c>
      <c r="P26" s="7" t="s">
        <v>46</v>
      </c>
      <c r="Q26" s="7" t="s">
        <v>46</v>
      </c>
      <c r="R26" s="7" t="s">
        <v>46</v>
      </c>
      <c r="S26" s="7" t="s">
        <v>24</v>
      </c>
    </row>
    <row r="27">
      <c r="A27" s="5">
        <v>26.0</v>
      </c>
      <c r="B27" s="7" t="s">
        <v>43</v>
      </c>
      <c r="C27" s="7" t="s">
        <v>38</v>
      </c>
      <c r="D27" s="7" t="s">
        <v>41</v>
      </c>
      <c r="E27" s="7" t="s">
        <v>41</v>
      </c>
      <c r="F27" s="7" t="s">
        <v>50</v>
      </c>
      <c r="G27" s="7" t="s">
        <v>34</v>
      </c>
      <c r="H27" s="7" t="s">
        <v>22</v>
      </c>
      <c r="I27" s="7" t="s">
        <v>43</v>
      </c>
      <c r="J27" s="7" t="s">
        <v>44</v>
      </c>
      <c r="K27" s="7" t="s">
        <v>28</v>
      </c>
      <c r="L27" s="7" t="s">
        <v>28</v>
      </c>
      <c r="M27" s="7" t="s">
        <v>43</v>
      </c>
      <c r="N27" s="7" t="s">
        <v>28</v>
      </c>
      <c r="O27" s="7" t="s">
        <v>43</v>
      </c>
      <c r="P27" s="7" t="s">
        <v>47</v>
      </c>
      <c r="Q27" s="7" t="s">
        <v>47</v>
      </c>
      <c r="R27" s="7" t="s">
        <v>47</v>
      </c>
      <c r="S27" s="7" t="s">
        <v>39</v>
      </c>
    </row>
    <row r="28">
      <c r="A28" s="5">
        <v>27.0</v>
      </c>
      <c r="B28" s="7" t="s">
        <v>22</v>
      </c>
      <c r="C28" s="7" t="s">
        <v>29</v>
      </c>
      <c r="D28" s="7" t="s">
        <v>28</v>
      </c>
      <c r="E28" s="7" t="s">
        <v>24</v>
      </c>
      <c r="F28" s="7" t="s">
        <v>39</v>
      </c>
      <c r="G28" s="7" t="s">
        <v>29</v>
      </c>
      <c r="H28" s="7" t="s">
        <v>43</v>
      </c>
      <c r="I28" s="7" t="s">
        <v>34</v>
      </c>
      <c r="J28" s="7" t="s">
        <v>39</v>
      </c>
      <c r="K28" s="7" t="s">
        <v>39</v>
      </c>
      <c r="L28" s="7" t="s">
        <v>39</v>
      </c>
      <c r="M28" s="7" t="s">
        <v>44</v>
      </c>
      <c r="N28" s="7" t="s">
        <v>34</v>
      </c>
      <c r="O28" s="7" t="s">
        <v>34</v>
      </c>
      <c r="P28" s="7" t="s">
        <v>48</v>
      </c>
      <c r="Q28" s="7" t="s">
        <v>48</v>
      </c>
      <c r="R28" s="7" t="s">
        <v>48</v>
      </c>
      <c r="S28" s="7" t="s">
        <v>41</v>
      </c>
    </row>
    <row r="29">
      <c r="A29" s="5">
        <v>28.0</v>
      </c>
      <c r="B29" s="7" t="s">
        <v>50</v>
      </c>
      <c r="C29" s="7" t="s">
        <v>43</v>
      </c>
      <c r="D29" s="7" t="s">
        <v>39</v>
      </c>
      <c r="E29" s="7" t="s">
        <v>34</v>
      </c>
      <c r="F29" s="7" t="s">
        <v>29</v>
      </c>
      <c r="G29" s="7" t="s">
        <v>39</v>
      </c>
      <c r="H29" s="7" t="s">
        <v>44</v>
      </c>
      <c r="I29" s="7" t="s">
        <v>44</v>
      </c>
      <c r="J29" s="7" t="s">
        <v>43</v>
      </c>
      <c r="K29" s="7" t="s">
        <v>44</v>
      </c>
      <c r="L29" s="7" t="s">
        <v>34</v>
      </c>
      <c r="M29" s="7" t="s">
        <v>34</v>
      </c>
      <c r="N29" s="7" t="s">
        <v>44</v>
      </c>
      <c r="O29" s="7" t="s">
        <v>44</v>
      </c>
      <c r="P29" s="7" t="s">
        <v>49</v>
      </c>
      <c r="Q29" s="7" t="s">
        <v>49</v>
      </c>
      <c r="R29" s="7" t="s">
        <v>49</v>
      </c>
      <c r="S29" s="7" t="s">
        <v>50</v>
      </c>
    </row>
    <row r="30">
      <c r="A30" s="5">
        <v>29.0</v>
      </c>
      <c r="B30" s="7" t="s">
        <v>38</v>
      </c>
      <c r="C30" s="7" t="s">
        <v>34</v>
      </c>
      <c r="D30" s="7" t="s">
        <v>34</v>
      </c>
      <c r="E30" s="7" t="s">
        <v>29</v>
      </c>
      <c r="F30" s="7" t="s">
        <v>41</v>
      </c>
      <c r="G30" s="7" t="s">
        <v>44</v>
      </c>
      <c r="H30" s="7" t="s">
        <v>39</v>
      </c>
      <c r="I30" s="7" t="s">
        <v>41</v>
      </c>
      <c r="J30" s="7" t="s">
        <v>34</v>
      </c>
      <c r="K30" s="7" t="s">
        <v>34</v>
      </c>
      <c r="L30" s="7" t="s">
        <v>44</v>
      </c>
      <c r="M30" s="7" t="s">
        <v>39</v>
      </c>
      <c r="N30" s="7" t="s">
        <v>39</v>
      </c>
      <c r="O30" s="7" t="s">
        <v>39</v>
      </c>
      <c r="P30" s="7" t="s">
        <v>50</v>
      </c>
      <c r="Q30" s="7" t="s">
        <v>50</v>
      </c>
      <c r="R30" s="7" t="s">
        <v>50</v>
      </c>
      <c r="S30" s="7" t="s">
        <v>30</v>
      </c>
    </row>
    <row r="31">
      <c r="A31" s="5">
        <v>30.0</v>
      </c>
      <c r="B31" s="7" t="s">
        <v>44</v>
      </c>
      <c r="C31" s="7" t="s">
        <v>44</v>
      </c>
      <c r="D31" s="7" t="s">
        <v>44</v>
      </c>
      <c r="E31" s="7" t="s">
        <v>44</v>
      </c>
      <c r="F31" s="7" t="s">
        <v>44</v>
      </c>
      <c r="G31" s="7" t="s">
        <v>41</v>
      </c>
      <c r="H31" s="7" t="s">
        <v>41</v>
      </c>
      <c r="I31" s="7" t="s">
        <v>39</v>
      </c>
      <c r="J31" s="7" t="s">
        <v>41</v>
      </c>
      <c r="K31" s="7" t="s">
        <v>41</v>
      </c>
      <c r="L31" s="7" t="s">
        <v>41</v>
      </c>
      <c r="M31" s="7" t="s">
        <v>41</v>
      </c>
      <c r="N31" s="7" t="s">
        <v>41</v>
      </c>
      <c r="O31" s="7" t="s">
        <v>41</v>
      </c>
      <c r="P31" s="7" t="s">
        <v>51</v>
      </c>
      <c r="Q31" s="7" t="s">
        <v>51</v>
      </c>
      <c r="R31" s="7" t="s">
        <v>51</v>
      </c>
      <c r="S31" s="7" t="s">
        <v>32</v>
      </c>
    </row>
    <row r="32">
      <c r="A32" s="5">
        <v>31.0</v>
      </c>
      <c r="B32" s="7"/>
      <c r="C32" s="7"/>
      <c r="D32" s="7"/>
      <c r="E32" s="7"/>
      <c r="F32" s="7"/>
      <c r="G32" s="7"/>
      <c r="H32" s="7"/>
      <c r="I32" s="7"/>
      <c r="J32" s="7"/>
      <c r="K32" s="7"/>
      <c r="L32" s="7"/>
      <c r="M32" s="7"/>
      <c r="N32" s="7"/>
      <c r="O32" s="7"/>
      <c r="P32" s="7"/>
      <c r="Q32" s="7"/>
      <c r="R32" s="7"/>
      <c r="S32" s="7"/>
    </row>
    <row r="33">
      <c r="A33" s="5">
        <v>32.0</v>
      </c>
      <c r="B33" s="7"/>
      <c r="C33" s="7"/>
      <c r="D33" s="7"/>
      <c r="E33" s="7"/>
      <c r="F33" s="7"/>
      <c r="G33" s="7"/>
      <c r="H33" s="7"/>
      <c r="I33" s="7"/>
      <c r="J33" s="7"/>
      <c r="K33" s="7"/>
      <c r="L33" s="7"/>
      <c r="M33" s="7"/>
      <c r="N33" s="7"/>
      <c r="O33" s="7"/>
      <c r="P33" s="7"/>
      <c r="Q33" s="7"/>
      <c r="R33" s="7"/>
      <c r="S33" s="7"/>
    </row>
    <row r="34">
      <c r="L34" s="37"/>
    </row>
    <row r="35">
      <c r="L35" s="37"/>
    </row>
    <row r="36">
      <c r="L36" s="37"/>
    </row>
    <row r="37">
      <c r="L37" s="37"/>
    </row>
    <row r="38">
      <c r="L38" s="37"/>
    </row>
    <row r="39">
      <c r="L39" s="37"/>
    </row>
    <row r="40">
      <c r="A40" s="3" t="s">
        <v>1</v>
      </c>
      <c r="B40" s="38">
        <f>SUM(ATL!B2, BOS!B2, BRK!B2, CHA!B2, CHI!B2, CLE!B2, DAL!B2, DEN!B2, DET!B2, GSW!B2, HOU!B2, IND!B2, LAC!B2, LAL!B2, MEM!B2, MIA!B2, MIL!B2, MIN!B2, NOP!B2, NYK!B2, OKC!B2, ORL!B2, PHI!B2, PHX!B2, POR!B2, SAC!B2, SAS!B2, TOR!B2, UTH!B2, WAS!B2)-Max(ATL!B2, BOS!B2, BRK!B2, CHA!B2, CHI!B2, CLE!B2, DAL!B2, DEN!B2, DET!B2, GSW!B2, HOU!B2, IND!B2, LAC!B2, LAL!B2, MEM!B2, MIA!B2, MIL!B2, MIN!B2, NOP!B2, NYK!B2, OKC!B2, ORL!B2, PHI!B2, PHX!B2, POR!B2, SAC!B2, SAS!B2, TOR!B2, UTH!B2, WAS!B2)-min(ATL!B2, BOS!B2, BRK!B2, CHA!B2, CHI!B2, CLE!B2, DAL!B2, DEN!B2, DET!B2, GSW!B2, HOU!B2, IND!B2, LAC!B2, LAL!B2, MEM!B2, MIA!B2, MIL!B2, MIN!B2, NOP!B2, NYK!B2, OKC!B2, ORL!B2, PHI!B2, PHX!B2, POR!B2, SAC!B2, SAS!B2, TOR!B2, UTH!B2, WAS!B2)</f>
        <v>458</v>
      </c>
      <c r="C40" s="38">
        <f>SUM(ATL!C2, BOS!C2, BRK!C2, CHA!C2, CHI!C2, CLE!C2, DAL!C2, DEN!C2, DET!C2, GSW!C2, HOU!C2, IND!C2, LAC!C2, LAL!C2, MEM!C2, MIA!C2, MIL!C2, MIN!C2, NOP!C2, NYK!C2, OKC!C2, ORL!C2, PHI!C2, PHX!C2, POR!C2, SAC!C2, SAS!C2, TOR!C2, UTH!C2, WAS!C2)-Max(ATL!C2, BOS!C2, BRK!C2, CHA!C2, CHI!C2, CLE!C2, DAL!C2, DEN!C2, DET!C2, GSW!C2, HOU!C2, IND!C2, LAC!C2, LAL!C2, MEM!C2, MIA!C2, MIL!C2, MIN!C2, NOP!C2, NYK!C2, OKC!C2, ORL!C2, PHI!C2, PHX!C2, POR!C2, SAC!C2, SAS!C2, TOR!C2, UTH!C2, WAS!C2)-min(ATL!C2, BOS!C2, BRK!C2, CHA!C2, CHI!C2, CLE!C2, DAL!C2, DEN!C2, DET!C2, GSW!C2, HOU!C2, IND!C2, LAC!C2, LAL!C2, MEM!C2, MIA!C2, MIL!C2, MIN!C2, NOP!C2, NYK!C2, OKC!C2, ORL!C2, PHI!C2, PHX!C2, POR!C2, SAC!C2, SAS!C2, TOR!C2, UTH!C2, WAS!C2)</f>
        <v>406</v>
      </c>
      <c r="D40" s="38">
        <f>SUM(ATL!D2, BOS!D2, BRK!D2, CHA!D2, CHI!D2, CLE!D2, DAL!D2, DEN!D2, DET!D2, GSW!D2, HOU!D2, IND!D2, LAC!D2, LAL!D2, MEM!D2, MIA!D2, MIL!D2, MIN!D2, NOP!D2, NYK!D2, OKC!D2, ORL!D2, PHI!D2, PHX!D2, POR!D2, SAC!D2, SAS!D2, TOR!D2, UTH!D2, WAS!D2)-Max(ATL!D2, BOS!D2, BRK!D2, CHA!D2, CHI!D2, CLE!D2, DAL!D2, DEN!D2, DET!D2, GSW!D2, HOU!D2, IND!D2, LAC!D2, LAL!D2, MEM!D2, MIA!D2, MIL!D2, MIN!D2, NOP!D2, NYK!D2, OKC!D2, ORL!D2, PHI!D2, PHX!D2, POR!D2, SAC!D2, SAS!D2, TOR!D2, UTH!D2, WAS!D2)-min(ATL!D2, BOS!D2, BRK!D2, CHA!D2, CHI!D2, CLE!D2, DAL!D2, DEN!D2, DET!D2, GSW!D2, HOU!D2, IND!D2, LAC!D2, LAL!D2, MEM!D2, MIA!D2, MIL!D2, MIN!D2, NOP!D2, NYK!D2, OKC!D2, ORL!D2, PHI!D2, PHX!D2, POR!D2, SAC!D2, SAS!D2, TOR!D2, UTH!D2, WAS!D2)</f>
        <v>380</v>
      </c>
      <c r="E40" s="38">
        <f>SUM(ATL!E2, BOS!E2, BRK!E2, CHA!E2, CHI!E2, CLE!E2, DAL!E2, DEN!E2, DET!E2, GSW!E2, HOU!E2, IND!E2, LAC!E2, LAL!E2, MEM!E2, MIA!E2, MIL!E2, MIN!E2, NOP!E2, NYK!E2, OKC!E2, ORL!E2, PHI!E2, PHX!E2, POR!E2, SAC!E2, SAS!E2, TOR!E2, UTH!E2, WAS!E2)-Max(ATL!E2, BOS!E2, BRK!E2, CHA!E2, CHI!E2, CLE!E2, DAL!E2, DEN!E2, DET!E2, GSW!E2, HOU!E2, IND!E2, LAC!E2, LAL!E2, MEM!E2, MIA!E2, MIL!E2, MIN!E2, NOP!E2, NYK!E2, OKC!E2, ORL!E2, PHI!E2, PHX!E2, POR!E2, SAC!E2, SAS!E2, TOR!E2, UTH!E2, WAS!E2)-min(ATL!E2, BOS!E2, BRK!E2, CHA!E2, CHI!E2, CLE!E2, DAL!E2, DEN!E2, DET!E2, GSW!E2, HOU!E2, IND!E2, LAC!E2, LAL!E2, MEM!E2, MIA!E2, MIL!E2, MIN!E2, NOP!E2, NYK!E2, OKC!E2, ORL!E2, PHI!E2, PHX!E2, POR!E2, SAC!E2, SAS!E2, TOR!E2, UTH!E2, WAS!E2)</f>
        <v>300</v>
      </c>
      <c r="F40" s="38">
        <f>SUM(ATL!F2, BOS!F2, BRK!F2, CHA!F2, CHI!F2, CLE!F2, DAL!F2, DEN!F2, DET!F2, GSW!F2, HOU!F2, IND!F2, LAC!F2, LAL!F2, MEM!F2, MIA!F2, MIL!F2, MIN!F2, NOP!F2, NYK!F2, OKC!F2, ORL!F2, PHI!F2, PHX!F2, POR!F2, SAC!F2, SAS!F2, TOR!F2, UTH!F2, WAS!F2)-Max(ATL!F2, BOS!F2, BRK!F2, CHA!F2, CHI!F2, CLE!F2, DAL!F2, DEN!F2, DET!F2, GSW!F2, HOU!F2, IND!F2, LAC!F2, LAL!F2, MEM!F2, MIA!F2, MIL!F2, MIN!F2, NOP!F2, NYK!F2, OKC!F2, ORL!F2, PHI!F2, PHX!F2, POR!F2, SAC!F2, SAS!F2, TOR!F2, UTH!F2, WAS!F2)-min(ATL!F2, BOS!F2, BRK!F2, CHA!F2, CHI!F2, CLE!F2, DAL!F2, DEN!F2, DET!F2, GSW!F2, HOU!F2, IND!F2, LAC!F2, LAL!F2, MEM!F2, MIA!F2, MIL!F2, MIN!F2, NOP!F2, NYK!F2, OKC!F2, ORL!F2, PHI!F2, PHX!F2, POR!F2, SAC!F2, SAS!F2, TOR!F2, UTH!F2, WAS!F2)</f>
        <v>200</v>
      </c>
      <c r="G40" s="38">
        <f>SUM(ATL!G2, BOS!G2, BRK!G2, CHA!G2, CHI!G2, CLE!G2, DAL!G2, DEN!G2, DET!G2, GSW!G2, HOU!G2, IND!G2, LAC!G2, LAL!G2, MEM!G2, MIA!G2, MIL!G2, MIN!G2, NOP!G2, NYK!G2, OKC!G2, ORL!G2, PHI!G2, PHX!G2, POR!G2, SAC!G2, SAS!G2, TOR!G2, UTH!G2, WAS!G2)-Max(ATL!G2, BOS!G2, BRK!G2, CHA!G2, CHI!G2, CLE!G2, DAL!G2, DEN!G2, DET!G2, GSW!G2, HOU!G2, IND!G2, LAC!G2, LAL!G2, MEM!G2, MIA!G2, MIL!G2, MIN!G2, NOP!G2, NYK!G2, OKC!G2, ORL!G2, PHI!G2, PHX!G2, POR!G2, SAC!G2, SAS!G2, TOR!G2, UTH!G2, WAS!G2)-min(ATL!G2, BOS!G2, BRK!G2, CHA!G2, CHI!G2, CLE!G2, DAL!G2, DEN!G2, DET!G2, GSW!G2, HOU!G2, IND!G2, LAC!G2, LAL!G2, MEM!G2, MIA!G2, MIL!G2, MIN!G2, NOP!G2, NYK!G2, OKC!G2, ORL!G2, PHI!G2, PHX!G2, POR!G2, SAC!G2, SAS!G2, TOR!G2, UTH!G2, WAS!G2)</f>
        <v>123</v>
      </c>
      <c r="H40" s="38">
        <f>SUM(ATL!H2, BOS!H2, BRK!H2, CHA!H2, CHI!H2, CLE!H2, DAL!H2, DEN!H2, DET!H2, GSW!H2, HOU!H2, IND!H2, LAC!H2, LAL!H2, MEM!H2, MIA!H2, MIL!H2, MIN!H2, NOP!H2, NYK!H2, OKC!H2, ORL!H2, PHI!H2, PHX!H2, POR!H2, SAC!H2, SAS!H2, TOR!H2, UTH!H2, WAS!H2)-Max(ATL!H2, BOS!H2, BRK!H2, CHA!H2, CHI!H2, CLE!H2, DAL!H2, DEN!H2, DET!H2, GSW!H2, HOU!H2, IND!H2, LAC!H2, LAL!H2, MEM!H2, MIA!H2, MIL!H2, MIN!H2, NOP!H2, NYK!H2, OKC!H2, ORL!H2, PHI!H2, PHX!H2, POR!H2, SAC!H2, SAS!H2, TOR!H2, UTH!H2, WAS!H2)-min(ATL!H2, BOS!H2, BRK!H2, CHA!H2, CHI!H2, CLE!H2, DAL!H2, DEN!H2, DET!H2, GSW!H2, HOU!H2, IND!H2, LAC!H2, LAL!H2, MEM!H2, MIA!H2, MIL!H2, MIN!H2, NOP!H2, NYK!H2, OKC!H2, ORL!H2, PHI!H2, PHX!H2, POR!H2, SAC!H2, SAS!H2, TOR!H2, UTH!H2, WAS!H2)</f>
        <v>47</v>
      </c>
      <c r="I40" s="38">
        <f>SUM(ATL!I2, BOS!I2, BRK!I2, CHA!I2, CHI!I2, CLE!I2, DAL!I2, DEN!I2, DET!I2, GSW!I2, HOU!I2, IND!I2, LAC!I2, LAL!I2, MEM!I2, MIA!I2, MIL!I2, MIN!I2, NOP!I2, NYK!I2, OKC!I2, ORL!I2, PHI!I2, PHX!I2, POR!I2, SAC!I2, SAS!I2, TOR!I2, UTH!I2, WAS!I2)-Max(ATL!I2, BOS!I2, BRK!I2, CHA!I2, CHI!I2, CLE!I2, DAL!I2, DEN!I2, DET!I2, GSW!I2, HOU!I2, IND!I2, LAC!I2, LAL!I2, MEM!I2, MIA!I2, MIL!I2, MIN!I2, NOP!I2, NYK!I2, OKC!I2, ORL!I2, PHI!I2, PHX!I2, POR!I2, SAC!I2, SAS!I2, TOR!I2, UTH!I2, WAS!I2)-min(ATL!I2, BOS!I2, BRK!I2, CHA!I2, CHI!I2, CLE!I2, DAL!I2, DEN!I2, DET!I2, GSW!I2, HOU!I2, IND!I2, LAC!I2, LAL!I2, MEM!I2, MIA!I2, MIL!I2, MIN!I2, NOP!I2, NYK!I2, OKC!I2, ORL!I2, PHI!I2, PHX!I2, POR!I2, SAC!I2, SAS!I2, TOR!I2, UTH!I2, WAS!I2)</f>
        <v>42</v>
      </c>
      <c r="J40" s="38">
        <f>SUM(ATL!J2, BOS!J2, BRK!J2, CHA!J2, CHI!J2, CLE!J2, DAL!J2, DEN!J2, DET!J2, GSW!J2, HOU!J2, IND!J2, LAC!J2, LAL!J2, MEM!J2, MIA!J2, MIL!J2, MIN!J2, NOP!J2, NYK!J2, OKC!J2, ORL!J2, PHI!J2, PHX!J2, POR!J2, SAC!J2, SAS!J2, TOR!J2, UTH!J2, WAS!J2)-Max(ATL!J2, BOS!J2, BRK!J2, CHA!J2, CHI!J2, CLE!J2, DAL!J2, DEN!J2, DET!J2, GSW!J2, HOU!J2, IND!J2, LAC!J2, LAL!J2, MEM!J2, MIA!J2, MIL!J2, MIN!J2, NOP!J2, NYK!J2, OKC!J2, ORL!J2, PHI!J2, PHX!J2, POR!J2, SAC!J2, SAS!J2, TOR!J2, UTH!J2, WAS!J2)-min(ATL!J2, BOS!J2, BRK!J2, CHA!J2, CHI!J2, CLE!J2, DAL!J2, DEN!J2, DET!J2, GSW!J2, HOU!J2, IND!J2, LAC!J2, LAL!J2, MEM!J2, MIA!J2, MIL!J2, MIN!J2, NOP!J2, NYK!J2, OKC!J2, ORL!J2, PHI!J2, PHX!J2, POR!J2, SAC!J2, SAS!J2, TOR!J2, UTH!J2, WAS!J2)</f>
        <v>25</v>
      </c>
      <c r="K40" s="38">
        <f>SUM(ATL!K2, BOS!K2, BRK!K2, CHA!K2, CHI!K2, CLE!K2, DAL!K2, DEN!K2, DET!K2, GSW!K2, HOU!K2, IND!K2, LAC!K2, LAL!K2, MEM!K2, MIA!K2, MIL!K2, MIN!K2, NOP!K2, NYK!K2, OKC!K2, ORL!K2, PHI!K2, PHX!K2, POR!K2, SAC!K2, SAS!K2, TOR!K2, UTH!K2, WAS!K2)-Max(ATL!K2, BOS!K2, BRK!K2, CHA!K2, CHI!K2, CLE!K2, DAL!K2, DEN!K2, DET!K2, GSW!K2, HOU!K2, IND!K2, LAC!K2, LAL!K2, MEM!K2, MIA!K2, MIL!K2, MIN!K2, NOP!K2, NYK!K2, OKC!K2, ORL!K2, PHI!K2, PHX!K2, POR!K2, SAC!K2, SAS!K2, TOR!K2, UTH!K2, WAS!K2)-min(ATL!K2, BOS!K2, BRK!K2, CHA!K2, CHI!K2, CLE!K2, DAL!K2, DEN!K2, DET!K2, GSW!K2, HOU!K2, IND!K2, LAC!K2, LAL!K2, MEM!K2, MIA!K2, MIL!K2, MIN!K2, NOP!K2, NYK!K2, OKC!K2, ORL!K2, PHI!K2, PHX!K2, POR!K2, SAC!K2, SAS!K2, TOR!K2, UTH!K2, WAS!K2)</f>
        <v>55</v>
      </c>
      <c r="L40" s="38">
        <f>SUM(ATL!L2, BOS!L2, BRK!L2, CHA!L2, CHI!L2, CLE!L2, DAL!L2, DEN!L2, DET!L2, GSW!L2, HOU!L2, IND!L2, LAC!L2, LAL!L2, MEM!L2, MIA!L2, MIL!L2, MIN!L2, NOP!L2, NYK!L2, OKC!L2, ORL!L2, PHI!L2, PHX!L2, POR!L2, SAC!L2, SAS!L2, TOR!L2, UTH!L2, WAS!L2)-Max(ATL!L2, BOS!L2, BRK!L2, CHA!L2, CHI!L2, CLE!L2, DAL!L2, DEN!L2, DET!L2, GSW!L2, HOU!L2, IND!L2, LAC!L2, LAL!L2, MEM!L2, MIA!L2, MIL!L2, MIN!L2, NOP!L2, NYK!L2, OKC!L2, ORL!L2, PHI!L2, PHX!L2, POR!L2, SAC!L2, SAS!L2, TOR!L2, UTH!L2, WAS!L2)-min(ATL!L2, BOS!L2, BRK!L2, CHA!L2, CHI!L2, CLE!L2, DAL!L2, DEN!L2, DET!L2, GSW!L2, HOU!L2, IND!L2, LAC!L2, LAL!L2, MEM!L2, MIA!L2, MIL!L2, MIN!L2, NOP!L2, NYK!L2, OKC!L2, ORL!L2, PHI!L2, PHX!L2, POR!L2, SAC!L2, SAS!L2, TOR!L2, UTH!L2, WAS!L2)</f>
        <v>46</v>
      </c>
      <c r="M40" s="38">
        <f>SUM(ATL!M2, BOS!M2, BRK!M2, CHA!M2, CHI!M2, CLE!M2, DAL!M2, DEN!M2, DET!M2, GSW!M2, HOU!M2, IND!M2, LAC!M2, LAL!M2, MEM!M2, MIA!M2, MIL!M2, MIN!M2, NOP!M2, NYK!M2, OKC!M2, ORL!M2, PHI!M2, PHX!M2, POR!M2, SAC!M2, SAS!M2, TOR!M2, UTH!M2, WAS!M2)-Max(ATL!M2, BOS!M2, BRK!M2, CHA!M2, CHI!M2, CLE!M2, DAL!M2, DEN!M2, DET!M2, GSW!M2, HOU!M2, IND!M2, LAC!M2, LAL!M2, MEM!M2, MIA!M2, MIL!M2, MIN!M2, NOP!M2, NYK!M2, OKC!M2, ORL!M2, PHI!M2, PHX!M2, POR!M2, SAC!M2, SAS!M2, TOR!M2, UTH!M2, WAS!M2)-min(ATL!M2, BOS!M2, BRK!M2, CHA!M2, CHI!M2, CLE!M2, DAL!M2, DEN!M2, DET!M2, GSW!M2, HOU!M2, IND!M2, LAC!M2, LAL!M2, MEM!M2, MIA!M2, MIL!M2, MIN!M2, NOP!M2, NYK!M2, OKC!M2, ORL!M2, PHI!M2, PHX!M2, POR!M2, SAC!M2, SAS!M2, TOR!M2, UTH!M2, WAS!M2)</f>
        <v>81</v>
      </c>
      <c r="N40" s="38">
        <f>SUM(ATL!N2, BOS!N2, BRK!N2, CHA!N2, CHI!N2, CLE!N2, DAL!N2, DEN!N2, DET!N2, GSW!N2, HOU!N2, IND!N2, LAC!N2, LAL!N2, MEM!N2, MIA!N2, MIL!N2, MIN!N2, NOP!N2, NYK!N2, OKC!N2, ORL!N2, PHI!N2, PHX!N2, POR!N2, SAC!N2, SAS!N2, TOR!N2, UTH!N2, WAS!N2)-Max(ATL!N2, BOS!N2, BRK!N2, CHA!N2, CHI!N2, CLE!N2, DAL!N2, DEN!N2, DET!N2, GSW!N2, HOU!N2, IND!N2, LAC!N2, LAL!N2, MEM!N2, MIA!N2, MIL!N2, MIN!N2, NOP!N2, NYK!N2, OKC!N2, ORL!N2, PHI!N2, PHX!N2, POR!N2, SAC!N2, SAS!N2, TOR!N2, UTH!N2, WAS!N2)-min(ATL!N2, BOS!N2, BRK!N2, CHA!N2, CHI!N2, CLE!N2, DAL!N2, DEN!N2, DET!N2, GSW!N2, HOU!N2, IND!N2, LAC!N2, LAL!N2, MEM!N2, MIA!N2, MIL!N2, MIN!N2, NOP!N2, NYK!N2, OKC!N2, ORL!N2, PHI!N2, PHX!N2, POR!N2, SAC!N2, SAS!N2, TOR!N2, UTH!N2, WAS!N2)</f>
        <v>115</v>
      </c>
      <c r="O40" s="38">
        <f>SUM(ATL!O2, BOS!O2, BRK!O2, CHA!O2, CHI!O2, CLE!O2, DAL!O2, DEN!O2, DET!O2, GSW!O2, HOU!O2, IND!O2, LAC!O2, LAL!O2, MEM!O2, MIA!O2, MIL!O2, MIN!O2, NOP!O2, NYK!O2, OKC!O2, ORL!O2, PHI!O2, PHX!O2, POR!O2, SAC!O2, SAS!O2, TOR!O2, UTH!O2, WAS!O2)-Max(ATL!O2, BOS!O2, BRK!O2, CHA!O2, CHI!O2, CLE!O2, DAL!O2, DEN!O2, DET!O2, GSW!O2, HOU!O2, IND!O2, LAC!O2, LAL!O2, MEM!O2, MIA!O2, MIL!O2, MIN!O2, NOP!O2, NYK!O2, OKC!O2, ORL!O2, PHI!O2, PHX!O2, POR!O2, SAC!O2, SAS!O2, TOR!O2, UTH!O2, WAS!O2)-min(ATL!O2, BOS!O2, BRK!O2, CHA!O2, CHI!O2, CLE!O2, DAL!O2, DEN!O2, DET!O2, GSW!O2, HOU!O2, IND!O2, LAC!O2, LAL!O2, MEM!O2, MIA!O2, MIL!O2, MIN!O2, NOP!O2, NYK!O2, OKC!O2, ORL!O2, PHI!O2, PHX!O2, POR!O2, SAC!O2, SAS!O2, TOR!O2, UTH!O2, WAS!O2)</f>
        <v>44</v>
      </c>
      <c r="P40" s="38">
        <f>SUM(ATL!P2, BOS!P2, BRK!P2, CHA!P2, CHI!P2, CLE!P2, DAL!P2, DEN!P2, DET!P2, GSW!P2, HOU!P2, IND!P2, LAC!P2, LAL!P2, MEM!P2, MIA!P2, MIL!P2, MIN!P2, NOP!P2, NYK!P2, OKC!P2, ORL!P2, PHI!P2, PHX!P2, POR!P2, SAC!P2, SAS!P2, TOR!P2, UTH!P2, WAS!P2)-Max(ATL!P2, BOS!P2, BRK!P2, CHA!P2, CHI!P2, CLE!P2, DAL!P2, DEN!P2, DET!P2, GSW!P2, HOU!P2, IND!P2, LAC!P2, LAL!P2, MEM!P2, MIA!P2, MIL!P2, MIN!P2, NOP!P2, NYK!P2, OKC!P2, ORL!P2, PHI!P2, PHX!P2, POR!P2, SAC!P2, SAS!P2, TOR!P2, UTH!P2, WAS!P2)-min(ATL!P2, BOS!P2, BRK!P2, CHA!P2, CHI!P2, CLE!P2, DAL!P2, DEN!P2, DET!P2, GSW!P2, HOU!P2, IND!P2, LAC!P2, LAL!P2, MEM!P2, MIA!P2, MIL!P2, MIN!P2, NOP!P2, NYK!P2, OKC!P2, ORL!P2, PHI!P2, PHX!P2, POR!P2, SAC!P2, SAS!P2, TOR!P2, UTH!P2, WAS!P2)</f>
        <v>0</v>
      </c>
      <c r="Q40" s="38">
        <f>SUM(ATL!Q2, BOS!Q2, BRK!Q2, CHA!Q2, CHI!Q2, CLE!Q2, DAL!Q2, DEN!Q2, DET!Q2, GSW!Q2, HOU!Q2, IND!Q2, LAC!Q2, LAL!Q2, MEM!Q2, MIA!Q2, MIL!Q2, MIN!Q2, NOP!Q2, NYK!Q2, OKC!Q2, ORL!Q2, PHI!Q2, PHX!Q2, POR!Q2, SAC!Q2, SAS!Q2, TOR!Q2, UTH!Q2, WAS!Q2)-Max(ATL!Q2, BOS!Q2, BRK!Q2, CHA!Q2, CHI!Q2, CLE!Q2, DAL!Q2, DEN!Q2, DET!Q2, GSW!Q2, HOU!Q2, IND!Q2, LAC!Q2, LAL!Q2, MEM!Q2, MIA!Q2, MIL!Q2, MIN!Q2, NOP!Q2, NYK!Q2, OKC!Q2, ORL!Q2, PHI!Q2, PHX!Q2, POR!Q2, SAC!Q2, SAS!Q2, TOR!Q2, UTH!Q2, WAS!Q2)-min(ATL!Q2, BOS!Q2, BRK!Q2, CHA!Q2, CHI!Q2, CLE!Q2, DAL!Q2, DEN!Q2, DET!Q2, GSW!Q2, HOU!Q2, IND!Q2, LAC!Q2, LAL!Q2, MEM!Q2, MIA!Q2, MIL!Q2, MIN!Q2, NOP!Q2, NYK!Q2, OKC!Q2, ORL!Q2, PHI!Q2, PHX!Q2, POR!Q2, SAC!Q2, SAS!Q2, TOR!Q2, UTH!Q2, WAS!Q2)</f>
        <v>0</v>
      </c>
      <c r="R40" s="38">
        <f>SUM(ATL!R2, BOS!R2, BRK!R2, CHA!R2, CHI!R2, CLE!R2, DAL!R2, DEN!R2, DET!R2, GSW!R2, HOU!R2, IND!R2, LAC!R2, LAL!R2, MEM!R2, MIA!R2, MIL!R2, MIN!R2, NOP!R2, NYK!R2, OKC!R2, ORL!R2, PHI!R2, PHX!R2, POR!R2, SAC!R2, SAS!R2, TOR!R2, UTH!R2, WAS!R2)-Max(ATL!R2, BOS!R2, BRK!R2, CHA!R2, CHI!R2, CLE!R2, DAL!R2, DEN!R2, DET!R2, GSW!R2, HOU!R2, IND!R2, LAC!R2, LAL!R2, MEM!R2, MIA!R2, MIL!R2, MIN!R2, NOP!R2, NYK!R2, OKC!R2, ORL!R2, PHI!R2, PHX!R2, POR!R2, SAC!R2, SAS!R2, TOR!R2, UTH!R2, WAS!R2)-min(ATL!R2, BOS!R2, BRK!R2, CHA!R2, CHI!R2, CLE!R2, DAL!R2, DEN!R2, DET!R2, GSW!R2, HOU!R2, IND!R2, LAC!R2, LAL!R2, MEM!R2, MIA!R2, MIL!R2, MIN!R2, NOP!R2, NYK!R2, OKC!R2, ORL!R2, PHI!R2, PHX!R2, POR!R2, SAC!R2, SAS!R2, TOR!R2, UTH!R2, WAS!R2)</f>
        <v>0</v>
      </c>
      <c r="S40" s="39">
        <f>SUM(ATL!S2, BOS!S2, BRK!S2, CHA!S2, CHI!S2, CLE!S2, DAL!S2, DEN!S2, DET!S2, GSW!S2, HOU!S2, IND!S2, LAC!S2, LAL!S2, MEM!S2, MIA!S2, MIL!S2, MIN!S2, NOP!S2, NYK!S2, OKC!S2, ORL!S2, PHI!S2, PHX!S2, POR!S2, SAC!S2, SAS!S2, TOR!S2, UTH!S2, WAS!S2)-Max(ATL!S2, BOS!S2, BRK!S2, CHA!S2, CHI!S2, CLE!S2, DAL!S2, DEN!S2, DET!S2, GSW!S2, HOU!S2, IND!S2, LAC!S2, LAL!S2, MEM!S2, MIA!S2, MIL!S2, MIN!S2, NOP!S2, NYK!S2, OKC!S2, ORL!S2, PHI!S2, PHX!S2, POR!S2, SAC!S2, SAS!S2, TOR!S2, UTH!S2, WAS!S2)-min(ATL!S2, BOS!S2, BRK!S2, CHA!S2, CHI!S2, CLE!S2, DAL!S2, DEN!S2, DET!S2, GSW!S2, HOU!S2, IND!S2, LAC!S2, LAL!S2, MEM!S2, MIA!S2, MIL!S2, MIN!S2, NOP!S2, NYK!S2, OKC!S2, ORL!S2, PHI!S2, PHX!S2, POR!S2, SAC!S2, SAS!S2, TOR!S2, UTH!S2, WAS!S2)</f>
        <v>-41821</v>
      </c>
    </row>
    <row r="41">
      <c r="A41" s="3" t="s">
        <v>22</v>
      </c>
      <c r="B41" s="38">
        <f>SUM(ATL!B3, BOS!B3, BRK!B3, CHA!B3, CHI!B3, CLE!B3, DAL!B3, DEN!B3, DET!B3, GSW!B3, HOU!B3, IND!B3, LAC!B3, LAL!B3, MEM!B3, MIA!B3, MIL!B3, MIN!B3, NOP!B3, NYK!B3, OKC!B3, ORL!B3, PHI!B3, PHX!B3, POR!B3, SAC!B3, SAS!B3, TOR!B3, UTH!B3, WAS!B3)-Max(ATL!B3, BOS!B3, BRK!B3, CHA!B3, CHI!B3, CLE!B3, DAL!B3, DEN!B3, DET!B3, GSW!B3, HOU!B3, IND!B3, LAC!B3, LAL!B3, MEM!B3, MIA!B3, MIL!B3, MIN!B3, NOP!B3, NYK!B3, OKC!B3, ORL!B3, PHI!B3, PHX!B3, POR!B3, SAC!B3, SAS!B3, TOR!B3, UTH!B3, WAS!B3)-min(ATL!B3, BOS!B3, BRK!B3, CHA!B3, CHI!B3, CLE!B3, DAL!B3, DEN!B3, DET!B3, GSW!B3, HOU!B3, IND!B3, LAC!B3, LAL!B3, MEM!B3, MIA!B3, MIL!B3, MIN!B3, NOP!B3, NYK!B3, OKC!B3, ORL!B3, PHI!B3, PHX!B3, POR!B3, SAC!B3, SAS!B3, TOR!B3, UTH!B3, WAS!B3)</f>
        <v>748</v>
      </c>
      <c r="C41" s="38">
        <f>SUM(ATL!C3, BOS!C3, BRK!C3, CHA!C3, CHI!C3, CLE!C3, DAL!C3, DEN!C3, DET!C3, GSW!C3, HOU!C3, IND!C3, LAC!C3, LAL!C3, MEM!C3, MIA!C3, MIL!C3, MIN!C3, NOP!C3, NYK!C3, OKC!C3, ORL!C3, PHI!C3, PHX!C3, POR!C3, SAC!C3, SAS!C3, TOR!C3, UTH!C3, WAS!C3)-Max(ATL!C3, BOS!C3, BRK!C3, CHA!C3, CHI!C3, CLE!C3, DAL!C3, DEN!C3, DET!C3, GSW!C3, HOU!C3, IND!C3, LAC!C3, LAL!C3, MEM!C3, MIA!C3, MIL!C3, MIN!C3, NOP!C3, NYK!C3, OKC!C3, ORL!C3, PHI!C3, PHX!C3, POR!C3, SAC!C3, SAS!C3, TOR!C3, UTH!C3, WAS!C3)-min(ATL!C3, BOS!C3, BRK!C3, CHA!C3, CHI!C3, CLE!C3, DAL!C3, DEN!C3, DET!C3, GSW!C3, HOU!C3, IND!C3, LAC!C3, LAL!C3, MEM!C3, MIA!C3, MIL!C3, MIN!C3, NOP!C3, NYK!C3, OKC!C3, ORL!C3, PHI!C3, PHX!C3, POR!C3, SAC!C3, SAS!C3, TOR!C3, UTH!C3, WAS!C3)</f>
        <v>561</v>
      </c>
      <c r="D41" s="38">
        <f>SUM(ATL!D3, BOS!D3, BRK!D3, CHA!D3, CHI!D3, CLE!D3, DAL!D3, DEN!D3, DET!D3, GSW!D3, HOU!D3, IND!D3, LAC!D3, LAL!D3, MEM!D3, MIA!D3, MIL!D3, MIN!D3, NOP!D3, NYK!D3, OKC!D3, ORL!D3, PHI!D3, PHX!D3, POR!D3, SAC!D3, SAS!D3, TOR!D3, UTH!D3, WAS!D3)-Max(ATL!D3, BOS!D3, BRK!D3, CHA!D3, CHI!D3, CLE!D3, DAL!D3, DEN!D3, DET!D3, GSW!D3, HOU!D3, IND!D3, LAC!D3, LAL!D3, MEM!D3, MIA!D3, MIL!D3, MIN!D3, NOP!D3, NYK!D3, OKC!D3, ORL!D3, PHI!D3, PHX!D3, POR!D3, SAC!D3, SAS!D3, TOR!D3, UTH!D3, WAS!D3)-min(ATL!D3, BOS!D3, BRK!D3, CHA!D3, CHI!D3, CLE!D3, DAL!D3, DEN!D3, DET!D3, GSW!D3, HOU!D3, IND!D3, LAC!D3, LAL!D3, MEM!D3, MIA!D3, MIL!D3, MIN!D3, NOP!D3, NYK!D3, OKC!D3, ORL!D3, PHI!D3, PHX!D3, POR!D3, SAC!D3, SAS!D3, TOR!D3, UTH!D3, WAS!D3)</f>
        <v>515</v>
      </c>
      <c r="E41" s="38">
        <f>SUM(ATL!E3, BOS!E3, BRK!E3, CHA!E3, CHI!E3, CLE!E3, DAL!E3, DEN!E3, DET!E3, GSW!E3, HOU!E3, IND!E3, LAC!E3, LAL!E3, MEM!E3, MIA!E3, MIL!E3, MIN!E3, NOP!E3, NYK!E3, OKC!E3, ORL!E3, PHI!E3, PHX!E3, POR!E3, SAC!E3, SAS!E3, TOR!E3, UTH!E3, WAS!E3)-Max(ATL!E3, BOS!E3, BRK!E3, CHA!E3, CHI!E3, CLE!E3, DAL!E3, DEN!E3, DET!E3, GSW!E3, HOU!E3, IND!E3, LAC!E3, LAL!E3, MEM!E3, MIA!E3, MIL!E3, MIN!E3, NOP!E3, NYK!E3, OKC!E3, ORL!E3, PHI!E3, PHX!E3, POR!E3, SAC!E3, SAS!E3, TOR!E3, UTH!E3, WAS!E3)-min(ATL!E3, BOS!E3, BRK!E3, CHA!E3, CHI!E3, CLE!E3, DAL!E3, DEN!E3, DET!E3, GSW!E3, HOU!E3, IND!E3, LAC!E3, LAL!E3, MEM!E3, MIA!E3, MIL!E3, MIN!E3, NOP!E3, NYK!E3, OKC!E3, ORL!E3, PHI!E3, PHX!E3, POR!E3, SAC!E3, SAS!E3, TOR!E3, UTH!E3, WAS!E3)</f>
        <v>571</v>
      </c>
      <c r="F41" s="38">
        <f>SUM(ATL!F3, BOS!F3, BRK!F3, CHA!F3, CHI!F3, CLE!F3, DAL!F3, DEN!F3, DET!F3, GSW!F3, HOU!F3, IND!F3, LAC!F3, LAL!F3, MEM!F3, MIA!F3, MIL!F3, MIN!F3, NOP!F3, NYK!F3, OKC!F3, ORL!F3, PHI!F3, PHX!F3, POR!F3, SAC!F3, SAS!F3, TOR!F3, UTH!F3, WAS!F3)-Max(ATL!F3, BOS!F3, BRK!F3, CHA!F3, CHI!F3, CLE!F3, DAL!F3, DEN!F3, DET!F3, GSW!F3, HOU!F3, IND!F3, LAC!F3, LAL!F3, MEM!F3, MIA!F3, MIL!F3, MIN!F3, NOP!F3, NYK!F3, OKC!F3, ORL!F3, PHI!F3, PHX!F3, POR!F3, SAC!F3, SAS!F3, TOR!F3, UTH!F3, WAS!F3)-min(ATL!F3, BOS!F3, BRK!F3, CHA!F3, CHI!F3, CLE!F3, DAL!F3, DEN!F3, DET!F3, GSW!F3, HOU!F3, IND!F3, LAC!F3, LAL!F3, MEM!F3, MIA!F3, MIL!F3, MIN!F3, NOP!F3, NYK!F3, OKC!F3, ORL!F3, PHI!F3, PHX!F3, POR!F3, SAC!F3, SAS!F3, TOR!F3, UTH!F3, WAS!F3)</f>
        <v>516</v>
      </c>
      <c r="G41" s="38">
        <f>SUM(ATL!G3, BOS!G3, BRK!G3, CHA!G3, CHI!G3, CLE!G3, DAL!G3, DEN!G3, DET!G3, GSW!G3, HOU!G3, IND!G3, LAC!G3, LAL!G3, MEM!G3, MIA!G3, MIL!G3, MIN!G3, NOP!G3, NYK!G3, OKC!G3, ORL!G3, PHI!G3, PHX!G3, POR!G3, SAC!G3, SAS!G3, TOR!G3, UTH!G3, WAS!G3)-Max(ATL!G3, BOS!G3, BRK!G3, CHA!G3, CHI!G3, CLE!G3, DAL!G3, DEN!G3, DET!G3, GSW!G3, HOU!G3, IND!G3, LAC!G3, LAL!G3, MEM!G3, MIA!G3, MIL!G3, MIN!G3, NOP!G3, NYK!G3, OKC!G3, ORL!G3, PHI!G3, PHX!G3, POR!G3, SAC!G3, SAS!G3, TOR!G3, UTH!G3, WAS!G3)-min(ATL!G3, BOS!G3, BRK!G3, CHA!G3, CHI!G3, CLE!G3, DAL!G3, DEN!G3, DET!G3, GSW!G3, HOU!G3, IND!G3, LAC!G3, LAL!G3, MEM!G3, MIA!G3, MIL!G3, MIN!G3, NOP!G3, NYK!G3, OKC!G3, ORL!G3, PHI!G3, PHX!G3, POR!G3, SAC!G3, SAS!G3, TOR!G3, UTH!G3, WAS!G3)</f>
        <v>585</v>
      </c>
      <c r="H41" s="38">
        <f>SUM(ATL!H3, BOS!H3, BRK!H3, CHA!H3, CHI!H3, CLE!H3, DAL!H3, DEN!H3, DET!H3, GSW!H3, HOU!H3, IND!H3, LAC!H3, LAL!H3, MEM!H3, MIA!H3, MIL!H3, MIN!H3, NOP!H3, NYK!H3, OKC!H3, ORL!H3, PHI!H3, PHX!H3, POR!H3, SAC!H3, SAS!H3, TOR!H3, UTH!H3, WAS!H3)-Max(ATL!H3, BOS!H3, BRK!H3, CHA!H3, CHI!H3, CLE!H3, DAL!H3, DEN!H3, DET!H3, GSW!H3, HOU!H3, IND!H3, LAC!H3, LAL!H3, MEM!H3, MIA!H3, MIL!H3, MIN!H3, NOP!H3, NYK!H3, OKC!H3, ORL!H3, PHI!H3, PHX!H3, POR!H3, SAC!H3, SAS!H3, TOR!H3, UTH!H3, WAS!H3)-min(ATL!H3, BOS!H3, BRK!H3, CHA!H3, CHI!H3, CLE!H3, DAL!H3, DEN!H3, DET!H3, GSW!H3, HOU!H3, IND!H3, LAC!H3, LAL!H3, MEM!H3, MIA!H3, MIL!H3, MIN!H3, NOP!H3, NYK!H3, OKC!H3, ORL!H3, PHI!H3, PHX!H3, POR!H3, SAC!H3, SAS!H3, TOR!H3, UTH!H3, WAS!H3)</f>
        <v>648</v>
      </c>
      <c r="I41" s="38">
        <f>SUM(ATL!I3, BOS!I3, BRK!I3, CHA!I3, CHI!I3, CLE!I3, DAL!I3, DEN!I3, DET!I3, GSW!I3, HOU!I3, IND!I3, LAC!I3, LAL!I3, MEM!I3, MIA!I3, MIL!I3, MIN!I3, NOP!I3, NYK!I3, OKC!I3, ORL!I3, PHI!I3, PHX!I3, POR!I3, SAC!I3, SAS!I3, TOR!I3, UTH!I3, WAS!I3)-Max(ATL!I3, BOS!I3, BRK!I3, CHA!I3, CHI!I3, CLE!I3, DAL!I3, DEN!I3, DET!I3, GSW!I3, HOU!I3, IND!I3, LAC!I3, LAL!I3, MEM!I3, MIA!I3, MIL!I3, MIN!I3, NOP!I3, NYK!I3, OKC!I3, ORL!I3, PHI!I3, PHX!I3, POR!I3, SAC!I3, SAS!I3, TOR!I3, UTH!I3, WAS!I3)-min(ATL!I3, BOS!I3, BRK!I3, CHA!I3, CHI!I3, CLE!I3, DAL!I3, DEN!I3, DET!I3, GSW!I3, HOU!I3, IND!I3, LAC!I3, LAL!I3, MEM!I3, MIA!I3, MIL!I3, MIN!I3, NOP!I3, NYK!I3, OKC!I3, ORL!I3, PHI!I3, PHX!I3, POR!I3, SAC!I3, SAS!I3, TOR!I3, UTH!I3, WAS!I3)</f>
        <v>584</v>
      </c>
      <c r="J41" s="38">
        <f>SUM(ATL!J3, BOS!J3, BRK!J3, CHA!J3, CHI!J3, CLE!J3, DAL!J3, DEN!J3, DET!J3, GSW!J3, HOU!J3, IND!J3, LAC!J3, LAL!J3, MEM!J3, MIA!J3, MIL!J3, MIN!J3, NOP!J3, NYK!J3, OKC!J3, ORL!J3, PHI!J3, PHX!J3, POR!J3, SAC!J3, SAS!J3, TOR!J3, UTH!J3, WAS!J3)-Max(ATL!J3, BOS!J3, BRK!J3, CHA!J3, CHI!J3, CLE!J3, DAL!J3, DEN!J3, DET!J3, GSW!J3, HOU!J3, IND!J3, LAC!J3, LAL!J3, MEM!J3, MIA!J3, MIL!J3, MIN!J3, NOP!J3, NYK!J3, OKC!J3, ORL!J3, PHI!J3, PHX!J3, POR!J3, SAC!J3, SAS!J3, TOR!J3, UTH!J3, WAS!J3)-min(ATL!J3, BOS!J3, BRK!J3, CHA!J3, CHI!J3, CLE!J3, DAL!J3, DEN!J3, DET!J3, GSW!J3, HOU!J3, IND!J3, LAC!J3, LAL!J3, MEM!J3, MIA!J3, MIL!J3, MIN!J3, NOP!J3, NYK!J3, OKC!J3, ORL!J3, PHI!J3, PHX!J3, POR!J3, SAC!J3, SAS!J3, TOR!J3, UTH!J3, WAS!J3)</f>
        <v>501</v>
      </c>
      <c r="K41" s="38">
        <f>SUM(ATL!K3, BOS!K3, BRK!K3, CHA!K3, CHI!K3, CLE!K3, DAL!K3, DEN!K3, DET!K3, GSW!K3, HOU!K3, IND!K3, LAC!K3, LAL!K3, MEM!K3, MIA!K3, MIL!K3, MIN!K3, NOP!K3, NYK!K3, OKC!K3, ORL!K3, PHI!K3, PHX!K3, POR!K3, SAC!K3, SAS!K3, TOR!K3, UTH!K3, WAS!K3)-Max(ATL!K3, BOS!K3, BRK!K3, CHA!K3, CHI!K3, CLE!K3, DAL!K3, DEN!K3, DET!K3, GSW!K3, HOU!K3, IND!K3, LAC!K3, LAL!K3, MEM!K3, MIA!K3, MIL!K3, MIN!K3, NOP!K3, NYK!K3, OKC!K3, ORL!K3, PHI!K3, PHX!K3, POR!K3, SAC!K3, SAS!K3, TOR!K3, UTH!K3, WAS!K3)-min(ATL!K3, BOS!K3, BRK!K3, CHA!K3, CHI!K3, CLE!K3, DAL!K3, DEN!K3, DET!K3, GSW!K3, HOU!K3, IND!K3, LAC!K3, LAL!K3, MEM!K3, MIA!K3, MIL!K3, MIN!K3, NOP!K3, NYK!K3, OKC!K3, ORL!K3, PHI!K3, PHX!K3, POR!K3, SAC!K3, SAS!K3, TOR!K3, UTH!K3, WAS!K3)</f>
        <v>504</v>
      </c>
      <c r="L41" s="38">
        <f>SUM(ATL!L3, BOS!L3, BRK!L3, CHA!L3, CHI!L3, CLE!L3, DAL!L3, DEN!L3, DET!L3, GSW!L3, HOU!L3, IND!L3, LAC!L3, LAL!L3, MEM!L3, MIA!L3, MIL!L3, MIN!L3, NOP!L3, NYK!L3, OKC!L3, ORL!L3, PHI!L3, PHX!L3, POR!L3, SAC!L3, SAS!L3, TOR!L3, UTH!L3, WAS!L3)-Max(ATL!L3, BOS!L3, BRK!L3, CHA!L3, CHI!L3, CLE!L3, DAL!L3, DEN!L3, DET!L3, GSW!L3, HOU!L3, IND!L3, LAC!L3, LAL!L3, MEM!L3, MIA!L3, MIL!L3, MIN!L3, NOP!L3, NYK!L3, OKC!L3, ORL!L3, PHI!L3, PHX!L3, POR!L3, SAC!L3, SAS!L3, TOR!L3, UTH!L3, WAS!L3)-min(ATL!L3, BOS!L3, BRK!L3, CHA!L3, CHI!L3, CLE!L3, DAL!L3, DEN!L3, DET!L3, GSW!L3, HOU!L3, IND!L3, LAC!L3, LAL!L3, MEM!L3, MIA!L3, MIL!L3, MIN!L3, NOP!L3, NYK!L3, OKC!L3, ORL!L3, PHI!L3, PHX!L3, POR!L3, SAC!L3, SAS!L3, TOR!L3, UTH!L3, WAS!L3)</f>
        <v>508</v>
      </c>
      <c r="M41" s="38">
        <f>SUM(ATL!M3, BOS!M3, BRK!M3, CHA!M3, CHI!M3, CLE!M3, DAL!M3, DEN!M3, DET!M3, GSW!M3, HOU!M3, IND!M3, LAC!M3, LAL!M3, MEM!M3, MIA!M3, MIL!M3, MIN!M3, NOP!M3, NYK!M3, OKC!M3, ORL!M3, PHI!M3, PHX!M3, POR!M3, SAC!M3, SAS!M3, TOR!M3, UTH!M3, WAS!M3)-Max(ATL!M3, BOS!M3, BRK!M3, CHA!M3, CHI!M3, CLE!M3, DAL!M3, DEN!M3, DET!M3, GSW!M3, HOU!M3, IND!M3, LAC!M3, LAL!M3, MEM!M3, MIA!M3, MIL!M3, MIN!M3, NOP!M3, NYK!M3, OKC!M3, ORL!M3, PHI!M3, PHX!M3, POR!M3, SAC!M3, SAS!M3, TOR!M3, UTH!M3, WAS!M3)-min(ATL!M3, BOS!M3, BRK!M3, CHA!M3, CHI!M3, CLE!M3, DAL!M3, DEN!M3, DET!M3, GSW!M3, HOU!M3, IND!M3, LAC!M3, LAL!M3, MEM!M3, MIA!M3, MIL!M3, MIN!M3, NOP!M3, NYK!M3, OKC!M3, ORL!M3, PHI!M3, PHX!M3, POR!M3, SAC!M3, SAS!M3, TOR!M3, UTH!M3, WAS!M3)</f>
        <v>435</v>
      </c>
      <c r="N41" s="38">
        <f>SUM(ATL!N3, BOS!N3, BRK!N3, CHA!N3, CHI!N3, CLE!N3, DAL!N3, DEN!N3, DET!N3, GSW!N3, HOU!N3, IND!N3, LAC!N3, LAL!N3, MEM!N3, MIA!N3, MIL!N3, MIN!N3, NOP!N3, NYK!N3, OKC!N3, ORL!N3, PHI!N3, PHX!N3, POR!N3, SAC!N3, SAS!N3, TOR!N3, UTH!N3, WAS!N3)-Max(ATL!N3, BOS!N3, BRK!N3, CHA!N3, CHI!N3, CLE!N3, DAL!N3, DEN!N3, DET!N3, GSW!N3, HOU!N3, IND!N3, LAC!N3, LAL!N3, MEM!N3, MIA!N3, MIL!N3, MIN!N3, NOP!N3, NYK!N3, OKC!N3, ORL!N3, PHI!N3, PHX!N3, POR!N3, SAC!N3, SAS!N3, TOR!N3, UTH!N3, WAS!N3)-min(ATL!N3, BOS!N3, BRK!N3, CHA!N3, CHI!N3, CLE!N3, DAL!N3, DEN!N3, DET!N3, GSW!N3, HOU!N3, IND!N3, LAC!N3, LAL!N3, MEM!N3, MIA!N3, MIL!N3, MIN!N3, NOP!N3, NYK!N3, OKC!N3, ORL!N3, PHI!N3, PHX!N3, POR!N3, SAC!N3, SAS!N3, TOR!N3, UTH!N3, WAS!N3)</f>
        <v>400</v>
      </c>
      <c r="O41" s="38">
        <f>SUM(ATL!O3, BOS!O3, BRK!O3, CHA!O3, CHI!O3, CLE!O3, DAL!O3, DEN!O3, DET!O3, GSW!O3, HOU!O3, IND!O3, LAC!O3, LAL!O3, MEM!O3, MIA!O3, MIL!O3, MIN!O3, NOP!O3, NYK!O3, OKC!O3, ORL!O3, PHI!O3, PHX!O3, POR!O3, SAC!O3, SAS!O3, TOR!O3, UTH!O3, WAS!O3)-Max(ATL!O3, BOS!O3, BRK!O3, CHA!O3, CHI!O3, CLE!O3, DAL!O3, DEN!O3, DET!O3, GSW!O3, HOU!O3, IND!O3, LAC!O3, LAL!O3, MEM!O3, MIA!O3, MIL!O3, MIN!O3, NOP!O3, NYK!O3, OKC!O3, ORL!O3, PHI!O3, PHX!O3, POR!O3, SAC!O3, SAS!O3, TOR!O3, UTH!O3, WAS!O3)-min(ATL!O3, BOS!O3, BRK!O3, CHA!O3, CHI!O3, CLE!O3, DAL!O3, DEN!O3, DET!O3, GSW!O3, HOU!O3, IND!O3, LAC!O3, LAL!O3, MEM!O3, MIA!O3, MIL!O3, MIN!O3, NOP!O3, NYK!O3, OKC!O3, ORL!O3, PHI!O3, PHX!O3, POR!O3, SAC!O3, SAS!O3, TOR!O3, UTH!O3, WAS!O3)</f>
        <v>135</v>
      </c>
      <c r="P41" s="38">
        <f>SUM(ATL!P3, BOS!P3, BRK!P3, CHA!P3, CHI!P3, CLE!P3, DAL!P3, DEN!P3, DET!P3, GSW!P3, HOU!P3, IND!P3, LAC!P3, LAL!P3, MEM!P3, MIA!P3, MIL!P3, MIN!P3, NOP!P3, NYK!P3, OKC!P3, ORL!P3, PHI!P3, PHX!P3, POR!P3, SAC!P3, SAS!P3, TOR!P3, UTH!P3, WAS!P3)-Max(ATL!P3, BOS!P3, BRK!P3, CHA!P3, CHI!P3, CLE!P3, DAL!P3, DEN!P3, DET!P3, GSW!P3, HOU!P3, IND!P3, LAC!P3, LAL!P3, MEM!P3, MIA!P3, MIL!P3, MIN!P3, NOP!P3, NYK!P3, OKC!P3, ORL!P3, PHI!P3, PHX!P3, POR!P3, SAC!P3, SAS!P3, TOR!P3, UTH!P3, WAS!P3)-min(ATL!P3, BOS!P3, BRK!P3, CHA!P3, CHI!P3, CLE!P3, DAL!P3, DEN!P3, DET!P3, GSW!P3, HOU!P3, IND!P3, LAC!P3, LAL!P3, MEM!P3, MIA!P3, MIL!P3, MIN!P3, NOP!P3, NYK!P3, OKC!P3, ORL!P3, PHI!P3, PHX!P3, POR!P3, SAC!P3, SAS!P3, TOR!P3, UTH!P3, WAS!P3)</f>
        <v>0</v>
      </c>
      <c r="Q41" s="38">
        <f>SUM(ATL!Q3, BOS!Q3, BRK!Q3, CHA!Q3, CHI!Q3, CLE!Q3, DAL!Q3, DEN!Q3, DET!Q3, GSW!Q3, HOU!Q3, IND!Q3, LAC!Q3, LAL!Q3, MEM!Q3, MIA!Q3, MIL!Q3, MIN!Q3, NOP!Q3, NYK!Q3, OKC!Q3, ORL!Q3, PHI!Q3, PHX!Q3, POR!Q3, SAC!Q3, SAS!Q3, TOR!Q3, UTH!Q3, WAS!Q3)-Max(ATL!Q3, BOS!Q3, BRK!Q3, CHA!Q3, CHI!Q3, CLE!Q3, DAL!Q3, DEN!Q3, DET!Q3, GSW!Q3, HOU!Q3, IND!Q3, LAC!Q3, LAL!Q3, MEM!Q3, MIA!Q3, MIL!Q3, MIN!Q3, NOP!Q3, NYK!Q3, OKC!Q3, ORL!Q3, PHI!Q3, PHX!Q3, POR!Q3, SAC!Q3, SAS!Q3, TOR!Q3, UTH!Q3, WAS!Q3)-min(ATL!Q3, BOS!Q3, BRK!Q3, CHA!Q3, CHI!Q3, CLE!Q3, DAL!Q3, DEN!Q3, DET!Q3, GSW!Q3, HOU!Q3, IND!Q3, LAC!Q3, LAL!Q3, MEM!Q3, MIA!Q3, MIL!Q3, MIN!Q3, NOP!Q3, NYK!Q3, OKC!Q3, ORL!Q3, PHI!Q3, PHX!Q3, POR!Q3, SAC!Q3, SAS!Q3, TOR!Q3, UTH!Q3, WAS!Q3)</f>
        <v>0</v>
      </c>
      <c r="R41" s="38">
        <f>SUM(ATL!R3, BOS!R3, BRK!R3, CHA!R3, CHI!R3, CLE!R3, DAL!R3, DEN!R3, DET!R3, GSW!R3, HOU!R3, IND!R3, LAC!R3, LAL!R3, MEM!R3, MIA!R3, MIL!R3, MIN!R3, NOP!R3, NYK!R3, OKC!R3, ORL!R3, PHI!R3, PHX!R3, POR!R3, SAC!R3, SAS!R3, TOR!R3, UTH!R3, WAS!R3)-Max(ATL!R3, BOS!R3, BRK!R3, CHA!R3, CHI!R3, CLE!R3, DAL!R3, DEN!R3, DET!R3, GSW!R3, HOU!R3, IND!R3, LAC!R3, LAL!R3, MEM!R3, MIA!R3, MIL!R3, MIN!R3, NOP!R3, NYK!R3, OKC!R3, ORL!R3, PHI!R3, PHX!R3, POR!R3, SAC!R3, SAS!R3, TOR!R3, UTH!R3, WAS!R3)-min(ATL!R3, BOS!R3, BRK!R3, CHA!R3, CHI!R3, CLE!R3, DAL!R3, DEN!R3, DET!R3, GSW!R3, HOU!R3, IND!R3, LAC!R3, LAL!R3, MEM!R3, MIA!R3, MIL!R3, MIN!R3, NOP!R3, NYK!R3, OKC!R3, ORL!R3, PHI!R3, PHX!R3, POR!R3, SAC!R3, SAS!R3, TOR!R3, UTH!R3, WAS!R3)</f>
        <v>0</v>
      </c>
      <c r="S41" s="39">
        <f>SUM(ATL!S3, BOS!S3, BRK!S3, CHA!S3, CHI!S3, CLE!S3, DAL!S3, DEN!S3, DET!S3, GSW!S3, HOU!S3, IND!S3, LAC!S3, LAL!S3, MEM!S3, MIA!S3, MIL!S3, MIN!S3, NOP!S3, NYK!S3, OKC!S3, ORL!S3, PHI!S3, PHX!S3, POR!S3, SAC!S3, SAS!S3, TOR!S3, UTH!S3, WAS!S3)-Max(ATL!S3, BOS!S3, BRK!S3, CHA!S3, CHI!S3, CLE!S3, DAL!S3, DEN!S3, DET!S3, GSW!S3, HOU!S3, IND!S3, LAC!S3, LAL!S3, MEM!S3, MIA!S3, MIL!S3, MIN!S3, NOP!S3, NYK!S3, OKC!S3, ORL!S3, PHI!S3, PHX!S3, POR!S3, SAC!S3, SAS!S3, TOR!S3, UTH!S3, WAS!S3)-min(ATL!S3, BOS!S3, BRK!S3, CHA!S3, CHI!S3, CLE!S3, DAL!S3, DEN!S3, DET!S3, GSW!S3, HOU!S3, IND!S3, LAC!S3, LAL!S3, MEM!S3, MIA!S3, MIL!S3, MIN!S3, NOP!S3, NYK!S3, OKC!S3, ORL!S3, PHI!S3, PHX!S3, POR!S3, SAC!S3, SAS!S3, TOR!S3, UTH!S3, WAS!S3)</f>
        <v>-41702</v>
      </c>
    </row>
    <row r="42">
      <c r="A42" s="3" t="s">
        <v>23</v>
      </c>
      <c r="B42" s="38">
        <f>SUM(ATL!B4, BOS!B4, BRK!B4, CHA!B4, CHI!B4, CLE!B4, DAL!B4, DEN!B4, DET!B4, GSW!B4, HOU!B4, IND!B4, LAC!B4, LAL!B4, MEM!B4, MIA!B4, MIL!B4, MIN!B4, NOP!B4, NYK!B4, OKC!B4, ORL!B4, PHI!B4, PHX!B4, POR!B4, SAC!B4, SAS!B4, TOR!B4, UTH!B4, WAS!B4)-Max(ATL!B4, BOS!B4, BRK!B4, CHA!B4, CHI!B4, CLE!B4, DAL!B4, DEN!B4, DET!B4, GSW!B4, HOU!B4, IND!B4, LAC!B4, LAL!B4, MEM!B4, MIA!B4, MIL!B4, MIN!B4, NOP!B4, NYK!B4, OKC!B4, ORL!B4, PHI!B4, PHX!B4, POR!B4, SAC!B4, SAS!B4, TOR!B4, UTH!B4, WAS!B4)-min(ATL!B4, BOS!B4, BRK!B4, CHA!B4, CHI!B4, CLE!B4, DAL!B4, DEN!B4, DET!B4, GSW!B4, HOU!B4, IND!B4, LAC!B4, LAL!B4, MEM!B4, MIA!B4, MIL!B4, MIN!B4, NOP!B4, NYK!B4, OKC!B4, ORL!B4, PHI!B4, PHX!B4, POR!B4, SAC!B4, SAS!B4, TOR!B4, UTH!B4, WAS!B4)</f>
        <v>518</v>
      </c>
      <c r="C42" s="38">
        <f>SUM(ATL!C4, BOS!C4, BRK!C4, CHA!C4, CHI!C4, CLE!C4, DAL!C4, DEN!C4, DET!C4, GSW!C4, HOU!C4, IND!C4, LAC!C4, LAL!C4, MEM!C4, MIA!C4, MIL!C4, MIN!C4, NOP!C4, NYK!C4, OKC!C4, ORL!C4, PHI!C4, PHX!C4, POR!C4, SAC!C4, SAS!C4, TOR!C4, UTH!C4, WAS!C4)-Max(ATL!C4, BOS!C4, BRK!C4, CHA!C4, CHI!C4, CLE!C4, DAL!C4, DEN!C4, DET!C4, GSW!C4, HOU!C4, IND!C4, LAC!C4, LAL!C4, MEM!C4, MIA!C4, MIL!C4, MIN!C4, NOP!C4, NYK!C4, OKC!C4, ORL!C4, PHI!C4, PHX!C4, POR!C4, SAC!C4, SAS!C4, TOR!C4, UTH!C4, WAS!C4)-min(ATL!C4, BOS!C4, BRK!C4, CHA!C4, CHI!C4, CLE!C4, DAL!C4, DEN!C4, DET!C4, GSW!C4, HOU!C4, IND!C4, LAC!C4, LAL!C4, MEM!C4, MIA!C4, MIL!C4, MIN!C4, NOP!C4, NYK!C4, OKC!C4, ORL!C4, PHI!C4, PHX!C4, POR!C4, SAC!C4, SAS!C4, TOR!C4, UTH!C4, WAS!C4)</f>
        <v>505</v>
      </c>
      <c r="D42" s="38">
        <f>SUM(ATL!D4, BOS!D4, BRK!D4, CHA!D4, CHI!D4, CLE!D4, DAL!D4, DEN!D4, DET!D4, GSW!D4, HOU!D4, IND!D4, LAC!D4, LAL!D4, MEM!D4, MIA!D4, MIL!D4, MIN!D4, NOP!D4, NYK!D4, OKC!D4, ORL!D4, PHI!D4, PHX!D4, POR!D4, SAC!D4, SAS!D4, TOR!D4, UTH!D4, WAS!D4)-Max(ATL!D4, BOS!D4, BRK!D4, CHA!D4, CHI!D4, CLE!D4, DAL!D4, DEN!D4, DET!D4, GSW!D4, HOU!D4, IND!D4, LAC!D4, LAL!D4, MEM!D4, MIA!D4, MIL!D4, MIN!D4, NOP!D4, NYK!D4, OKC!D4, ORL!D4, PHI!D4, PHX!D4, POR!D4, SAC!D4, SAS!D4, TOR!D4, UTH!D4, WAS!D4)-min(ATL!D4, BOS!D4, BRK!D4, CHA!D4, CHI!D4, CLE!D4, DAL!D4, DEN!D4, DET!D4, GSW!D4, HOU!D4, IND!D4, LAC!D4, LAL!D4, MEM!D4, MIA!D4, MIL!D4, MIN!D4, NOP!D4, NYK!D4, OKC!D4, ORL!D4, PHI!D4, PHX!D4, POR!D4, SAC!D4, SAS!D4, TOR!D4, UTH!D4, WAS!D4)</f>
        <v>434</v>
      </c>
      <c r="E42" s="38">
        <f>SUM(ATL!E4, BOS!E4, BRK!E4, CHA!E4, CHI!E4, CLE!E4, DAL!E4, DEN!E4, DET!E4, GSW!E4, HOU!E4, IND!E4, LAC!E4, LAL!E4, MEM!E4, MIA!E4, MIL!E4, MIN!E4, NOP!E4, NYK!E4, OKC!E4, ORL!E4, PHI!E4, PHX!E4, POR!E4, SAC!E4, SAS!E4, TOR!E4, UTH!E4, WAS!E4)-Max(ATL!E4, BOS!E4, BRK!E4, CHA!E4, CHI!E4, CLE!E4, DAL!E4, DEN!E4, DET!E4, GSW!E4, HOU!E4, IND!E4, LAC!E4, LAL!E4, MEM!E4, MIA!E4, MIL!E4, MIN!E4, NOP!E4, NYK!E4, OKC!E4, ORL!E4, PHI!E4, PHX!E4, POR!E4, SAC!E4, SAS!E4, TOR!E4, UTH!E4, WAS!E4)-min(ATL!E4, BOS!E4, BRK!E4, CHA!E4, CHI!E4, CLE!E4, DAL!E4, DEN!E4, DET!E4, GSW!E4, HOU!E4, IND!E4, LAC!E4, LAL!E4, MEM!E4, MIA!E4, MIL!E4, MIN!E4, NOP!E4, NYK!E4, OKC!E4, ORL!E4, PHI!E4, PHX!E4, POR!E4, SAC!E4, SAS!E4, TOR!E4, UTH!E4, WAS!E4)</f>
        <v>491</v>
      </c>
      <c r="F42" s="38">
        <f>SUM(ATL!F4, BOS!F4, BRK!F4, CHA!F4, CHI!F4, CLE!F4, DAL!F4, DEN!F4, DET!F4, GSW!F4, HOU!F4, IND!F4, LAC!F4, LAL!F4, MEM!F4, MIA!F4, MIL!F4, MIN!F4, NOP!F4, NYK!F4, OKC!F4, ORL!F4, PHI!F4, PHX!F4, POR!F4, SAC!F4, SAS!F4, TOR!F4, UTH!F4, WAS!F4)-Max(ATL!F4, BOS!F4, BRK!F4, CHA!F4, CHI!F4, CLE!F4, DAL!F4, DEN!F4, DET!F4, GSW!F4, HOU!F4, IND!F4, LAC!F4, LAL!F4, MEM!F4, MIA!F4, MIL!F4, MIN!F4, NOP!F4, NYK!F4, OKC!F4, ORL!F4, PHI!F4, PHX!F4, POR!F4, SAC!F4, SAS!F4, TOR!F4, UTH!F4, WAS!F4)-min(ATL!F4, BOS!F4, BRK!F4, CHA!F4, CHI!F4, CLE!F4, DAL!F4, DEN!F4, DET!F4, GSW!F4, HOU!F4, IND!F4, LAC!F4, LAL!F4, MEM!F4, MIA!F4, MIL!F4, MIN!F4, NOP!F4, NYK!F4, OKC!F4, ORL!F4, PHI!F4, PHX!F4, POR!F4, SAC!F4, SAS!F4, TOR!F4, UTH!F4, WAS!F4)</f>
        <v>438</v>
      </c>
      <c r="G42" s="38">
        <f>SUM(ATL!G4, BOS!G4, BRK!G4, CHA!G4, CHI!G4, CLE!G4, DAL!G4, DEN!G4, DET!G4, GSW!G4, HOU!G4, IND!G4, LAC!G4, LAL!G4, MEM!G4, MIA!G4, MIL!G4, MIN!G4, NOP!G4, NYK!G4, OKC!G4, ORL!G4, PHI!G4, PHX!G4, POR!G4, SAC!G4, SAS!G4, TOR!G4, UTH!G4, WAS!G4)-Max(ATL!G4, BOS!G4, BRK!G4, CHA!G4, CHI!G4, CLE!G4, DAL!G4, DEN!G4, DET!G4, GSW!G4, HOU!G4, IND!G4, LAC!G4, LAL!G4, MEM!G4, MIA!G4, MIL!G4, MIN!G4, NOP!G4, NYK!G4, OKC!G4, ORL!G4, PHI!G4, PHX!G4, POR!G4, SAC!G4, SAS!G4, TOR!G4, UTH!G4, WAS!G4)-min(ATL!G4, BOS!G4, BRK!G4, CHA!G4, CHI!G4, CLE!G4, DAL!G4, DEN!G4, DET!G4, GSW!G4, HOU!G4, IND!G4, LAC!G4, LAL!G4, MEM!G4, MIA!G4, MIL!G4, MIN!G4, NOP!G4, NYK!G4, OKC!G4, ORL!G4, PHI!G4, PHX!G4, POR!G4, SAC!G4, SAS!G4, TOR!G4, UTH!G4, WAS!G4)</f>
        <v>461</v>
      </c>
      <c r="H42" s="38">
        <f>SUM(ATL!H4, BOS!H4, BRK!H4, CHA!H4, CHI!H4, CLE!H4, DAL!H4, DEN!H4, DET!H4, GSW!H4, HOU!H4, IND!H4, LAC!H4, LAL!H4, MEM!H4, MIA!H4, MIL!H4, MIN!H4, NOP!H4, NYK!H4, OKC!H4, ORL!H4, PHI!H4, PHX!H4, POR!H4, SAC!H4, SAS!H4, TOR!H4, UTH!H4, WAS!H4)-Max(ATL!H4, BOS!H4, BRK!H4, CHA!H4, CHI!H4, CLE!H4, DAL!H4, DEN!H4, DET!H4, GSW!H4, HOU!H4, IND!H4, LAC!H4, LAL!H4, MEM!H4, MIA!H4, MIL!H4, MIN!H4, NOP!H4, NYK!H4, OKC!H4, ORL!H4, PHI!H4, PHX!H4, POR!H4, SAC!H4, SAS!H4, TOR!H4, UTH!H4, WAS!H4)-min(ATL!H4, BOS!H4, BRK!H4, CHA!H4, CHI!H4, CLE!H4, DAL!H4, DEN!H4, DET!H4, GSW!H4, HOU!H4, IND!H4, LAC!H4, LAL!H4, MEM!H4, MIA!H4, MIL!H4, MIN!H4, NOP!H4, NYK!H4, OKC!H4, ORL!H4, PHI!H4, PHX!H4, POR!H4, SAC!H4, SAS!H4, TOR!H4, UTH!H4, WAS!H4)</f>
        <v>530</v>
      </c>
      <c r="I42" s="38">
        <f>SUM(ATL!I4, BOS!I4, BRK!I4, CHA!I4, CHI!I4, CLE!I4, DAL!I4, DEN!I4, DET!I4, GSW!I4, HOU!I4, IND!I4, LAC!I4, LAL!I4, MEM!I4, MIA!I4, MIL!I4, MIN!I4, NOP!I4, NYK!I4, OKC!I4, ORL!I4, PHI!I4, PHX!I4, POR!I4, SAC!I4, SAS!I4, TOR!I4, UTH!I4, WAS!I4)-Max(ATL!I4, BOS!I4, BRK!I4, CHA!I4, CHI!I4, CLE!I4, DAL!I4, DEN!I4, DET!I4, GSW!I4, HOU!I4, IND!I4, LAC!I4, LAL!I4, MEM!I4, MIA!I4, MIL!I4, MIN!I4, NOP!I4, NYK!I4, OKC!I4, ORL!I4, PHI!I4, PHX!I4, POR!I4, SAC!I4, SAS!I4, TOR!I4, UTH!I4, WAS!I4)-min(ATL!I4, BOS!I4, BRK!I4, CHA!I4, CHI!I4, CLE!I4, DAL!I4, DEN!I4, DET!I4, GSW!I4, HOU!I4, IND!I4, LAC!I4, LAL!I4, MEM!I4, MIA!I4, MIL!I4, MIN!I4, NOP!I4, NYK!I4, OKC!I4, ORL!I4, PHI!I4, PHX!I4, POR!I4, SAC!I4, SAS!I4, TOR!I4, UTH!I4, WAS!I4)</f>
        <v>542</v>
      </c>
      <c r="J42" s="38">
        <f>SUM(ATL!J4, BOS!J4, BRK!J4, CHA!J4, CHI!J4, CLE!J4, DAL!J4, DEN!J4, DET!J4, GSW!J4, HOU!J4, IND!J4, LAC!J4, LAL!J4, MEM!J4, MIA!J4, MIL!J4, MIN!J4, NOP!J4, NYK!J4, OKC!J4, ORL!J4, PHI!J4, PHX!J4, POR!J4, SAC!J4, SAS!J4, TOR!J4, UTH!J4, WAS!J4)-Max(ATL!J4, BOS!J4, BRK!J4, CHA!J4, CHI!J4, CLE!J4, DAL!J4, DEN!J4, DET!J4, GSW!J4, HOU!J4, IND!J4, LAC!J4, LAL!J4, MEM!J4, MIA!J4, MIL!J4, MIN!J4, NOP!J4, NYK!J4, OKC!J4, ORL!J4, PHI!J4, PHX!J4, POR!J4, SAC!J4, SAS!J4, TOR!J4, UTH!J4, WAS!J4)-min(ATL!J4, BOS!J4, BRK!J4, CHA!J4, CHI!J4, CLE!J4, DAL!J4, DEN!J4, DET!J4, GSW!J4, HOU!J4, IND!J4, LAC!J4, LAL!J4, MEM!J4, MIA!J4, MIL!J4, MIN!J4, NOP!J4, NYK!J4, OKC!J4, ORL!J4, PHI!J4, PHX!J4, POR!J4, SAC!J4, SAS!J4, TOR!J4, UTH!J4, WAS!J4)</f>
        <v>479</v>
      </c>
      <c r="K42" s="38">
        <f>SUM(ATL!K4, BOS!K4, BRK!K4, CHA!K4, CHI!K4, CLE!K4, DAL!K4, DEN!K4, DET!K4, GSW!K4, HOU!K4, IND!K4, LAC!K4, LAL!K4, MEM!K4, MIA!K4, MIL!K4, MIN!K4, NOP!K4, NYK!K4, OKC!K4, ORL!K4, PHI!K4, PHX!K4, POR!K4, SAC!K4, SAS!K4, TOR!K4, UTH!K4, WAS!K4)-Max(ATL!K4, BOS!K4, BRK!K4, CHA!K4, CHI!K4, CLE!K4, DAL!K4, DEN!K4, DET!K4, GSW!K4, HOU!K4, IND!K4, LAC!K4, LAL!K4, MEM!K4, MIA!K4, MIL!K4, MIN!K4, NOP!K4, NYK!K4, OKC!K4, ORL!K4, PHI!K4, PHX!K4, POR!K4, SAC!K4, SAS!K4, TOR!K4, UTH!K4, WAS!K4)-min(ATL!K4, BOS!K4, BRK!K4, CHA!K4, CHI!K4, CLE!K4, DAL!K4, DEN!K4, DET!K4, GSW!K4, HOU!K4, IND!K4, LAC!K4, LAL!K4, MEM!K4, MIA!K4, MIL!K4, MIN!K4, NOP!K4, NYK!K4, OKC!K4, ORL!K4, PHI!K4, PHX!K4, POR!K4, SAC!K4, SAS!K4, TOR!K4, UTH!K4, WAS!K4)</f>
        <v>453</v>
      </c>
      <c r="L42" s="38">
        <f>SUM(ATL!L4, BOS!L4, BRK!L4, CHA!L4, CHI!L4, CLE!L4, DAL!L4, DEN!L4, DET!L4, GSW!L4, HOU!L4, IND!L4, LAC!L4, LAL!L4, MEM!L4, MIA!L4, MIL!L4, MIN!L4, NOP!L4, NYK!L4, OKC!L4, ORL!L4, PHI!L4, PHX!L4, POR!L4, SAC!L4, SAS!L4, TOR!L4, UTH!L4, WAS!L4)-Max(ATL!L4, BOS!L4, BRK!L4, CHA!L4, CHI!L4, CLE!L4, DAL!L4, DEN!L4, DET!L4, GSW!L4, HOU!L4, IND!L4, LAC!L4, LAL!L4, MEM!L4, MIA!L4, MIL!L4, MIN!L4, NOP!L4, NYK!L4, OKC!L4, ORL!L4, PHI!L4, PHX!L4, POR!L4, SAC!L4, SAS!L4, TOR!L4, UTH!L4, WAS!L4)-min(ATL!L4, BOS!L4, BRK!L4, CHA!L4, CHI!L4, CLE!L4, DAL!L4, DEN!L4, DET!L4, GSW!L4, HOU!L4, IND!L4, LAC!L4, LAL!L4, MEM!L4, MIA!L4, MIL!L4, MIN!L4, NOP!L4, NYK!L4, OKC!L4, ORL!L4, PHI!L4, PHX!L4, POR!L4, SAC!L4, SAS!L4, TOR!L4, UTH!L4, WAS!L4)</f>
        <v>525</v>
      </c>
      <c r="M42" s="38">
        <f>SUM(ATL!M4, BOS!M4, BRK!M4, CHA!M4, CHI!M4, CLE!M4, DAL!M4, DEN!M4, DET!M4, GSW!M4, HOU!M4, IND!M4, LAC!M4, LAL!M4, MEM!M4, MIA!M4, MIL!M4, MIN!M4, NOP!M4, NYK!M4, OKC!M4, ORL!M4, PHI!M4, PHX!M4, POR!M4, SAC!M4, SAS!M4, TOR!M4, UTH!M4, WAS!M4)-Max(ATL!M4, BOS!M4, BRK!M4, CHA!M4, CHI!M4, CLE!M4, DAL!M4, DEN!M4, DET!M4, GSW!M4, HOU!M4, IND!M4, LAC!M4, LAL!M4, MEM!M4, MIA!M4, MIL!M4, MIN!M4, NOP!M4, NYK!M4, OKC!M4, ORL!M4, PHI!M4, PHX!M4, POR!M4, SAC!M4, SAS!M4, TOR!M4, UTH!M4, WAS!M4)-min(ATL!M4, BOS!M4, BRK!M4, CHA!M4, CHI!M4, CLE!M4, DAL!M4, DEN!M4, DET!M4, GSW!M4, HOU!M4, IND!M4, LAC!M4, LAL!M4, MEM!M4, MIA!M4, MIL!M4, MIN!M4, NOP!M4, NYK!M4, OKC!M4, ORL!M4, PHI!M4, PHX!M4, POR!M4, SAC!M4, SAS!M4, TOR!M4, UTH!M4, WAS!M4)</f>
        <v>491</v>
      </c>
      <c r="N42" s="38">
        <f>SUM(ATL!N4, BOS!N4, BRK!N4, CHA!N4, CHI!N4, CLE!N4, DAL!N4, DEN!N4, DET!N4, GSW!N4, HOU!N4, IND!N4, LAC!N4, LAL!N4, MEM!N4, MIA!N4, MIL!N4, MIN!N4, NOP!N4, NYK!N4, OKC!N4, ORL!N4, PHI!N4, PHX!N4, POR!N4, SAC!N4, SAS!N4, TOR!N4, UTH!N4, WAS!N4)-Max(ATL!N4, BOS!N4, BRK!N4, CHA!N4, CHI!N4, CLE!N4, DAL!N4, DEN!N4, DET!N4, GSW!N4, HOU!N4, IND!N4, LAC!N4, LAL!N4, MEM!N4, MIA!N4, MIL!N4, MIN!N4, NOP!N4, NYK!N4, OKC!N4, ORL!N4, PHI!N4, PHX!N4, POR!N4, SAC!N4, SAS!N4, TOR!N4, UTH!N4, WAS!N4)-min(ATL!N4, BOS!N4, BRK!N4, CHA!N4, CHI!N4, CLE!N4, DAL!N4, DEN!N4, DET!N4, GSW!N4, HOU!N4, IND!N4, LAC!N4, LAL!N4, MEM!N4, MIA!N4, MIL!N4, MIN!N4, NOP!N4, NYK!N4, OKC!N4, ORL!N4, PHI!N4, PHX!N4, POR!N4, SAC!N4, SAS!N4, TOR!N4, UTH!N4, WAS!N4)</f>
        <v>370</v>
      </c>
      <c r="O42" s="38">
        <f>SUM(ATL!O4, BOS!O4, BRK!O4, CHA!O4, CHI!O4, CLE!O4, DAL!O4, DEN!O4, DET!O4, GSW!O4, HOU!O4, IND!O4, LAC!O4, LAL!O4, MEM!O4, MIA!O4, MIL!O4, MIN!O4, NOP!O4, NYK!O4, OKC!O4, ORL!O4, PHI!O4, PHX!O4, POR!O4, SAC!O4, SAS!O4, TOR!O4, UTH!O4, WAS!O4)-Max(ATL!O4, BOS!O4, BRK!O4, CHA!O4, CHI!O4, CLE!O4, DAL!O4, DEN!O4, DET!O4, GSW!O4, HOU!O4, IND!O4, LAC!O4, LAL!O4, MEM!O4, MIA!O4, MIL!O4, MIN!O4, NOP!O4, NYK!O4, OKC!O4, ORL!O4, PHI!O4, PHX!O4, POR!O4, SAC!O4, SAS!O4, TOR!O4, UTH!O4, WAS!O4)-min(ATL!O4, BOS!O4, BRK!O4, CHA!O4, CHI!O4, CLE!O4, DAL!O4, DEN!O4, DET!O4, GSW!O4, HOU!O4, IND!O4, LAC!O4, LAL!O4, MEM!O4, MIA!O4, MIL!O4, MIN!O4, NOP!O4, NYK!O4, OKC!O4, ORL!O4, PHI!O4, PHX!O4, POR!O4, SAC!O4, SAS!O4, TOR!O4, UTH!O4, WAS!O4)</f>
        <v>143</v>
      </c>
      <c r="P42" s="38">
        <f>SUM(ATL!P4, BOS!P4, BRK!P4, CHA!P4, CHI!P4, CLE!P4, DAL!P4, DEN!P4, DET!P4, GSW!P4, HOU!P4, IND!P4, LAC!P4, LAL!P4, MEM!P4, MIA!P4, MIL!P4, MIN!P4, NOP!P4, NYK!P4, OKC!P4, ORL!P4, PHI!P4, PHX!P4, POR!P4, SAC!P4, SAS!P4, TOR!P4, UTH!P4, WAS!P4)-Max(ATL!P4, BOS!P4, BRK!P4, CHA!P4, CHI!P4, CLE!P4, DAL!P4, DEN!P4, DET!P4, GSW!P4, HOU!P4, IND!P4, LAC!P4, LAL!P4, MEM!P4, MIA!P4, MIL!P4, MIN!P4, NOP!P4, NYK!P4, OKC!P4, ORL!P4, PHI!P4, PHX!P4, POR!P4, SAC!P4, SAS!P4, TOR!P4, UTH!P4, WAS!P4)-min(ATL!P4, BOS!P4, BRK!P4, CHA!P4, CHI!P4, CLE!P4, DAL!P4, DEN!P4, DET!P4, GSW!P4, HOU!P4, IND!P4, LAC!P4, LAL!P4, MEM!P4, MIA!P4, MIL!P4, MIN!P4, NOP!P4, NYK!P4, OKC!P4, ORL!P4, PHI!P4, PHX!P4, POR!P4, SAC!P4, SAS!P4, TOR!P4, UTH!P4, WAS!P4)</f>
        <v>0</v>
      </c>
      <c r="Q42" s="38">
        <f>SUM(ATL!Q4, BOS!Q4, BRK!Q4, CHA!Q4, CHI!Q4, CLE!Q4, DAL!Q4, DEN!Q4, DET!Q4, GSW!Q4, HOU!Q4, IND!Q4, LAC!Q4, LAL!Q4, MEM!Q4, MIA!Q4, MIL!Q4, MIN!Q4, NOP!Q4, NYK!Q4, OKC!Q4, ORL!Q4, PHI!Q4, PHX!Q4, POR!Q4, SAC!Q4, SAS!Q4, TOR!Q4, UTH!Q4, WAS!Q4)-Max(ATL!Q4, BOS!Q4, BRK!Q4, CHA!Q4, CHI!Q4, CLE!Q4, DAL!Q4, DEN!Q4, DET!Q4, GSW!Q4, HOU!Q4, IND!Q4, LAC!Q4, LAL!Q4, MEM!Q4, MIA!Q4, MIL!Q4, MIN!Q4, NOP!Q4, NYK!Q4, OKC!Q4, ORL!Q4, PHI!Q4, PHX!Q4, POR!Q4, SAC!Q4, SAS!Q4, TOR!Q4, UTH!Q4, WAS!Q4)-min(ATL!Q4, BOS!Q4, BRK!Q4, CHA!Q4, CHI!Q4, CLE!Q4, DAL!Q4, DEN!Q4, DET!Q4, GSW!Q4, HOU!Q4, IND!Q4, LAC!Q4, LAL!Q4, MEM!Q4, MIA!Q4, MIL!Q4, MIN!Q4, NOP!Q4, NYK!Q4, OKC!Q4, ORL!Q4, PHI!Q4, PHX!Q4, POR!Q4, SAC!Q4, SAS!Q4, TOR!Q4, UTH!Q4, WAS!Q4)</f>
        <v>0</v>
      </c>
      <c r="R42" s="38">
        <f>SUM(ATL!R4, BOS!R4, BRK!R4, CHA!R4, CHI!R4, CLE!R4, DAL!R4, DEN!R4, DET!R4, GSW!R4, HOU!R4, IND!R4, LAC!R4, LAL!R4, MEM!R4, MIA!R4, MIL!R4, MIN!R4, NOP!R4, NYK!R4, OKC!R4, ORL!R4, PHI!R4, PHX!R4, POR!R4, SAC!R4, SAS!R4, TOR!R4, UTH!R4, WAS!R4)-Max(ATL!R4, BOS!R4, BRK!R4, CHA!R4, CHI!R4, CLE!R4, DAL!R4, DEN!R4, DET!R4, GSW!R4, HOU!R4, IND!R4, LAC!R4, LAL!R4, MEM!R4, MIA!R4, MIL!R4, MIN!R4, NOP!R4, NYK!R4, OKC!R4, ORL!R4, PHI!R4, PHX!R4, POR!R4, SAC!R4, SAS!R4, TOR!R4, UTH!R4, WAS!R4)-min(ATL!R4, BOS!R4, BRK!R4, CHA!R4, CHI!R4, CLE!R4, DAL!R4, DEN!R4, DET!R4, GSW!R4, HOU!R4, IND!R4, LAC!R4, LAL!R4, MEM!R4, MIA!R4, MIL!R4, MIN!R4, NOP!R4, NYK!R4, OKC!R4, ORL!R4, PHI!R4, PHX!R4, POR!R4, SAC!R4, SAS!R4, TOR!R4, UTH!R4, WAS!R4)</f>
        <v>0</v>
      </c>
      <c r="S42" s="39">
        <f>SUM(ATL!S4, BOS!S4, BRK!S4, CHA!S4, CHI!S4, CLE!S4, DAL!S4, DEN!S4, DET!S4, GSW!S4, HOU!S4, IND!S4, LAC!S4, LAL!S4, MEM!S4, MIA!S4, MIL!S4, MIN!S4, NOP!S4, NYK!S4, OKC!S4, ORL!S4, PHI!S4, PHX!S4, POR!S4, SAC!S4, SAS!S4, TOR!S4, UTH!S4, WAS!S4)-Max(ATL!S4, BOS!S4, BRK!S4, CHA!S4, CHI!S4, CLE!S4, DAL!S4, DEN!S4, DET!S4, GSW!S4, HOU!S4, IND!S4, LAC!S4, LAL!S4, MEM!S4, MIA!S4, MIL!S4, MIN!S4, NOP!S4, NYK!S4, OKC!S4, ORL!S4, PHI!S4, PHX!S4, POR!S4, SAC!S4, SAS!S4, TOR!S4, UTH!S4, WAS!S4)-min(ATL!S4, BOS!S4, BRK!S4, CHA!S4, CHI!S4, CLE!S4, DAL!S4, DEN!S4, DET!S4, GSW!S4, HOU!S4, IND!S4, LAC!S4, LAL!S4, MEM!S4, MIA!S4, MIL!S4, MIN!S4, NOP!S4, NYK!S4, OKC!S4, ORL!S4, PHI!S4, PHX!S4, POR!S4, SAC!S4, SAS!S4, TOR!S4, UTH!S4, WAS!S4)</f>
        <v>-41732</v>
      </c>
    </row>
    <row r="43">
      <c r="A43" s="3" t="s">
        <v>24</v>
      </c>
      <c r="B43" s="38">
        <f>SUM(ATL!B5, BOS!B5, BRK!B5, CHA!B5, CHI!B5, CLE!B5, DAL!B5, DEN!B5, DET!B5, GSW!B5, HOU!B5, IND!B5, LAC!B5, LAL!B5, MEM!B5, MIA!B5, MIL!B5, MIN!B5, NOP!B5, NYK!B5, OKC!B5, ORL!B5, PHI!B5, PHX!B5, POR!B5, SAC!B5, SAS!B5, TOR!B5, UTH!B5, WAS!B5)-Max(ATL!B5, BOS!B5, BRK!B5, CHA!B5, CHI!B5, CLE!B5, DAL!B5, DEN!B5, DET!B5, GSW!B5, HOU!B5, IND!B5, LAC!B5, LAL!B5, MEM!B5, MIA!B5, MIL!B5, MIN!B5, NOP!B5, NYK!B5, OKC!B5, ORL!B5, PHI!B5, PHX!B5, POR!B5, SAC!B5, SAS!B5, TOR!B5, UTH!B5, WAS!B5)-min(ATL!B5, BOS!B5, BRK!B5, CHA!B5, CHI!B5, CLE!B5, DAL!B5, DEN!B5, DET!B5, GSW!B5, HOU!B5, IND!B5, LAC!B5, LAL!B5, MEM!B5, MIA!B5, MIL!B5, MIN!B5, NOP!B5, NYK!B5, OKC!B5, ORL!B5, PHI!B5, PHX!B5, POR!B5, SAC!B5, SAS!B5, TOR!B5, UTH!B5, WAS!B5)</f>
        <v>383</v>
      </c>
      <c r="C43" s="38">
        <f>SUM(ATL!C5, BOS!C5, BRK!C5, CHA!C5, CHI!C5, CLE!C5, DAL!C5, DEN!C5, DET!C5, GSW!C5, HOU!C5, IND!C5, LAC!C5, LAL!C5, MEM!C5, MIA!C5, MIL!C5, MIN!C5, NOP!C5, NYK!C5, OKC!C5, ORL!C5, PHI!C5, PHX!C5, POR!C5, SAC!C5, SAS!C5, TOR!C5, UTH!C5, WAS!C5)-Max(ATL!C5, BOS!C5, BRK!C5, CHA!C5, CHI!C5, CLE!C5, DAL!C5, DEN!C5, DET!C5, GSW!C5, HOU!C5, IND!C5, LAC!C5, LAL!C5, MEM!C5, MIA!C5, MIL!C5, MIN!C5, NOP!C5, NYK!C5, OKC!C5, ORL!C5, PHI!C5, PHX!C5, POR!C5, SAC!C5, SAS!C5, TOR!C5, UTH!C5, WAS!C5)-min(ATL!C5, BOS!C5, BRK!C5, CHA!C5, CHI!C5, CLE!C5, DAL!C5, DEN!C5, DET!C5, GSW!C5, HOU!C5, IND!C5, LAC!C5, LAL!C5, MEM!C5, MIA!C5, MIL!C5, MIN!C5, NOP!C5, NYK!C5, OKC!C5, ORL!C5, PHI!C5, PHX!C5, POR!C5, SAC!C5, SAS!C5, TOR!C5, UTH!C5, WAS!C5)</f>
        <v>425</v>
      </c>
      <c r="D43" s="38">
        <f>SUM(ATL!D5, BOS!D5, BRK!D5, CHA!D5, CHI!D5, CLE!D5, DAL!D5, DEN!D5, DET!D5, GSW!D5, HOU!D5, IND!D5, LAC!D5, LAL!D5, MEM!D5, MIA!D5, MIL!D5, MIN!D5, NOP!D5, NYK!D5, OKC!D5, ORL!D5, PHI!D5, PHX!D5, POR!D5, SAC!D5, SAS!D5, TOR!D5, UTH!D5, WAS!D5)-Max(ATL!D5, BOS!D5, BRK!D5, CHA!D5, CHI!D5, CLE!D5, DAL!D5, DEN!D5, DET!D5, GSW!D5, HOU!D5, IND!D5, LAC!D5, LAL!D5, MEM!D5, MIA!D5, MIL!D5, MIN!D5, NOP!D5, NYK!D5, OKC!D5, ORL!D5, PHI!D5, PHX!D5, POR!D5, SAC!D5, SAS!D5, TOR!D5, UTH!D5, WAS!D5)-min(ATL!D5, BOS!D5, BRK!D5, CHA!D5, CHI!D5, CLE!D5, DAL!D5, DEN!D5, DET!D5, GSW!D5, HOU!D5, IND!D5, LAC!D5, LAL!D5, MEM!D5, MIA!D5, MIL!D5, MIN!D5, NOP!D5, NYK!D5, OKC!D5, ORL!D5, PHI!D5, PHX!D5, POR!D5, SAC!D5, SAS!D5, TOR!D5, UTH!D5, WAS!D5)</f>
        <v>463</v>
      </c>
      <c r="E43" s="38">
        <f>SUM(ATL!E5, BOS!E5, BRK!E5, CHA!E5, CHI!E5, CLE!E5, DAL!E5, DEN!E5, DET!E5, GSW!E5, HOU!E5, IND!E5, LAC!E5, LAL!E5, MEM!E5, MIA!E5, MIL!E5, MIN!E5, NOP!E5, NYK!E5, OKC!E5, ORL!E5, PHI!E5, PHX!E5, POR!E5, SAC!E5, SAS!E5, TOR!E5, UTH!E5, WAS!E5)-Max(ATL!E5, BOS!E5, BRK!E5, CHA!E5, CHI!E5, CLE!E5, DAL!E5, DEN!E5, DET!E5, GSW!E5, HOU!E5, IND!E5, LAC!E5, LAL!E5, MEM!E5, MIA!E5, MIL!E5, MIN!E5, NOP!E5, NYK!E5, OKC!E5, ORL!E5, PHI!E5, PHX!E5, POR!E5, SAC!E5, SAS!E5, TOR!E5, UTH!E5, WAS!E5)-min(ATL!E5, BOS!E5, BRK!E5, CHA!E5, CHI!E5, CLE!E5, DAL!E5, DEN!E5, DET!E5, GSW!E5, HOU!E5, IND!E5, LAC!E5, LAL!E5, MEM!E5, MIA!E5, MIL!E5, MIN!E5, NOP!E5, NYK!E5, OKC!E5, ORL!E5, PHI!E5, PHX!E5, POR!E5, SAC!E5, SAS!E5, TOR!E5, UTH!E5, WAS!E5)</f>
        <v>636</v>
      </c>
      <c r="F43" s="38">
        <f>SUM(ATL!F5, BOS!F5, BRK!F5, CHA!F5, CHI!F5, CLE!F5, DAL!F5, DEN!F5, DET!F5, GSW!F5, HOU!F5, IND!F5, LAC!F5, LAL!F5, MEM!F5, MIA!F5, MIL!F5, MIN!F5, NOP!F5, NYK!F5, OKC!F5, ORL!F5, PHI!F5, PHX!F5, POR!F5, SAC!F5, SAS!F5, TOR!F5, UTH!F5, WAS!F5)-Max(ATL!F5, BOS!F5, BRK!F5, CHA!F5, CHI!F5, CLE!F5, DAL!F5, DEN!F5, DET!F5, GSW!F5, HOU!F5, IND!F5, LAC!F5, LAL!F5, MEM!F5, MIA!F5, MIL!F5, MIN!F5, NOP!F5, NYK!F5, OKC!F5, ORL!F5, PHI!F5, PHX!F5, POR!F5, SAC!F5, SAS!F5, TOR!F5, UTH!F5, WAS!F5)-min(ATL!F5, BOS!F5, BRK!F5, CHA!F5, CHI!F5, CLE!F5, DAL!F5, DEN!F5, DET!F5, GSW!F5, HOU!F5, IND!F5, LAC!F5, LAL!F5, MEM!F5, MIA!F5, MIL!F5, MIN!F5, NOP!F5, NYK!F5, OKC!F5, ORL!F5, PHI!F5, PHX!F5, POR!F5, SAC!F5, SAS!F5, TOR!F5, UTH!F5, WAS!F5)</f>
        <v>562</v>
      </c>
      <c r="G43" s="38">
        <f>SUM(ATL!G5, BOS!G5, BRK!G5, CHA!G5, CHI!G5, CLE!G5, DAL!G5, DEN!G5, DET!G5, GSW!G5, HOU!G5, IND!G5, LAC!G5, LAL!G5, MEM!G5, MIA!G5, MIL!G5, MIN!G5, NOP!G5, NYK!G5, OKC!G5, ORL!G5, PHI!G5, PHX!G5, POR!G5, SAC!G5, SAS!G5, TOR!G5, UTH!G5, WAS!G5)-Max(ATL!G5, BOS!G5, BRK!G5, CHA!G5, CHI!G5, CLE!G5, DAL!G5, DEN!G5, DET!G5, GSW!G5, HOU!G5, IND!G5, LAC!G5, LAL!G5, MEM!G5, MIA!G5, MIL!G5, MIN!G5, NOP!G5, NYK!G5, OKC!G5, ORL!G5, PHI!G5, PHX!G5, POR!G5, SAC!G5, SAS!G5, TOR!G5, UTH!G5, WAS!G5)-min(ATL!G5, BOS!G5, BRK!G5, CHA!G5, CHI!G5, CLE!G5, DAL!G5, DEN!G5, DET!G5, GSW!G5, HOU!G5, IND!G5, LAC!G5, LAL!G5, MEM!G5, MIA!G5, MIL!G5, MIN!G5, NOP!G5, NYK!G5, OKC!G5, ORL!G5, PHI!G5, PHX!G5, POR!G5, SAC!G5, SAS!G5, TOR!G5, UTH!G5, WAS!G5)</f>
        <v>588</v>
      </c>
      <c r="H43" s="38">
        <f>SUM(ATL!H5, BOS!H5, BRK!H5, CHA!H5, CHI!H5, CLE!H5, DAL!H5, DEN!H5, DET!H5, GSW!H5, HOU!H5, IND!H5, LAC!H5, LAL!H5, MEM!H5, MIA!H5, MIL!H5, MIN!H5, NOP!H5, NYK!H5, OKC!H5, ORL!H5, PHI!H5, PHX!H5, POR!H5, SAC!H5, SAS!H5, TOR!H5, UTH!H5, WAS!H5)-Max(ATL!H5, BOS!H5, BRK!H5, CHA!H5, CHI!H5, CLE!H5, DAL!H5, DEN!H5, DET!H5, GSW!H5, HOU!H5, IND!H5, LAC!H5, LAL!H5, MEM!H5, MIA!H5, MIL!H5, MIN!H5, NOP!H5, NYK!H5, OKC!H5, ORL!H5, PHI!H5, PHX!H5, POR!H5, SAC!H5, SAS!H5, TOR!H5, UTH!H5, WAS!H5)-min(ATL!H5, BOS!H5, BRK!H5, CHA!H5, CHI!H5, CLE!H5, DAL!H5, DEN!H5, DET!H5, GSW!H5, HOU!H5, IND!H5, LAC!H5, LAL!H5, MEM!H5, MIA!H5, MIL!H5, MIN!H5, NOP!H5, NYK!H5, OKC!H5, ORL!H5, PHI!H5, PHX!H5, POR!H5, SAC!H5, SAS!H5, TOR!H5, UTH!H5, WAS!H5)</f>
        <v>519</v>
      </c>
      <c r="I43" s="38">
        <f>SUM(ATL!I5, BOS!I5, BRK!I5, CHA!I5, CHI!I5, CLE!I5, DAL!I5, DEN!I5, DET!I5, GSW!I5, HOU!I5, IND!I5, LAC!I5, LAL!I5, MEM!I5, MIA!I5, MIL!I5, MIN!I5, NOP!I5, NYK!I5, OKC!I5, ORL!I5, PHI!I5, PHX!I5, POR!I5, SAC!I5, SAS!I5, TOR!I5, UTH!I5, WAS!I5)-Max(ATL!I5, BOS!I5, BRK!I5, CHA!I5, CHI!I5, CLE!I5, DAL!I5, DEN!I5, DET!I5, GSW!I5, HOU!I5, IND!I5, LAC!I5, LAL!I5, MEM!I5, MIA!I5, MIL!I5, MIN!I5, NOP!I5, NYK!I5, OKC!I5, ORL!I5, PHI!I5, PHX!I5, POR!I5, SAC!I5, SAS!I5, TOR!I5, UTH!I5, WAS!I5)-min(ATL!I5, BOS!I5, BRK!I5, CHA!I5, CHI!I5, CLE!I5, DAL!I5, DEN!I5, DET!I5, GSW!I5, HOU!I5, IND!I5, LAC!I5, LAL!I5, MEM!I5, MIA!I5, MIL!I5, MIN!I5, NOP!I5, NYK!I5, OKC!I5, ORL!I5, PHI!I5, PHX!I5, POR!I5, SAC!I5, SAS!I5, TOR!I5, UTH!I5, WAS!I5)</f>
        <v>442</v>
      </c>
      <c r="J43" s="38">
        <f>SUM(ATL!J5, BOS!J5, BRK!J5, CHA!J5, CHI!J5, CLE!J5, DAL!J5, DEN!J5, DET!J5, GSW!J5, HOU!J5, IND!J5, LAC!J5, LAL!J5, MEM!J5, MIA!J5, MIL!J5, MIN!J5, NOP!J5, NYK!J5, OKC!J5, ORL!J5, PHI!J5, PHX!J5, POR!J5, SAC!J5, SAS!J5, TOR!J5, UTH!J5, WAS!J5)-Max(ATL!J5, BOS!J5, BRK!J5, CHA!J5, CHI!J5, CLE!J5, DAL!J5, DEN!J5, DET!J5, GSW!J5, HOU!J5, IND!J5, LAC!J5, LAL!J5, MEM!J5, MIA!J5, MIL!J5, MIN!J5, NOP!J5, NYK!J5, OKC!J5, ORL!J5, PHI!J5, PHX!J5, POR!J5, SAC!J5, SAS!J5, TOR!J5, UTH!J5, WAS!J5)-min(ATL!J5, BOS!J5, BRK!J5, CHA!J5, CHI!J5, CLE!J5, DAL!J5, DEN!J5, DET!J5, GSW!J5, HOU!J5, IND!J5, LAC!J5, LAL!J5, MEM!J5, MIA!J5, MIL!J5, MIN!J5, NOP!J5, NYK!J5, OKC!J5, ORL!J5, PHI!J5, PHX!J5, POR!J5, SAC!J5, SAS!J5, TOR!J5, UTH!J5, WAS!J5)</f>
        <v>395</v>
      </c>
      <c r="K43" s="38">
        <f>SUM(ATL!K5, BOS!K5, BRK!K5, CHA!K5, CHI!K5, CLE!K5, DAL!K5, DEN!K5, DET!K5, GSW!K5, HOU!K5, IND!K5, LAC!K5, LAL!K5, MEM!K5, MIA!K5, MIL!K5, MIN!K5, NOP!K5, NYK!K5, OKC!K5, ORL!K5, PHI!K5, PHX!K5, POR!K5, SAC!K5, SAS!K5, TOR!K5, UTH!K5, WAS!K5)-Max(ATL!K5, BOS!K5, BRK!K5, CHA!K5, CHI!K5, CLE!K5, DAL!K5, DEN!K5, DET!K5, GSW!K5, HOU!K5, IND!K5, LAC!K5, LAL!K5, MEM!K5, MIA!K5, MIL!K5, MIN!K5, NOP!K5, NYK!K5, OKC!K5, ORL!K5, PHI!K5, PHX!K5, POR!K5, SAC!K5, SAS!K5, TOR!K5, UTH!K5, WAS!K5)-min(ATL!K5, BOS!K5, BRK!K5, CHA!K5, CHI!K5, CLE!K5, DAL!K5, DEN!K5, DET!K5, GSW!K5, HOU!K5, IND!K5, LAC!K5, LAL!K5, MEM!K5, MIA!K5, MIL!K5, MIN!K5, NOP!K5, NYK!K5, OKC!K5, ORL!K5, PHI!K5, PHX!K5, POR!K5, SAC!K5, SAS!K5, TOR!K5, UTH!K5, WAS!K5)</f>
        <v>455</v>
      </c>
      <c r="L43" s="38">
        <f>SUM(ATL!L5, BOS!L5, BRK!L5, CHA!L5, CHI!L5, CLE!L5, DAL!L5, DEN!L5, DET!L5, GSW!L5, HOU!L5, IND!L5, LAC!L5, LAL!L5, MEM!L5, MIA!L5, MIL!L5, MIN!L5, NOP!L5, NYK!L5, OKC!L5, ORL!L5, PHI!L5, PHX!L5, POR!L5, SAC!L5, SAS!L5, TOR!L5, UTH!L5, WAS!L5)-Max(ATL!L5, BOS!L5, BRK!L5, CHA!L5, CHI!L5, CLE!L5, DAL!L5, DEN!L5, DET!L5, GSW!L5, HOU!L5, IND!L5, LAC!L5, LAL!L5, MEM!L5, MIA!L5, MIL!L5, MIN!L5, NOP!L5, NYK!L5, OKC!L5, ORL!L5, PHI!L5, PHX!L5, POR!L5, SAC!L5, SAS!L5, TOR!L5, UTH!L5, WAS!L5)-min(ATL!L5, BOS!L5, BRK!L5, CHA!L5, CHI!L5, CLE!L5, DAL!L5, DEN!L5, DET!L5, GSW!L5, HOU!L5, IND!L5, LAC!L5, LAL!L5, MEM!L5, MIA!L5, MIL!L5, MIN!L5, NOP!L5, NYK!L5, OKC!L5, ORL!L5, PHI!L5, PHX!L5, POR!L5, SAC!L5, SAS!L5, TOR!L5, UTH!L5, WAS!L5)</f>
        <v>401</v>
      </c>
      <c r="M43" s="38">
        <f>SUM(ATL!M5, BOS!M5, BRK!M5, CHA!M5, CHI!M5, CLE!M5, DAL!M5, DEN!M5, DET!M5, GSW!M5, HOU!M5, IND!M5, LAC!M5, LAL!M5, MEM!M5, MIA!M5, MIL!M5, MIN!M5, NOP!M5, NYK!M5, OKC!M5, ORL!M5, PHI!M5, PHX!M5, POR!M5, SAC!M5, SAS!M5, TOR!M5, UTH!M5, WAS!M5)-Max(ATL!M5, BOS!M5, BRK!M5, CHA!M5, CHI!M5, CLE!M5, DAL!M5, DEN!M5, DET!M5, GSW!M5, HOU!M5, IND!M5, LAC!M5, LAL!M5, MEM!M5, MIA!M5, MIL!M5, MIN!M5, NOP!M5, NYK!M5, OKC!M5, ORL!M5, PHI!M5, PHX!M5, POR!M5, SAC!M5, SAS!M5, TOR!M5, UTH!M5, WAS!M5)-min(ATL!M5, BOS!M5, BRK!M5, CHA!M5, CHI!M5, CLE!M5, DAL!M5, DEN!M5, DET!M5, GSW!M5, HOU!M5, IND!M5, LAC!M5, LAL!M5, MEM!M5, MIA!M5, MIL!M5, MIN!M5, NOP!M5, NYK!M5, OKC!M5, ORL!M5, PHI!M5, PHX!M5, POR!M5, SAC!M5, SAS!M5, TOR!M5, UTH!M5, WAS!M5)</f>
        <v>467</v>
      </c>
      <c r="N43" s="38">
        <f>SUM(ATL!N5, BOS!N5, BRK!N5, CHA!N5, CHI!N5, CLE!N5, DAL!N5, DEN!N5, DET!N5, GSW!N5, HOU!N5, IND!N5, LAC!N5, LAL!N5, MEM!N5, MIA!N5, MIL!N5, MIN!N5, NOP!N5, NYK!N5, OKC!N5, ORL!N5, PHI!N5, PHX!N5, POR!N5, SAC!N5, SAS!N5, TOR!N5, UTH!N5, WAS!N5)-Max(ATL!N5, BOS!N5, BRK!N5, CHA!N5, CHI!N5, CLE!N5, DAL!N5, DEN!N5, DET!N5, GSW!N5, HOU!N5, IND!N5, LAC!N5, LAL!N5, MEM!N5, MIA!N5, MIL!N5, MIN!N5, NOP!N5, NYK!N5, OKC!N5, ORL!N5, PHI!N5, PHX!N5, POR!N5, SAC!N5, SAS!N5, TOR!N5, UTH!N5, WAS!N5)-min(ATL!N5, BOS!N5, BRK!N5, CHA!N5, CHI!N5, CLE!N5, DAL!N5, DEN!N5, DET!N5, GSW!N5, HOU!N5, IND!N5, LAC!N5, LAL!N5, MEM!N5, MIA!N5, MIL!N5, MIN!N5, NOP!N5, NYK!N5, OKC!N5, ORL!N5, PHI!N5, PHX!N5, POR!N5, SAC!N5, SAS!N5, TOR!N5, UTH!N5, WAS!N5)</f>
        <v>499</v>
      </c>
      <c r="O43" s="38">
        <f>SUM(ATL!O5, BOS!O5, BRK!O5, CHA!O5, CHI!O5, CLE!O5, DAL!O5, DEN!O5, DET!O5, GSW!O5, HOU!O5, IND!O5, LAC!O5, LAL!O5, MEM!O5, MIA!O5, MIL!O5, MIN!O5, NOP!O5, NYK!O5, OKC!O5, ORL!O5, PHI!O5, PHX!O5, POR!O5, SAC!O5, SAS!O5, TOR!O5, UTH!O5, WAS!O5)-Max(ATL!O5, BOS!O5, BRK!O5, CHA!O5, CHI!O5, CLE!O5, DAL!O5, DEN!O5, DET!O5, GSW!O5, HOU!O5, IND!O5, LAC!O5, LAL!O5, MEM!O5, MIA!O5, MIL!O5, MIN!O5, NOP!O5, NYK!O5, OKC!O5, ORL!O5, PHI!O5, PHX!O5, POR!O5, SAC!O5, SAS!O5, TOR!O5, UTH!O5, WAS!O5)-min(ATL!O5, BOS!O5, BRK!O5, CHA!O5, CHI!O5, CLE!O5, DAL!O5, DEN!O5, DET!O5, GSW!O5, HOU!O5, IND!O5, LAC!O5, LAL!O5, MEM!O5, MIA!O5, MIL!O5, MIN!O5, NOP!O5, NYK!O5, OKC!O5, ORL!O5, PHI!O5, PHX!O5, POR!O5, SAC!O5, SAS!O5, TOR!O5, UTH!O5, WAS!O5)</f>
        <v>182</v>
      </c>
      <c r="P43" s="38">
        <f>SUM(ATL!P5, BOS!P5, BRK!P5, CHA!P5, CHI!P5, CLE!P5, DAL!P5, DEN!P5, DET!P5, GSW!P5, HOU!P5, IND!P5, LAC!P5, LAL!P5, MEM!P5, MIA!P5, MIL!P5, MIN!P5, NOP!P5, NYK!P5, OKC!P5, ORL!P5, PHI!P5, PHX!P5, POR!P5, SAC!P5, SAS!P5, TOR!P5, UTH!P5, WAS!P5)-Max(ATL!P5, BOS!P5, BRK!P5, CHA!P5, CHI!P5, CLE!P5, DAL!P5, DEN!P5, DET!P5, GSW!P5, HOU!P5, IND!P5, LAC!P5, LAL!P5, MEM!P5, MIA!P5, MIL!P5, MIN!P5, NOP!P5, NYK!P5, OKC!P5, ORL!P5, PHI!P5, PHX!P5, POR!P5, SAC!P5, SAS!P5, TOR!P5, UTH!P5, WAS!P5)-min(ATL!P5, BOS!P5, BRK!P5, CHA!P5, CHI!P5, CLE!P5, DAL!P5, DEN!P5, DET!P5, GSW!P5, HOU!P5, IND!P5, LAC!P5, LAL!P5, MEM!P5, MIA!P5, MIL!P5, MIN!P5, NOP!P5, NYK!P5, OKC!P5, ORL!P5, PHI!P5, PHX!P5, POR!P5, SAC!P5, SAS!P5, TOR!P5, UTH!P5, WAS!P5)</f>
        <v>0</v>
      </c>
      <c r="Q43" s="38">
        <f>SUM(ATL!Q5, BOS!Q5, BRK!Q5, CHA!Q5, CHI!Q5, CLE!Q5, DAL!Q5, DEN!Q5, DET!Q5, GSW!Q5, HOU!Q5, IND!Q5, LAC!Q5, LAL!Q5, MEM!Q5, MIA!Q5, MIL!Q5, MIN!Q5, NOP!Q5, NYK!Q5, OKC!Q5, ORL!Q5, PHI!Q5, PHX!Q5, POR!Q5, SAC!Q5, SAS!Q5, TOR!Q5, UTH!Q5, WAS!Q5)-Max(ATL!Q5, BOS!Q5, BRK!Q5, CHA!Q5, CHI!Q5, CLE!Q5, DAL!Q5, DEN!Q5, DET!Q5, GSW!Q5, HOU!Q5, IND!Q5, LAC!Q5, LAL!Q5, MEM!Q5, MIA!Q5, MIL!Q5, MIN!Q5, NOP!Q5, NYK!Q5, OKC!Q5, ORL!Q5, PHI!Q5, PHX!Q5, POR!Q5, SAC!Q5, SAS!Q5, TOR!Q5, UTH!Q5, WAS!Q5)-min(ATL!Q5, BOS!Q5, BRK!Q5, CHA!Q5, CHI!Q5, CLE!Q5, DAL!Q5, DEN!Q5, DET!Q5, GSW!Q5, HOU!Q5, IND!Q5, LAC!Q5, LAL!Q5, MEM!Q5, MIA!Q5, MIL!Q5, MIN!Q5, NOP!Q5, NYK!Q5, OKC!Q5, ORL!Q5, PHI!Q5, PHX!Q5, POR!Q5, SAC!Q5, SAS!Q5, TOR!Q5, UTH!Q5, WAS!Q5)</f>
        <v>0</v>
      </c>
      <c r="R43" s="38">
        <f>SUM(ATL!R5, BOS!R5, BRK!R5, CHA!R5, CHI!R5, CLE!R5, DAL!R5, DEN!R5, DET!R5, GSW!R5, HOU!R5, IND!R5, LAC!R5, LAL!R5, MEM!R5, MIA!R5, MIL!R5, MIN!R5, NOP!R5, NYK!R5, OKC!R5, ORL!R5, PHI!R5, PHX!R5, POR!R5, SAC!R5, SAS!R5, TOR!R5, UTH!R5, WAS!R5)-Max(ATL!R5, BOS!R5, BRK!R5, CHA!R5, CHI!R5, CLE!R5, DAL!R5, DEN!R5, DET!R5, GSW!R5, HOU!R5, IND!R5, LAC!R5, LAL!R5, MEM!R5, MIA!R5, MIL!R5, MIN!R5, NOP!R5, NYK!R5, OKC!R5, ORL!R5, PHI!R5, PHX!R5, POR!R5, SAC!R5, SAS!R5, TOR!R5, UTH!R5, WAS!R5)-min(ATL!R5, BOS!R5, BRK!R5, CHA!R5, CHI!R5, CLE!R5, DAL!R5, DEN!R5, DET!R5, GSW!R5, HOU!R5, IND!R5, LAC!R5, LAL!R5, MEM!R5, MIA!R5, MIL!R5, MIN!R5, NOP!R5, NYK!R5, OKC!R5, ORL!R5, PHI!R5, PHX!R5, POR!R5, SAC!R5, SAS!R5, TOR!R5, UTH!R5, WAS!R5)</f>
        <v>0</v>
      </c>
      <c r="S43" s="39">
        <f>SUM(ATL!S5, BOS!S5, BRK!S5, CHA!S5, CHI!S5, CLE!S5, DAL!S5, DEN!S5, DET!S5, GSW!S5, HOU!S5, IND!S5, LAC!S5, LAL!S5, MEM!S5, MIA!S5, MIL!S5, MIN!S5, NOP!S5, NYK!S5, OKC!S5, ORL!S5, PHI!S5, PHX!S5, POR!S5, SAC!S5, SAS!S5, TOR!S5, UTH!S5, WAS!S5)-Max(ATL!S5, BOS!S5, BRK!S5, CHA!S5, CHI!S5, CLE!S5, DAL!S5, DEN!S5, DET!S5, GSW!S5, HOU!S5, IND!S5, LAC!S5, LAL!S5, MEM!S5, MIA!S5, MIL!S5, MIN!S5, NOP!S5, NYK!S5, OKC!S5, ORL!S5, PHI!S5, PHX!S5, POR!S5, SAC!S5, SAS!S5, TOR!S5, UTH!S5, WAS!S5)-min(ATL!S5, BOS!S5, BRK!S5, CHA!S5, CHI!S5, CLE!S5, DAL!S5, DEN!S5, DET!S5, GSW!S5, HOU!S5, IND!S5, LAC!S5, LAL!S5, MEM!S5, MIA!S5, MIL!S5, MIN!S5, NOP!S5, NYK!S5, OKC!S5, ORL!S5, PHI!S5, PHX!S5, POR!S5, SAC!S5, SAS!S5, TOR!S5, UTH!S5, WAS!S5)</f>
        <v>-41673</v>
      </c>
    </row>
    <row r="44">
      <c r="A44" s="3" t="s">
        <v>25</v>
      </c>
      <c r="B44" s="38">
        <f>SUM(ATL!B6, BOS!B6, BRK!B6, CHA!B6, CHI!B6, CLE!B6, DAL!B6, DEN!B6, DET!B6, GSW!B6, HOU!B6, IND!B6, LAC!B6, LAL!B6, MEM!B6, MIA!B6, MIL!B6, MIN!B6, NOP!B6, NYK!B6, OKC!B6, ORL!B6, PHI!B6, PHX!B6, POR!B6, SAC!B6, SAS!B6, TOR!B6, UTH!B6, WAS!B6)-Max(ATL!B6, BOS!B6, BRK!B6, CHA!B6, CHI!B6, CLE!B6, DAL!B6, DEN!B6, DET!B6, GSW!B6, HOU!B6, IND!B6, LAC!B6, LAL!B6, MEM!B6, MIA!B6, MIL!B6, MIN!B6, NOP!B6, NYK!B6, OKC!B6, ORL!B6, PHI!B6, PHX!B6, POR!B6, SAC!B6, SAS!B6, TOR!B6, UTH!B6, WAS!B6)-min(ATL!B6, BOS!B6, BRK!B6, CHA!B6, CHI!B6, CLE!B6, DAL!B6, DEN!B6, DET!B6, GSW!B6, HOU!B6, IND!B6, LAC!B6, LAL!B6, MEM!B6, MIA!B6, MIL!B6, MIN!B6, NOP!B6, NYK!B6, OKC!B6, ORL!B6, PHI!B6, PHX!B6, POR!B6, SAC!B6, SAS!B6, TOR!B6, UTH!B6, WAS!B6)</f>
        <v>116</v>
      </c>
      <c r="C44" s="38">
        <f>SUM(ATL!C6, BOS!C6, BRK!C6, CHA!C6, CHI!C6, CLE!C6, DAL!C6, DEN!C6, DET!C6, GSW!C6, HOU!C6, IND!C6, LAC!C6, LAL!C6, MEM!C6, MIA!C6, MIL!C6, MIN!C6, NOP!C6, NYK!C6, OKC!C6, ORL!C6, PHI!C6, PHX!C6, POR!C6, SAC!C6, SAS!C6, TOR!C6, UTH!C6, WAS!C6)-Max(ATL!C6, BOS!C6, BRK!C6, CHA!C6, CHI!C6, CLE!C6, DAL!C6, DEN!C6, DET!C6, GSW!C6, HOU!C6, IND!C6, LAC!C6, LAL!C6, MEM!C6, MIA!C6, MIL!C6, MIN!C6, NOP!C6, NYK!C6, OKC!C6, ORL!C6, PHI!C6, PHX!C6, POR!C6, SAC!C6, SAS!C6, TOR!C6, UTH!C6, WAS!C6)-min(ATL!C6, BOS!C6, BRK!C6, CHA!C6, CHI!C6, CLE!C6, DAL!C6, DEN!C6, DET!C6, GSW!C6, HOU!C6, IND!C6, LAC!C6, LAL!C6, MEM!C6, MIA!C6, MIL!C6, MIN!C6, NOP!C6, NYK!C6, OKC!C6, ORL!C6, PHI!C6, PHX!C6, POR!C6, SAC!C6, SAS!C6, TOR!C6, UTH!C6, WAS!C6)</f>
        <v>115</v>
      </c>
      <c r="D44" s="38">
        <f>SUM(ATL!D6, BOS!D6, BRK!D6, CHA!D6, CHI!D6, CLE!D6, DAL!D6, DEN!D6, DET!D6, GSW!D6, HOU!D6, IND!D6, LAC!D6, LAL!D6, MEM!D6, MIA!D6, MIL!D6, MIN!D6, NOP!D6, NYK!D6, OKC!D6, ORL!D6, PHI!D6, PHX!D6, POR!D6, SAC!D6, SAS!D6, TOR!D6, UTH!D6, WAS!D6)-Max(ATL!D6, BOS!D6, BRK!D6, CHA!D6, CHI!D6, CLE!D6, DAL!D6, DEN!D6, DET!D6, GSW!D6, HOU!D6, IND!D6, LAC!D6, LAL!D6, MEM!D6, MIA!D6, MIL!D6, MIN!D6, NOP!D6, NYK!D6, OKC!D6, ORL!D6, PHI!D6, PHX!D6, POR!D6, SAC!D6, SAS!D6, TOR!D6, UTH!D6, WAS!D6)-min(ATL!D6, BOS!D6, BRK!D6, CHA!D6, CHI!D6, CLE!D6, DAL!D6, DEN!D6, DET!D6, GSW!D6, HOU!D6, IND!D6, LAC!D6, LAL!D6, MEM!D6, MIA!D6, MIL!D6, MIN!D6, NOP!D6, NYK!D6, OKC!D6, ORL!D6, PHI!D6, PHX!D6, POR!D6, SAC!D6, SAS!D6, TOR!D6, UTH!D6, WAS!D6)</f>
        <v>156</v>
      </c>
      <c r="E44" s="38">
        <f>SUM(ATL!E6, BOS!E6, BRK!E6, CHA!E6, CHI!E6, CLE!E6, DAL!E6, DEN!E6, DET!E6, GSW!E6, HOU!E6, IND!E6, LAC!E6, LAL!E6, MEM!E6, MIA!E6, MIL!E6, MIN!E6, NOP!E6, NYK!E6, OKC!E6, ORL!E6, PHI!E6, PHX!E6, POR!E6, SAC!E6, SAS!E6, TOR!E6, UTH!E6, WAS!E6)-Max(ATL!E6, BOS!E6, BRK!E6, CHA!E6, CHI!E6, CLE!E6, DAL!E6, DEN!E6, DET!E6, GSW!E6, HOU!E6, IND!E6, LAC!E6, LAL!E6, MEM!E6, MIA!E6, MIL!E6, MIN!E6, NOP!E6, NYK!E6, OKC!E6, ORL!E6, PHI!E6, PHX!E6, POR!E6, SAC!E6, SAS!E6, TOR!E6, UTH!E6, WAS!E6)-min(ATL!E6, BOS!E6, BRK!E6, CHA!E6, CHI!E6, CLE!E6, DAL!E6, DEN!E6, DET!E6, GSW!E6, HOU!E6, IND!E6, LAC!E6, LAL!E6, MEM!E6, MIA!E6, MIL!E6, MIN!E6, NOP!E6, NYK!E6, OKC!E6, ORL!E6, PHI!E6, PHX!E6, POR!E6, SAC!E6, SAS!E6, TOR!E6, UTH!E6, WAS!E6)</f>
        <v>198</v>
      </c>
      <c r="F44" s="38">
        <f>SUM(ATL!F6, BOS!F6, BRK!F6, CHA!F6, CHI!F6, CLE!F6, DAL!F6, DEN!F6, DET!F6, GSW!F6, HOU!F6, IND!F6, LAC!F6, LAL!F6, MEM!F6, MIA!F6, MIL!F6, MIN!F6, NOP!F6, NYK!F6, OKC!F6, ORL!F6, PHI!F6, PHX!F6, POR!F6, SAC!F6, SAS!F6, TOR!F6, UTH!F6, WAS!F6)-Max(ATL!F6, BOS!F6, BRK!F6, CHA!F6, CHI!F6, CLE!F6, DAL!F6, DEN!F6, DET!F6, GSW!F6, HOU!F6, IND!F6, LAC!F6, LAL!F6, MEM!F6, MIA!F6, MIL!F6, MIN!F6, NOP!F6, NYK!F6, OKC!F6, ORL!F6, PHI!F6, PHX!F6, POR!F6, SAC!F6, SAS!F6, TOR!F6, UTH!F6, WAS!F6)-min(ATL!F6, BOS!F6, BRK!F6, CHA!F6, CHI!F6, CLE!F6, DAL!F6, DEN!F6, DET!F6, GSW!F6, HOU!F6, IND!F6, LAC!F6, LAL!F6, MEM!F6, MIA!F6, MIL!F6, MIN!F6, NOP!F6, NYK!F6, OKC!F6, ORL!F6, PHI!F6, PHX!F6, POR!F6, SAC!F6, SAS!F6, TOR!F6, UTH!F6, WAS!F6)</f>
        <v>238</v>
      </c>
      <c r="G44" s="38">
        <f>SUM(ATL!G6, BOS!G6, BRK!G6, CHA!G6, CHI!G6, CLE!G6, DAL!G6, DEN!G6, DET!G6, GSW!G6, HOU!G6, IND!G6, LAC!G6, LAL!G6, MEM!G6, MIA!G6, MIL!G6, MIN!G6, NOP!G6, NYK!G6, OKC!G6, ORL!G6, PHI!G6, PHX!G6, POR!G6, SAC!G6, SAS!G6, TOR!G6, UTH!G6, WAS!G6)-Max(ATL!G6, BOS!G6, BRK!G6, CHA!G6, CHI!G6, CLE!G6, DAL!G6, DEN!G6, DET!G6, GSW!G6, HOU!G6, IND!G6, LAC!G6, LAL!G6, MEM!G6, MIA!G6, MIL!G6, MIN!G6, NOP!G6, NYK!G6, OKC!G6, ORL!G6, PHI!G6, PHX!G6, POR!G6, SAC!G6, SAS!G6, TOR!G6, UTH!G6, WAS!G6)-min(ATL!G6, BOS!G6, BRK!G6, CHA!G6, CHI!G6, CLE!G6, DAL!G6, DEN!G6, DET!G6, GSW!G6, HOU!G6, IND!G6, LAC!G6, LAL!G6, MEM!G6, MIA!G6, MIL!G6, MIN!G6, NOP!G6, NYK!G6, OKC!G6, ORL!G6, PHI!G6, PHX!G6, POR!G6, SAC!G6, SAS!G6, TOR!G6, UTH!G6, WAS!G6)</f>
        <v>162</v>
      </c>
      <c r="H44" s="38">
        <f>SUM(ATL!H6, BOS!H6, BRK!H6, CHA!H6, CHI!H6, CLE!H6, DAL!H6, DEN!H6, DET!H6, GSW!H6, HOU!H6, IND!H6, LAC!H6, LAL!H6, MEM!H6, MIA!H6, MIL!H6, MIN!H6, NOP!H6, NYK!H6, OKC!H6, ORL!H6, PHI!H6, PHX!H6, POR!H6, SAC!H6, SAS!H6, TOR!H6, UTH!H6, WAS!H6)-Max(ATL!H6, BOS!H6, BRK!H6, CHA!H6, CHI!H6, CLE!H6, DAL!H6, DEN!H6, DET!H6, GSW!H6, HOU!H6, IND!H6, LAC!H6, LAL!H6, MEM!H6, MIA!H6, MIL!H6, MIN!H6, NOP!H6, NYK!H6, OKC!H6, ORL!H6, PHI!H6, PHX!H6, POR!H6, SAC!H6, SAS!H6, TOR!H6, UTH!H6, WAS!H6)-min(ATL!H6, BOS!H6, BRK!H6, CHA!H6, CHI!H6, CLE!H6, DAL!H6, DEN!H6, DET!H6, GSW!H6, HOU!H6, IND!H6, LAC!H6, LAL!H6, MEM!H6, MIA!H6, MIL!H6, MIN!H6, NOP!H6, NYK!H6, OKC!H6, ORL!H6, PHI!H6, PHX!H6, POR!H6, SAC!H6, SAS!H6, TOR!H6, UTH!H6, WAS!H6)</f>
        <v>158</v>
      </c>
      <c r="I44" s="38">
        <f>SUM(ATL!I6, BOS!I6, BRK!I6, CHA!I6, CHI!I6, CLE!I6, DAL!I6, DEN!I6, DET!I6, GSW!I6, HOU!I6, IND!I6, LAC!I6, LAL!I6, MEM!I6, MIA!I6, MIL!I6, MIN!I6, NOP!I6, NYK!I6, OKC!I6, ORL!I6, PHI!I6, PHX!I6, POR!I6, SAC!I6, SAS!I6, TOR!I6, UTH!I6, WAS!I6)-Max(ATL!I6, BOS!I6, BRK!I6, CHA!I6, CHI!I6, CLE!I6, DAL!I6, DEN!I6, DET!I6, GSW!I6, HOU!I6, IND!I6, LAC!I6, LAL!I6, MEM!I6, MIA!I6, MIL!I6, MIN!I6, NOP!I6, NYK!I6, OKC!I6, ORL!I6, PHI!I6, PHX!I6, POR!I6, SAC!I6, SAS!I6, TOR!I6, UTH!I6, WAS!I6)-min(ATL!I6, BOS!I6, BRK!I6, CHA!I6, CHI!I6, CLE!I6, DAL!I6, DEN!I6, DET!I6, GSW!I6, HOU!I6, IND!I6, LAC!I6, LAL!I6, MEM!I6, MIA!I6, MIL!I6, MIN!I6, NOP!I6, NYK!I6, OKC!I6, ORL!I6, PHI!I6, PHX!I6, POR!I6, SAC!I6, SAS!I6, TOR!I6, UTH!I6, WAS!I6)</f>
        <v>275</v>
      </c>
      <c r="J44" s="38">
        <f>SUM(ATL!J6, BOS!J6, BRK!J6, CHA!J6, CHI!J6, CLE!J6, DAL!J6, DEN!J6, DET!J6, GSW!J6, HOU!J6, IND!J6, LAC!J6, LAL!J6, MEM!J6, MIA!J6, MIL!J6, MIN!J6, NOP!J6, NYK!J6, OKC!J6, ORL!J6, PHI!J6, PHX!J6, POR!J6, SAC!J6, SAS!J6, TOR!J6, UTH!J6, WAS!J6)-Max(ATL!J6, BOS!J6, BRK!J6, CHA!J6, CHI!J6, CLE!J6, DAL!J6, DEN!J6, DET!J6, GSW!J6, HOU!J6, IND!J6, LAC!J6, LAL!J6, MEM!J6, MIA!J6, MIL!J6, MIN!J6, NOP!J6, NYK!J6, OKC!J6, ORL!J6, PHI!J6, PHX!J6, POR!J6, SAC!J6, SAS!J6, TOR!J6, UTH!J6, WAS!J6)-min(ATL!J6, BOS!J6, BRK!J6, CHA!J6, CHI!J6, CLE!J6, DAL!J6, DEN!J6, DET!J6, GSW!J6, HOU!J6, IND!J6, LAC!J6, LAL!J6, MEM!J6, MIA!J6, MIL!J6, MIN!J6, NOP!J6, NYK!J6, OKC!J6, ORL!J6, PHI!J6, PHX!J6, POR!J6, SAC!J6, SAS!J6, TOR!J6, UTH!J6, WAS!J6)</f>
        <v>247</v>
      </c>
      <c r="K44" s="38">
        <f>SUM(ATL!K6, BOS!K6, BRK!K6, CHA!K6, CHI!K6, CLE!K6, DAL!K6, DEN!K6, DET!K6, GSW!K6, HOU!K6, IND!K6, LAC!K6, LAL!K6, MEM!K6, MIA!K6, MIL!K6, MIN!K6, NOP!K6, NYK!K6, OKC!K6, ORL!K6, PHI!K6, PHX!K6, POR!K6, SAC!K6, SAS!K6, TOR!K6, UTH!K6, WAS!K6)-Max(ATL!K6, BOS!K6, BRK!K6, CHA!K6, CHI!K6, CLE!K6, DAL!K6, DEN!K6, DET!K6, GSW!K6, HOU!K6, IND!K6, LAC!K6, LAL!K6, MEM!K6, MIA!K6, MIL!K6, MIN!K6, NOP!K6, NYK!K6, OKC!K6, ORL!K6, PHI!K6, PHX!K6, POR!K6, SAC!K6, SAS!K6, TOR!K6, UTH!K6, WAS!K6)-min(ATL!K6, BOS!K6, BRK!K6, CHA!K6, CHI!K6, CLE!K6, DAL!K6, DEN!K6, DET!K6, GSW!K6, HOU!K6, IND!K6, LAC!K6, LAL!K6, MEM!K6, MIA!K6, MIL!K6, MIN!K6, NOP!K6, NYK!K6, OKC!K6, ORL!K6, PHI!K6, PHX!K6, POR!K6, SAC!K6, SAS!K6, TOR!K6, UTH!K6, WAS!K6)</f>
        <v>216</v>
      </c>
      <c r="L44" s="38">
        <f>SUM(ATL!L6, BOS!L6, BRK!L6, CHA!L6, CHI!L6, CLE!L6, DAL!L6, DEN!L6, DET!L6, GSW!L6, HOU!L6, IND!L6, LAC!L6, LAL!L6, MEM!L6, MIA!L6, MIL!L6, MIN!L6, NOP!L6, NYK!L6, OKC!L6, ORL!L6, PHI!L6, PHX!L6, POR!L6, SAC!L6, SAS!L6, TOR!L6, UTH!L6, WAS!L6)-Max(ATL!L6, BOS!L6, BRK!L6, CHA!L6, CHI!L6, CLE!L6, DAL!L6, DEN!L6, DET!L6, GSW!L6, HOU!L6, IND!L6, LAC!L6, LAL!L6, MEM!L6, MIA!L6, MIL!L6, MIN!L6, NOP!L6, NYK!L6, OKC!L6, ORL!L6, PHI!L6, PHX!L6, POR!L6, SAC!L6, SAS!L6, TOR!L6, UTH!L6, WAS!L6)-min(ATL!L6, BOS!L6, BRK!L6, CHA!L6, CHI!L6, CLE!L6, DAL!L6, DEN!L6, DET!L6, GSW!L6, HOU!L6, IND!L6, LAC!L6, LAL!L6, MEM!L6, MIA!L6, MIL!L6, MIN!L6, NOP!L6, NYK!L6, OKC!L6, ORL!L6, PHI!L6, PHX!L6, POR!L6, SAC!L6, SAS!L6, TOR!L6, UTH!L6, WAS!L6)</f>
        <v>244</v>
      </c>
      <c r="M44" s="38">
        <f>SUM(ATL!M6, BOS!M6, BRK!M6, CHA!M6, CHI!M6, CLE!M6, DAL!M6, DEN!M6, DET!M6, GSW!M6, HOU!M6, IND!M6, LAC!M6, LAL!M6, MEM!M6, MIA!M6, MIL!M6, MIN!M6, NOP!M6, NYK!M6, OKC!M6, ORL!M6, PHI!M6, PHX!M6, POR!M6, SAC!M6, SAS!M6, TOR!M6, UTH!M6, WAS!M6)-Max(ATL!M6, BOS!M6, BRK!M6, CHA!M6, CHI!M6, CLE!M6, DAL!M6, DEN!M6, DET!M6, GSW!M6, HOU!M6, IND!M6, LAC!M6, LAL!M6, MEM!M6, MIA!M6, MIL!M6, MIN!M6, NOP!M6, NYK!M6, OKC!M6, ORL!M6, PHI!M6, PHX!M6, POR!M6, SAC!M6, SAS!M6, TOR!M6, UTH!M6, WAS!M6)-min(ATL!M6, BOS!M6, BRK!M6, CHA!M6, CHI!M6, CLE!M6, DAL!M6, DEN!M6, DET!M6, GSW!M6, HOU!M6, IND!M6, LAC!M6, LAL!M6, MEM!M6, MIA!M6, MIL!M6, MIN!M6, NOP!M6, NYK!M6, OKC!M6, ORL!M6, PHI!M6, PHX!M6, POR!M6, SAC!M6, SAS!M6, TOR!M6, UTH!M6, WAS!M6)</f>
        <v>277</v>
      </c>
      <c r="N44" s="38">
        <f>SUM(ATL!N6, BOS!N6, BRK!N6, CHA!N6, CHI!N6, CLE!N6, DAL!N6, DEN!N6, DET!N6, GSW!N6, HOU!N6, IND!N6, LAC!N6, LAL!N6, MEM!N6, MIA!N6, MIL!N6, MIN!N6, NOP!N6, NYK!N6, OKC!N6, ORL!N6, PHI!N6, PHX!N6, POR!N6, SAC!N6, SAS!N6, TOR!N6, UTH!N6, WAS!N6)-Max(ATL!N6, BOS!N6, BRK!N6, CHA!N6, CHI!N6, CLE!N6, DAL!N6, DEN!N6, DET!N6, GSW!N6, HOU!N6, IND!N6, LAC!N6, LAL!N6, MEM!N6, MIA!N6, MIL!N6, MIN!N6, NOP!N6, NYK!N6, OKC!N6, ORL!N6, PHI!N6, PHX!N6, POR!N6, SAC!N6, SAS!N6, TOR!N6, UTH!N6, WAS!N6)-min(ATL!N6, BOS!N6, BRK!N6, CHA!N6, CHI!N6, CLE!N6, DAL!N6, DEN!N6, DET!N6, GSW!N6, HOU!N6, IND!N6, LAC!N6, LAL!N6, MEM!N6, MIA!N6, MIL!N6, MIN!N6, NOP!N6, NYK!N6, OKC!N6, ORL!N6, PHI!N6, PHX!N6, POR!N6, SAC!N6, SAS!N6, TOR!N6, UTH!N6, WAS!N6)</f>
        <v>209</v>
      </c>
      <c r="O44" s="38">
        <f>SUM(ATL!O6, BOS!O6, BRK!O6, CHA!O6, CHI!O6, CLE!O6, DAL!O6, DEN!O6, DET!O6, GSW!O6, HOU!O6, IND!O6, LAC!O6, LAL!O6, MEM!O6, MIA!O6, MIL!O6, MIN!O6, NOP!O6, NYK!O6, OKC!O6, ORL!O6, PHI!O6, PHX!O6, POR!O6, SAC!O6, SAS!O6, TOR!O6, UTH!O6, WAS!O6)-Max(ATL!O6, BOS!O6, BRK!O6, CHA!O6, CHI!O6, CLE!O6, DAL!O6, DEN!O6, DET!O6, GSW!O6, HOU!O6, IND!O6, LAC!O6, LAL!O6, MEM!O6, MIA!O6, MIL!O6, MIN!O6, NOP!O6, NYK!O6, OKC!O6, ORL!O6, PHI!O6, PHX!O6, POR!O6, SAC!O6, SAS!O6, TOR!O6, UTH!O6, WAS!O6)-min(ATL!O6, BOS!O6, BRK!O6, CHA!O6, CHI!O6, CLE!O6, DAL!O6, DEN!O6, DET!O6, GSW!O6, HOU!O6, IND!O6, LAC!O6, LAL!O6, MEM!O6, MIA!O6, MIL!O6, MIN!O6, NOP!O6, NYK!O6, OKC!O6, ORL!O6, PHI!O6, PHX!O6, POR!O6, SAC!O6, SAS!O6, TOR!O6, UTH!O6, WAS!O6)</f>
        <v>75</v>
      </c>
      <c r="P44" s="38">
        <f>SUM(ATL!P6, BOS!P6, BRK!P6, CHA!P6, CHI!P6, CLE!P6, DAL!P6, DEN!P6, DET!P6, GSW!P6, HOU!P6, IND!P6, LAC!P6, LAL!P6, MEM!P6, MIA!P6, MIL!P6, MIN!P6, NOP!P6, NYK!P6, OKC!P6, ORL!P6, PHI!P6, PHX!P6, POR!P6, SAC!P6, SAS!P6, TOR!P6, UTH!P6, WAS!P6)-Max(ATL!P6, BOS!P6, BRK!P6, CHA!P6, CHI!P6, CLE!P6, DAL!P6, DEN!P6, DET!P6, GSW!P6, HOU!P6, IND!P6, LAC!P6, LAL!P6, MEM!P6, MIA!P6, MIL!P6, MIN!P6, NOP!P6, NYK!P6, OKC!P6, ORL!P6, PHI!P6, PHX!P6, POR!P6, SAC!P6, SAS!P6, TOR!P6, UTH!P6, WAS!P6)-min(ATL!P6, BOS!P6, BRK!P6, CHA!P6, CHI!P6, CLE!P6, DAL!P6, DEN!P6, DET!P6, GSW!P6, HOU!P6, IND!P6, LAC!P6, LAL!P6, MEM!P6, MIA!P6, MIL!P6, MIN!P6, NOP!P6, NYK!P6, OKC!P6, ORL!P6, PHI!P6, PHX!P6, POR!P6, SAC!P6, SAS!P6, TOR!P6, UTH!P6, WAS!P6)</f>
        <v>0</v>
      </c>
      <c r="Q44" s="38">
        <f>SUM(ATL!Q6, BOS!Q6, BRK!Q6, CHA!Q6, CHI!Q6, CLE!Q6, DAL!Q6, DEN!Q6, DET!Q6, GSW!Q6, HOU!Q6, IND!Q6, LAC!Q6, LAL!Q6, MEM!Q6, MIA!Q6, MIL!Q6, MIN!Q6, NOP!Q6, NYK!Q6, OKC!Q6, ORL!Q6, PHI!Q6, PHX!Q6, POR!Q6, SAC!Q6, SAS!Q6, TOR!Q6, UTH!Q6, WAS!Q6)-Max(ATL!Q6, BOS!Q6, BRK!Q6, CHA!Q6, CHI!Q6, CLE!Q6, DAL!Q6, DEN!Q6, DET!Q6, GSW!Q6, HOU!Q6, IND!Q6, LAC!Q6, LAL!Q6, MEM!Q6, MIA!Q6, MIL!Q6, MIN!Q6, NOP!Q6, NYK!Q6, OKC!Q6, ORL!Q6, PHI!Q6, PHX!Q6, POR!Q6, SAC!Q6, SAS!Q6, TOR!Q6, UTH!Q6, WAS!Q6)-min(ATL!Q6, BOS!Q6, BRK!Q6, CHA!Q6, CHI!Q6, CLE!Q6, DAL!Q6, DEN!Q6, DET!Q6, GSW!Q6, HOU!Q6, IND!Q6, LAC!Q6, LAL!Q6, MEM!Q6, MIA!Q6, MIL!Q6, MIN!Q6, NOP!Q6, NYK!Q6, OKC!Q6, ORL!Q6, PHI!Q6, PHX!Q6, POR!Q6, SAC!Q6, SAS!Q6, TOR!Q6, UTH!Q6, WAS!Q6)</f>
        <v>0</v>
      </c>
      <c r="R44" s="38">
        <f>SUM(ATL!R6, BOS!R6, BRK!R6, CHA!R6, CHI!R6, CLE!R6, DAL!R6, DEN!R6, DET!R6, GSW!R6, HOU!R6, IND!R6, LAC!R6, LAL!R6, MEM!R6, MIA!R6, MIL!R6, MIN!R6, NOP!R6, NYK!R6, OKC!R6, ORL!R6, PHI!R6, PHX!R6, POR!R6, SAC!R6, SAS!R6, TOR!R6, UTH!R6, WAS!R6)-Max(ATL!R6, BOS!R6, BRK!R6, CHA!R6, CHI!R6, CLE!R6, DAL!R6, DEN!R6, DET!R6, GSW!R6, HOU!R6, IND!R6, LAC!R6, LAL!R6, MEM!R6, MIA!R6, MIL!R6, MIN!R6, NOP!R6, NYK!R6, OKC!R6, ORL!R6, PHI!R6, PHX!R6, POR!R6, SAC!R6, SAS!R6, TOR!R6, UTH!R6, WAS!R6)-min(ATL!R6, BOS!R6, BRK!R6, CHA!R6, CHI!R6, CLE!R6, DAL!R6, DEN!R6, DET!R6, GSW!R6, HOU!R6, IND!R6, LAC!R6, LAL!R6, MEM!R6, MIA!R6, MIL!R6, MIN!R6, NOP!R6, NYK!R6, OKC!R6, ORL!R6, PHI!R6, PHX!R6, POR!R6, SAC!R6, SAS!R6, TOR!R6, UTH!R6, WAS!R6)</f>
        <v>0</v>
      </c>
      <c r="S44" s="39">
        <f>SUM(ATL!S6, BOS!S6, BRK!S6, CHA!S6, CHI!S6, CLE!S6, DAL!S6, DEN!S6, DET!S6, GSW!S6, HOU!S6, IND!S6, LAC!S6, LAL!S6, MEM!S6, MIA!S6, MIL!S6, MIN!S6, NOP!S6, NYK!S6, OKC!S6, ORL!S6, PHI!S6, PHX!S6, POR!S6, SAC!S6, SAS!S6, TOR!S6, UTH!S6, WAS!S6)-Max(ATL!S6, BOS!S6, BRK!S6, CHA!S6, CHI!S6, CLE!S6, DAL!S6, DEN!S6, DET!S6, GSW!S6, HOU!S6, IND!S6, LAC!S6, LAL!S6, MEM!S6, MIA!S6, MIL!S6, MIN!S6, NOP!S6, NYK!S6, OKC!S6, ORL!S6, PHI!S6, PHX!S6, POR!S6, SAC!S6, SAS!S6, TOR!S6, UTH!S6, WAS!S6)-min(ATL!S6, BOS!S6, BRK!S6, CHA!S6, CHI!S6, CLE!S6, DAL!S6, DEN!S6, DET!S6, GSW!S6, HOU!S6, IND!S6, LAC!S6, LAL!S6, MEM!S6, MIA!S6, MIL!S6, MIN!S6, NOP!S6, NYK!S6, OKC!S6, ORL!S6, PHI!S6, PHX!S6, POR!S6, SAC!S6, SAS!S6, TOR!S6, UTH!S6, WAS!S6)</f>
        <v>-41731</v>
      </c>
    </row>
    <row r="45">
      <c r="A45" s="3" t="s">
        <v>26</v>
      </c>
      <c r="B45" s="38">
        <f>SUM(ATL!B7, BOS!B7, BRK!B7, CHA!B7, CHI!B7, CLE!B7, DAL!B7, DEN!B7, DET!B7, GSW!B7, HOU!B7, IND!B7, LAC!B7, LAL!B7, MEM!B7, MIA!B7, MIL!B7, MIN!B7, NOP!B7, NYK!B7, OKC!B7, ORL!B7, PHI!B7, PHX!B7, POR!B7, SAC!B7, SAS!B7, TOR!B7, UTH!B7, WAS!B7)-Max(ATL!B7, BOS!B7, BRK!B7, CHA!B7, CHI!B7, CLE!B7, DAL!B7, DEN!B7, DET!B7, GSW!B7, HOU!B7, IND!B7, LAC!B7, LAL!B7, MEM!B7, MIA!B7, MIL!B7, MIN!B7, NOP!B7, NYK!B7, OKC!B7, ORL!B7, PHI!B7, PHX!B7, POR!B7, SAC!B7, SAS!B7, TOR!B7, UTH!B7, WAS!B7)-min(ATL!B7, BOS!B7, BRK!B7, CHA!B7, CHI!B7, CLE!B7, DAL!B7, DEN!B7, DET!B7, GSW!B7, HOU!B7, IND!B7, LAC!B7, LAL!B7, MEM!B7, MIA!B7, MIL!B7, MIN!B7, NOP!B7, NYK!B7, OKC!B7, ORL!B7, PHI!B7, PHX!B7, POR!B7, SAC!B7, SAS!B7, TOR!B7, UTH!B7, WAS!B7)</f>
        <v>58</v>
      </c>
      <c r="C45" s="38">
        <f>SUM(ATL!C7, BOS!C7, BRK!C7, CHA!C7, CHI!C7, CLE!C7, DAL!C7, DEN!C7, DET!C7, GSW!C7, HOU!C7, IND!C7, LAC!C7, LAL!C7, MEM!C7, MIA!C7, MIL!C7, MIN!C7, NOP!C7, NYK!C7, OKC!C7, ORL!C7, PHI!C7, PHX!C7, POR!C7, SAC!C7, SAS!C7, TOR!C7, UTH!C7, WAS!C7)-Max(ATL!C7, BOS!C7, BRK!C7, CHA!C7, CHI!C7, CLE!C7, DAL!C7, DEN!C7, DET!C7, GSW!C7, HOU!C7, IND!C7, LAC!C7, LAL!C7, MEM!C7, MIA!C7, MIL!C7, MIN!C7, NOP!C7, NYK!C7, OKC!C7, ORL!C7, PHI!C7, PHX!C7, POR!C7, SAC!C7, SAS!C7, TOR!C7, UTH!C7, WAS!C7)-min(ATL!C7, BOS!C7, BRK!C7, CHA!C7, CHI!C7, CLE!C7, DAL!C7, DEN!C7, DET!C7, GSW!C7, HOU!C7, IND!C7, LAC!C7, LAL!C7, MEM!C7, MIA!C7, MIL!C7, MIN!C7, NOP!C7, NYK!C7, OKC!C7, ORL!C7, PHI!C7, PHX!C7, POR!C7, SAC!C7, SAS!C7, TOR!C7, UTH!C7, WAS!C7)</f>
        <v>97</v>
      </c>
      <c r="D45" s="38">
        <f>SUM(ATL!D7, BOS!D7, BRK!D7, CHA!D7, CHI!D7, CLE!D7, DAL!D7, DEN!D7, DET!D7, GSW!D7, HOU!D7, IND!D7, LAC!D7, LAL!D7, MEM!D7, MIA!D7, MIL!D7, MIN!D7, NOP!D7, NYK!D7, OKC!D7, ORL!D7, PHI!D7, PHX!D7, POR!D7, SAC!D7, SAS!D7, TOR!D7, UTH!D7, WAS!D7)-Max(ATL!D7, BOS!D7, BRK!D7, CHA!D7, CHI!D7, CLE!D7, DAL!D7, DEN!D7, DET!D7, GSW!D7, HOU!D7, IND!D7, LAC!D7, LAL!D7, MEM!D7, MIA!D7, MIL!D7, MIN!D7, NOP!D7, NYK!D7, OKC!D7, ORL!D7, PHI!D7, PHX!D7, POR!D7, SAC!D7, SAS!D7, TOR!D7, UTH!D7, WAS!D7)-min(ATL!D7, BOS!D7, BRK!D7, CHA!D7, CHI!D7, CLE!D7, DAL!D7, DEN!D7, DET!D7, GSW!D7, HOU!D7, IND!D7, LAC!D7, LAL!D7, MEM!D7, MIA!D7, MIL!D7, MIN!D7, NOP!D7, NYK!D7, OKC!D7, ORL!D7, PHI!D7, PHX!D7, POR!D7, SAC!D7, SAS!D7, TOR!D7, UTH!D7, WAS!D7)</f>
        <v>195</v>
      </c>
      <c r="E45" s="38">
        <f>SUM(ATL!E7, BOS!E7, BRK!E7, CHA!E7, CHI!E7, CLE!E7, DAL!E7, DEN!E7, DET!E7, GSW!E7, HOU!E7, IND!E7, LAC!E7, LAL!E7, MEM!E7, MIA!E7, MIL!E7, MIN!E7, NOP!E7, NYK!E7, OKC!E7, ORL!E7, PHI!E7, PHX!E7, POR!E7, SAC!E7, SAS!E7, TOR!E7, UTH!E7, WAS!E7)-Max(ATL!E7, BOS!E7, BRK!E7, CHA!E7, CHI!E7, CLE!E7, DAL!E7, DEN!E7, DET!E7, GSW!E7, HOU!E7, IND!E7, LAC!E7, LAL!E7, MEM!E7, MIA!E7, MIL!E7, MIN!E7, NOP!E7, NYK!E7, OKC!E7, ORL!E7, PHI!E7, PHX!E7, POR!E7, SAC!E7, SAS!E7, TOR!E7, UTH!E7, WAS!E7)-min(ATL!E7, BOS!E7, BRK!E7, CHA!E7, CHI!E7, CLE!E7, DAL!E7, DEN!E7, DET!E7, GSW!E7, HOU!E7, IND!E7, LAC!E7, LAL!E7, MEM!E7, MIA!E7, MIL!E7, MIN!E7, NOP!E7, NYK!E7, OKC!E7, ORL!E7, PHI!E7, PHX!E7, POR!E7, SAC!E7, SAS!E7, TOR!E7, UTH!E7, WAS!E7)</f>
        <v>275</v>
      </c>
      <c r="F45" s="38">
        <f>SUM(ATL!F7, BOS!F7, BRK!F7, CHA!F7, CHI!F7, CLE!F7, DAL!F7, DEN!F7, DET!F7, GSW!F7, HOU!F7, IND!F7, LAC!F7, LAL!F7, MEM!F7, MIA!F7, MIL!F7, MIN!F7, NOP!F7, NYK!F7, OKC!F7, ORL!F7, PHI!F7, PHX!F7, POR!F7, SAC!F7, SAS!F7, TOR!F7, UTH!F7, WAS!F7)-Max(ATL!F7, BOS!F7, BRK!F7, CHA!F7, CHI!F7, CLE!F7, DAL!F7, DEN!F7, DET!F7, GSW!F7, HOU!F7, IND!F7, LAC!F7, LAL!F7, MEM!F7, MIA!F7, MIL!F7, MIN!F7, NOP!F7, NYK!F7, OKC!F7, ORL!F7, PHI!F7, PHX!F7, POR!F7, SAC!F7, SAS!F7, TOR!F7, UTH!F7, WAS!F7)-min(ATL!F7, BOS!F7, BRK!F7, CHA!F7, CHI!F7, CLE!F7, DAL!F7, DEN!F7, DET!F7, GSW!F7, HOU!F7, IND!F7, LAC!F7, LAL!F7, MEM!F7, MIA!F7, MIL!F7, MIN!F7, NOP!F7, NYK!F7, OKC!F7, ORL!F7, PHI!F7, PHX!F7, POR!F7, SAC!F7, SAS!F7, TOR!F7, UTH!F7, WAS!F7)</f>
        <v>246</v>
      </c>
      <c r="G45" s="38">
        <f>SUM(ATL!G7, BOS!G7, BRK!G7, CHA!G7, CHI!G7, CLE!G7, DAL!G7, DEN!G7, DET!G7, GSW!G7, HOU!G7, IND!G7, LAC!G7, LAL!G7, MEM!G7, MIA!G7, MIL!G7, MIN!G7, NOP!G7, NYK!G7, OKC!G7, ORL!G7, PHI!G7, PHX!G7, POR!G7, SAC!G7, SAS!G7, TOR!G7, UTH!G7, WAS!G7)-Max(ATL!G7, BOS!G7, BRK!G7, CHA!G7, CHI!G7, CLE!G7, DAL!G7, DEN!G7, DET!G7, GSW!G7, HOU!G7, IND!G7, LAC!G7, LAL!G7, MEM!G7, MIA!G7, MIL!G7, MIN!G7, NOP!G7, NYK!G7, OKC!G7, ORL!G7, PHI!G7, PHX!G7, POR!G7, SAC!G7, SAS!G7, TOR!G7, UTH!G7, WAS!G7)-min(ATL!G7, BOS!G7, BRK!G7, CHA!G7, CHI!G7, CLE!G7, DAL!G7, DEN!G7, DET!G7, GSW!G7, HOU!G7, IND!G7, LAC!G7, LAL!G7, MEM!G7, MIA!G7, MIL!G7, MIN!G7, NOP!G7, NYK!G7, OKC!G7, ORL!G7, PHI!G7, PHX!G7, POR!G7, SAC!G7, SAS!G7, TOR!G7, UTH!G7, WAS!G7)</f>
        <v>304</v>
      </c>
      <c r="H45" s="38">
        <f>SUM(ATL!H7, BOS!H7, BRK!H7, CHA!H7, CHI!H7, CLE!H7, DAL!H7, DEN!H7, DET!H7, GSW!H7, HOU!H7, IND!H7, LAC!H7, LAL!H7, MEM!H7, MIA!H7, MIL!H7, MIN!H7, NOP!H7, NYK!H7, OKC!H7, ORL!H7, PHI!H7, PHX!H7, POR!H7, SAC!H7, SAS!H7, TOR!H7, UTH!H7, WAS!H7)-Max(ATL!H7, BOS!H7, BRK!H7, CHA!H7, CHI!H7, CLE!H7, DAL!H7, DEN!H7, DET!H7, GSW!H7, HOU!H7, IND!H7, LAC!H7, LAL!H7, MEM!H7, MIA!H7, MIL!H7, MIN!H7, NOP!H7, NYK!H7, OKC!H7, ORL!H7, PHI!H7, PHX!H7, POR!H7, SAC!H7, SAS!H7, TOR!H7, UTH!H7, WAS!H7)-min(ATL!H7, BOS!H7, BRK!H7, CHA!H7, CHI!H7, CLE!H7, DAL!H7, DEN!H7, DET!H7, GSW!H7, HOU!H7, IND!H7, LAC!H7, LAL!H7, MEM!H7, MIA!H7, MIL!H7, MIN!H7, NOP!H7, NYK!H7, OKC!H7, ORL!H7, PHI!H7, PHX!H7, POR!H7, SAC!H7, SAS!H7, TOR!H7, UTH!H7, WAS!H7)</f>
        <v>415</v>
      </c>
      <c r="I45" s="38">
        <f>SUM(ATL!I7, BOS!I7, BRK!I7, CHA!I7, CHI!I7, CLE!I7, DAL!I7, DEN!I7, DET!I7, GSW!I7, HOU!I7, IND!I7, LAC!I7, LAL!I7, MEM!I7, MIA!I7, MIL!I7, MIN!I7, NOP!I7, NYK!I7, OKC!I7, ORL!I7, PHI!I7, PHX!I7, POR!I7, SAC!I7, SAS!I7, TOR!I7, UTH!I7, WAS!I7)-Max(ATL!I7, BOS!I7, BRK!I7, CHA!I7, CHI!I7, CLE!I7, DAL!I7, DEN!I7, DET!I7, GSW!I7, HOU!I7, IND!I7, LAC!I7, LAL!I7, MEM!I7, MIA!I7, MIL!I7, MIN!I7, NOP!I7, NYK!I7, OKC!I7, ORL!I7, PHI!I7, PHX!I7, POR!I7, SAC!I7, SAS!I7, TOR!I7, UTH!I7, WAS!I7)-min(ATL!I7, BOS!I7, BRK!I7, CHA!I7, CHI!I7, CLE!I7, DAL!I7, DEN!I7, DET!I7, GSW!I7, HOU!I7, IND!I7, LAC!I7, LAL!I7, MEM!I7, MIA!I7, MIL!I7, MIN!I7, NOP!I7, NYK!I7, OKC!I7, ORL!I7, PHI!I7, PHX!I7, POR!I7, SAC!I7, SAS!I7, TOR!I7, UTH!I7, WAS!I7)</f>
        <v>242</v>
      </c>
      <c r="J45" s="38">
        <f>SUM(ATL!J7, BOS!J7, BRK!J7, CHA!J7, CHI!J7, CLE!J7, DAL!J7, DEN!J7, DET!J7, GSW!J7, HOU!J7, IND!J7, LAC!J7, LAL!J7, MEM!J7, MIA!J7, MIL!J7, MIN!J7, NOP!J7, NYK!J7, OKC!J7, ORL!J7, PHI!J7, PHX!J7, POR!J7, SAC!J7, SAS!J7, TOR!J7, UTH!J7, WAS!J7)-Max(ATL!J7, BOS!J7, BRK!J7, CHA!J7, CHI!J7, CLE!J7, DAL!J7, DEN!J7, DET!J7, GSW!J7, HOU!J7, IND!J7, LAC!J7, LAL!J7, MEM!J7, MIA!J7, MIL!J7, MIN!J7, NOP!J7, NYK!J7, OKC!J7, ORL!J7, PHI!J7, PHX!J7, POR!J7, SAC!J7, SAS!J7, TOR!J7, UTH!J7, WAS!J7)-min(ATL!J7, BOS!J7, BRK!J7, CHA!J7, CHI!J7, CLE!J7, DAL!J7, DEN!J7, DET!J7, GSW!J7, HOU!J7, IND!J7, LAC!J7, LAL!J7, MEM!J7, MIA!J7, MIL!J7, MIN!J7, NOP!J7, NYK!J7, OKC!J7, ORL!J7, PHI!J7, PHX!J7, POR!J7, SAC!J7, SAS!J7, TOR!J7, UTH!J7, WAS!J7)</f>
        <v>132</v>
      </c>
      <c r="K45" s="38">
        <f>SUM(ATL!K7, BOS!K7, BRK!K7, CHA!K7, CHI!K7, CLE!K7, DAL!K7, DEN!K7, DET!K7, GSW!K7, HOU!K7, IND!K7, LAC!K7, LAL!K7, MEM!K7, MIA!K7, MIL!K7, MIN!K7, NOP!K7, NYK!K7, OKC!K7, ORL!K7, PHI!K7, PHX!K7, POR!K7, SAC!K7, SAS!K7, TOR!K7, UTH!K7, WAS!K7)-Max(ATL!K7, BOS!K7, BRK!K7, CHA!K7, CHI!K7, CLE!K7, DAL!K7, DEN!K7, DET!K7, GSW!K7, HOU!K7, IND!K7, LAC!K7, LAL!K7, MEM!K7, MIA!K7, MIL!K7, MIN!K7, NOP!K7, NYK!K7, OKC!K7, ORL!K7, PHI!K7, PHX!K7, POR!K7, SAC!K7, SAS!K7, TOR!K7, UTH!K7, WAS!K7)-min(ATL!K7, BOS!K7, BRK!K7, CHA!K7, CHI!K7, CLE!K7, DAL!K7, DEN!K7, DET!K7, GSW!K7, HOU!K7, IND!K7, LAC!K7, LAL!K7, MEM!K7, MIA!K7, MIL!K7, MIN!K7, NOP!K7, NYK!K7, OKC!K7, ORL!K7, PHI!K7, PHX!K7, POR!K7, SAC!K7, SAS!K7, TOR!K7, UTH!K7, WAS!K7)</f>
        <v>110</v>
      </c>
      <c r="L45" s="38">
        <f>SUM(ATL!L7, BOS!L7, BRK!L7, CHA!L7, CHI!L7, CLE!L7, DAL!L7, DEN!L7, DET!L7, GSW!L7, HOU!L7, IND!L7, LAC!L7, LAL!L7, MEM!L7, MIA!L7, MIL!L7, MIN!L7, NOP!L7, NYK!L7, OKC!L7, ORL!L7, PHI!L7, PHX!L7, POR!L7, SAC!L7, SAS!L7, TOR!L7, UTH!L7, WAS!L7)-Max(ATL!L7, BOS!L7, BRK!L7, CHA!L7, CHI!L7, CLE!L7, DAL!L7, DEN!L7, DET!L7, GSW!L7, HOU!L7, IND!L7, LAC!L7, LAL!L7, MEM!L7, MIA!L7, MIL!L7, MIN!L7, NOP!L7, NYK!L7, OKC!L7, ORL!L7, PHI!L7, PHX!L7, POR!L7, SAC!L7, SAS!L7, TOR!L7, UTH!L7, WAS!L7)-min(ATL!L7, BOS!L7, BRK!L7, CHA!L7, CHI!L7, CLE!L7, DAL!L7, DEN!L7, DET!L7, GSW!L7, HOU!L7, IND!L7, LAC!L7, LAL!L7, MEM!L7, MIA!L7, MIL!L7, MIN!L7, NOP!L7, NYK!L7, OKC!L7, ORL!L7, PHI!L7, PHX!L7, POR!L7, SAC!L7, SAS!L7, TOR!L7, UTH!L7, WAS!L7)</f>
        <v>110</v>
      </c>
      <c r="M45" s="38">
        <f>SUM(ATL!M7, BOS!M7, BRK!M7, CHA!M7, CHI!M7, CLE!M7, DAL!M7, DEN!M7, DET!M7, GSW!M7, HOU!M7, IND!M7, LAC!M7, LAL!M7, MEM!M7, MIA!M7, MIL!M7, MIN!M7, NOP!M7, NYK!M7, OKC!M7, ORL!M7, PHI!M7, PHX!M7, POR!M7, SAC!M7, SAS!M7, TOR!M7, UTH!M7, WAS!M7)-Max(ATL!M7, BOS!M7, BRK!M7, CHA!M7, CHI!M7, CLE!M7, DAL!M7, DEN!M7, DET!M7, GSW!M7, HOU!M7, IND!M7, LAC!M7, LAL!M7, MEM!M7, MIA!M7, MIL!M7, MIN!M7, NOP!M7, NYK!M7, OKC!M7, ORL!M7, PHI!M7, PHX!M7, POR!M7, SAC!M7, SAS!M7, TOR!M7, UTH!M7, WAS!M7)-min(ATL!M7, BOS!M7, BRK!M7, CHA!M7, CHI!M7, CLE!M7, DAL!M7, DEN!M7, DET!M7, GSW!M7, HOU!M7, IND!M7, LAC!M7, LAL!M7, MEM!M7, MIA!M7, MIL!M7, MIN!M7, NOP!M7, NYK!M7, OKC!M7, ORL!M7, PHI!M7, PHX!M7, POR!M7, SAC!M7, SAS!M7, TOR!M7, UTH!M7, WAS!M7)</f>
        <v>59</v>
      </c>
      <c r="N45" s="38">
        <f>SUM(ATL!N7, BOS!N7, BRK!N7, CHA!N7, CHI!N7, CLE!N7, DAL!N7, DEN!N7, DET!N7, GSW!N7, HOU!N7, IND!N7, LAC!N7, LAL!N7, MEM!N7, MIA!N7, MIL!N7, MIN!N7, NOP!N7, NYK!N7, OKC!N7, ORL!N7, PHI!N7, PHX!N7, POR!N7, SAC!N7, SAS!N7, TOR!N7, UTH!N7, WAS!N7)-Max(ATL!N7, BOS!N7, BRK!N7, CHA!N7, CHI!N7, CLE!N7, DAL!N7, DEN!N7, DET!N7, GSW!N7, HOU!N7, IND!N7, LAC!N7, LAL!N7, MEM!N7, MIA!N7, MIL!N7, MIN!N7, NOP!N7, NYK!N7, OKC!N7, ORL!N7, PHI!N7, PHX!N7, POR!N7, SAC!N7, SAS!N7, TOR!N7, UTH!N7, WAS!N7)-min(ATL!N7, BOS!N7, BRK!N7, CHA!N7, CHI!N7, CLE!N7, DAL!N7, DEN!N7, DET!N7, GSW!N7, HOU!N7, IND!N7, LAC!N7, LAL!N7, MEM!N7, MIA!N7, MIL!N7, MIN!N7, NOP!N7, NYK!N7, OKC!N7, ORL!N7, PHI!N7, PHX!N7, POR!N7, SAC!N7, SAS!N7, TOR!N7, UTH!N7, WAS!N7)</f>
        <v>74</v>
      </c>
      <c r="O45" s="38">
        <f>SUM(ATL!O7, BOS!O7, BRK!O7, CHA!O7, CHI!O7, CLE!O7, DAL!O7, DEN!O7, DET!O7, GSW!O7, HOU!O7, IND!O7, LAC!O7, LAL!O7, MEM!O7, MIA!O7, MIL!O7, MIN!O7, NOP!O7, NYK!O7, OKC!O7, ORL!O7, PHI!O7, PHX!O7, POR!O7, SAC!O7, SAS!O7, TOR!O7, UTH!O7, WAS!O7)-Max(ATL!O7, BOS!O7, BRK!O7, CHA!O7, CHI!O7, CLE!O7, DAL!O7, DEN!O7, DET!O7, GSW!O7, HOU!O7, IND!O7, LAC!O7, LAL!O7, MEM!O7, MIA!O7, MIL!O7, MIN!O7, NOP!O7, NYK!O7, OKC!O7, ORL!O7, PHI!O7, PHX!O7, POR!O7, SAC!O7, SAS!O7, TOR!O7, UTH!O7, WAS!O7)-min(ATL!O7, BOS!O7, BRK!O7, CHA!O7, CHI!O7, CLE!O7, DAL!O7, DEN!O7, DET!O7, GSW!O7, HOU!O7, IND!O7, LAC!O7, LAL!O7, MEM!O7, MIA!O7, MIL!O7, MIN!O7, NOP!O7, NYK!O7, OKC!O7, ORL!O7, PHI!O7, PHX!O7, POR!O7, SAC!O7, SAS!O7, TOR!O7, UTH!O7, WAS!O7)</f>
        <v>24</v>
      </c>
      <c r="P45" s="38">
        <f>SUM(ATL!P7, BOS!P7, BRK!P7, CHA!P7, CHI!P7, CLE!P7, DAL!P7, DEN!P7, DET!P7, GSW!P7, HOU!P7, IND!P7, LAC!P7, LAL!P7, MEM!P7, MIA!P7, MIL!P7, MIN!P7, NOP!P7, NYK!P7, OKC!P7, ORL!P7, PHI!P7, PHX!P7, POR!P7, SAC!P7, SAS!P7, TOR!P7, UTH!P7, WAS!P7)-Max(ATL!P7, BOS!P7, BRK!P7, CHA!P7, CHI!P7, CLE!P7, DAL!P7, DEN!P7, DET!P7, GSW!P7, HOU!P7, IND!P7, LAC!P7, LAL!P7, MEM!P7, MIA!P7, MIL!P7, MIN!P7, NOP!P7, NYK!P7, OKC!P7, ORL!P7, PHI!P7, PHX!P7, POR!P7, SAC!P7, SAS!P7, TOR!P7, UTH!P7, WAS!P7)-min(ATL!P7, BOS!P7, BRK!P7, CHA!P7, CHI!P7, CLE!P7, DAL!P7, DEN!P7, DET!P7, GSW!P7, HOU!P7, IND!P7, LAC!P7, LAL!P7, MEM!P7, MIA!P7, MIL!P7, MIN!P7, NOP!P7, NYK!P7, OKC!P7, ORL!P7, PHI!P7, PHX!P7, POR!P7, SAC!P7, SAS!P7, TOR!P7, UTH!P7, WAS!P7)</f>
        <v>0</v>
      </c>
      <c r="Q45" s="38">
        <f>SUM(ATL!Q7, BOS!Q7, BRK!Q7, CHA!Q7, CHI!Q7, CLE!Q7, DAL!Q7, DEN!Q7, DET!Q7, GSW!Q7, HOU!Q7, IND!Q7, LAC!Q7, LAL!Q7, MEM!Q7, MIA!Q7, MIL!Q7, MIN!Q7, NOP!Q7, NYK!Q7, OKC!Q7, ORL!Q7, PHI!Q7, PHX!Q7, POR!Q7, SAC!Q7, SAS!Q7, TOR!Q7, UTH!Q7, WAS!Q7)-Max(ATL!Q7, BOS!Q7, BRK!Q7, CHA!Q7, CHI!Q7, CLE!Q7, DAL!Q7, DEN!Q7, DET!Q7, GSW!Q7, HOU!Q7, IND!Q7, LAC!Q7, LAL!Q7, MEM!Q7, MIA!Q7, MIL!Q7, MIN!Q7, NOP!Q7, NYK!Q7, OKC!Q7, ORL!Q7, PHI!Q7, PHX!Q7, POR!Q7, SAC!Q7, SAS!Q7, TOR!Q7, UTH!Q7, WAS!Q7)-min(ATL!Q7, BOS!Q7, BRK!Q7, CHA!Q7, CHI!Q7, CLE!Q7, DAL!Q7, DEN!Q7, DET!Q7, GSW!Q7, HOU!Q7, IND!Q7, LAC!Q7, LAL!Q7, MEM!Q7, MIA!Q7, MIL!Q7, MIN!Q7, NOP!Q7, NYK!Q7, OKC!Q7, ORL!Q7, PHI!Q7, PHX!Q7, POR!Q7, SAC!Q7, SAS!Q7, TOR!Q7, UTH!Q7, WAS!Q7)</f>
        <v>0</v>
      </c>
      <c r="R45" s="38">
        <f>SUM(ATL!R7, BOS!R7, BRK!R7, CHA!R7, CHI!R7, CLE!R7, DAL!R7, DEN!R7, DET!R7, GSW!R7, HOU!R7, IND!R7, LAC!R7, LAL!R7, MEM!R7, MIA!R7, MIL!R7, MIN!R7, NOP!R7, NYK!R7, OKC!R7, ORL!R7, PHI!R7, PHX!R7, POR!R7, SAC!R7, SAS!R7, TOR!R7, UTH!R7, WAS!R7)-Max(ATL!R7, BOS!R7, BRK!R7, CHA!R7, CHI!R7, CLE!R7, DAL!R7, DEN!R7, DET!R7, GSW!R7, HOU!R7, IND!R7, LAC!R7, LAL!R7, MEM!R7, MIA!R7, MIL!R7, MIN!R7, NOP!R7, NYK!R7, OKC!R7, ORL!R7, PHI!R7, PHX!R7, POR!R7, SAC!R7, SAS!R7, TOR!R7, UTH!R7, WAS!R7)-min(ATL!R7, BOS!R7, BRK!R7, CHA!R7, CHI!R7, CLE!R7, DAL!R7, DEN!R7, DET!R7, GSW!R7, HOU!R7, IND!R7, LAC!R7, LAL!R7, MEM!R7, MIA!R7, MIL!R7, MIN!R7, NOP!R7, NYK!R7, OKC!R7, ORL!R7, PHI!R7, PHX!R7, POR!R7, SAC!R7, SAS!R7, TOR!R7, UTH!R7, WAS!R7)</f>
        <v>0</v>
      </c>
      <c r="S45" s="39">
        <f>SUM(ATL!S7, BOS!S7, BRK!S7, CHA!S7, CHI!S7, CLE!S7, DAL!S7, DEN!S7, DET!S7, GSW!S7, HOU!S7, IND!S7, LAC!S7, LAL!S7, MEM!S7, MIA!S7, MIL!S7, MIN!S7, NOP!S7, NYK!S7, OKC!S7, ORL!S8, PHI!S7, PHX!S7, POR!S7, SAC!S7, SAS!S7, TOR!S7, UTH!S7, WAS!S7)-Max(ATL!S7, BOS!S7, BRK!S7, CHA!S7, CHI!S7, CLE!S7, DAL!S7, DEN!S7, DET!S7, GSW!S7, HOU!S7, IND!S7, LAC!S7, LAL!S7, MEM!S7, MIA!S7, MIL!S7, MIN!S7, NOP!S7, NYK!S7, OKC!S7, ORL!S8, PHI!S7, PHX!S7, POR!S7, SAC!S7, SAS!S7, TOR!S7, UTH!S7, WAS!S7)-min(ATL!S7, BOS!S7, BRK!S7, CHA!S7, CHI!S7, CLE!S7, DAL!S7, DEN!S7, DET!S7, GSW!S7, HOU!S7, IND!S7, LAC!S7, LAL!S7, MEM!S7, MIA!S7, MIL!S7, MIN!S7, NOP!S7, NYK!S7, OKC!S7, ORL!S8, PHI!S7, PHX!S7, POR!S7, SAC!S7, SAS!S7, TOR!S7, UTH!S7, WAS!S7)</f>
        <v>-41761</v>
      </c>
    </row>
    <row r="46">
      <c r="A46" s="3" t="s">
        <v>27</v>
      </c>
      <c r="B46" s="38">
        <f>SUM(ATL!B8, BOS!B8, BRK!B8, CHA!B8, CHI!B8, CLE!B8, DAL!B8, DEN!B8, DET!B8, GSW!B8, HOU!B8, IND!B8, LAC!B8, LAL!B8, MEM!B8, MIA!B8, MIL!B8, MIN!B8, NOP!B8, NYK!B8, OKC!B8, ORL!B8, PHI!B8, PHX!B8, POR!B8, SAC!B8, SAS!B8, TOR!B8, UTH!B8, WAS!B8)-Max(ATL!B8, BOS!B8, BRK!B8, CHA!B8, CHI!B8, CLE!B8, DAL!B8, DEN!B8, DET!B8, GSW!B8, HOU!B8, IND!B8, LAC!B8, LAL!B8, MEM!B8, MIA!B8, MIL!B8, MIN!B8, NOP!B8, NYK!B8, OKC!B8, ORL!B8, PHI!B8, PHX!B8, POR!B8, SAC!B8, SAS!B8, TOR!B8, UTH!B8, WAS!B8)-min(ATL!B8, BOS!B8, BRK!B8, CHA!B8, CHI!B8, CLE!B8, DAL!B8, DEN!B8, DET!B8, GSW!B8, HOU!B8, IND!B8, LAC!B8, LAL!B8, MEM!B8, MIA!B8, MIL!B8, MIN!B8, NOP!B8, NYK!B8, OKC!B8, ORL!B8, PHI!B8, PHX!B8, POR!B8, SAC!B8, SAS!B8, TOR!B8, UTH!B8, WAS!B8)</f>
        <v>238</v>
      </c>
      <c r="C46" s="38">
        <f>SUM(ATL!C8, BOS!C8, BRK!C8, CHA!C8, CHI!C8, CLE!C8, DAL!C8, DEN!C8, DET!C8, GSW!C8, HOU!C8, IND!C8, LAC!C8, LAL!C8, MEM!C8, MIA!C8, MIL!C8, MIN!C8, NOP!C8, NYK!C8, OKC!C8, ORL!C8, PHI!C8, PHX!C8, POR!C8, SAC!C8, SAS!C8, TOR!C8, UTH!C8, WAS!C8)-Max(ATL!C8, BOS!C8, BRK!C8, CHA!C8, CHI!C8, CLE!C8, DAL!C8, DEN!C8, DET!C8, GSW!C8, HOU!C8, IND!C8, LAC!C8, LAL!C8, MEM!C8, MIA!C8, MIL!C8, MIN!C8, NOP!C8, NYK!C8, OKC!C8, ORL!C8, PHI!C8, PHX!C8, POR!C8, SAC!C8, SAS!C8, TOR!C8, UTH!C8, WAS!C8)-min(ATL!C8, BOS!C8, BRK!C8, CHA!C8, CHI!C8, CLE!C8, DAL!C8, DEN!C8, DET!C8, GSW!C8, HOU!C8, IND!C8, LAC!C8, LAL!C8, MEM!C8, MIA!C8, MIL!C8, MIN!C8, NOP!C8, NYK!C8, OKC!C8, ORL!C8, PHI!C8, PHX!C8, POR!C8, SAC!C8, SAS!C8, TOR!C8, UTH!C8, WAS!C8)</f>
        <v>166</v>
      </c>
      <c r="D46" s="38">
        <f>SUM(ATL!D8, BOS!D8, BRK!D8, CHA!D8, CHI!D8, CLE!D8, DAL!D8, DEN!D8, DET!D8, GSW!D8, HOU!D8, IND!D8, LAC!D8, LAL!D8, MEM!D8, MIA!D8, MIL!D8, MIN!D8, NOP!D8, NYK!D8, OKC!D8, ORL!D8, PHI!D8, PHX!D8, POR!D8, SAC!D8, SAS!D8, TOR!D8, UTH!D8, WAS!D8)-Max(ATL!D8, BOS!D8, BRK!D8, CHA!D8, CHI!D8, CLE!D8, DAL!D8, DEN!D8, DET!D8, GSW!D8, HOU!D8, IND!D8, LAC!D8, LAL!D8, MEM!D8, MIA!D8, MIL!D8, MIN!D8, NOP!D8, NYK!D8, OKC!D8, ORL!D8, PHI!D8, PHX!D8, POR!D8, SAC!D8, SAS!D8, TOR!D8, UTH!D8, WAS!D8)-min(ATL!D8, BOS!D8, BRK!D8, CHA!D8, CHI!D8, CLE!D8, DAL!D8, DEN!D8, DET!D8, GSW!D8, HOU!D8, IND!D8, LAC!D8, LAL!D8, MEM!D8, MIA!D8, MIL!D8, MIN!D8, NOP!D8, NYK!D8, OKC!D8, ORL!D8, PHI!D8, PHX!D8, POR!D8, SAC!D8, SAS!D8, TOR!D8, UTH!D8, WAS!D8)</f>
        <v>161</v>
      </c>
      <c r="E46" s="38">
        <f>SUM(ATL!E8, BOS!E8, BRK!E8, CHA!E8, CHI!E8, CLE!E8, DAL!E8, DEN!E8, DET!E8, GSW!E8, HOU!E8, IND!E8, LAC!E8, LAL!E8, MEM!E8, MIA!E8, MIL!E8, MIN!E8, NOP!E8, NYK!E8, OKC!E8, ORL!E8, PHI!E8, PHX!E8, POR!E8, SAC!E8, SAS!E8, TOR!E8, UTH!E8, WAS!E8)-Max(ATL!E8, BOS!E8, BRK!E8, CHA!E8, CHI!E8, CLE!E8, DAL!E8, DEN!E8, DET!E8, GSW!E8, HOU!E8, IND!E8, LAC!E8, LAL!E8, MEM!E8, MIA!E8, MIL!E8, MIN!E8, NOP!E8, NYK!E8, OKC!E8, ORL!E8, PHI!E8, PHX!E8, POR!E8, SAC!E8, SAS!E8, TOR!E8, UTH!E8, WAS!E8)-min(ATL!E8, BOS!E8, BRK!E8, CHA!E8, CHI!E8, CLE!E8, DAL!E8, DEN!E8, DET!E8, GSW!E8, HOU!E8, IND!E8, LAC!E8, LAL!E8, MEM!E8, MIA!E8, MIL!E8, MIN!E8, NOP!E8, NYK!E8, OKC!E8, ORL!E8, PHI!E8, PHX!E8, POR!E8, SAC!E8, SAS!E8, TOR!E8, UTH!E8, WAS!E8)</f>
        <v>148</v>
      </c>
      <c r="F46" s="38">
        <f>SUM(ATL!F8, BOS!F8, BRK!F8, CHA!F8, CHI!F8, CLE!F8, DAL!F8, DEN!F8, DET!F8, GSW!F8, HOU!F8, IND!F8, LAC!F8, LAL!F8, MEM!F8, MIA!F8, MIL!F8, MIN!F8, NOP!F8, NYK!F8, OKC!F8, ORL!F8, PHI!F8, PHX!F8, POR!F8, SAC!F8, SAS!F8, TOR!F8, UTH!F8, WAS!F8)-Max(ATL!F8, BOS!F8, BRK!F8, CHA!F8, CHI!F8, CLE!F8, DAL!F8, DEN!F8, DET!F8, GSW!F8, HOU!F8, IND!F8, LAC!F8, LAL!F8, MEM!F8, MIA!F8, MIL!F8, MIN!F8, NOP!F8, NYK!F8, OKC!F8, ORL!F8, PHI!F8, PHX!F8, POR!F8, SAC!F8, SAS!F8, TOR!F8, UTH!F8, WAS!F8)-min(ATL!F8, BOS!F8, BRK!F8, CHA!F8, CHI!F8, CLE!F8, DAL!F8, DEN!F8, DET!F8, GSW!F8, HOU!F8, IND!F8, LAC!F8, LAL!F8, MEM!F8, MIA!F8, MIL!F8, MIN!F8, NOP!F8, NYK!F8, OKC!F8, ORL!F8, PHI!F8, PHX!F8, POR!F8, SAC!F8, SAS!F8, TOR!F8, UTH!F8, WAS!F8)</f>
        <v>229</v>
      </c>
      <c r="G46" s="38">
        <f>SUM(ATL!G8, BOS!G8, BRK!G8, CHA!G8, CHI!G8, CLE!G8, DAL!G8, DEN!G8, DET!G8, GSW!G8, HOU!G8, IND!G8, LAC!G8, LAL!G8, MEM!G8, MIA!G8, MIL!G8, MIN!G8, NOP!G8, NYK!G8, OKC!G8, ORL!G8, PHI!G8, PHX!G8, POR!G8, SAC!G8, SAS!G8, TOR!G8, UTH!G8, WAS!G8)-Max(ATL!G8, BOS!G8, BRK!G8, CHA!G8, CHI!G8, CLE!G8, DAL!G8, DEN!G8, DET!G8, GSW!G8, HOU!G8, IND!G8, LAC!G8, LAL!G8, MEM!G8, MIA!G8, MIL!G8, MIN!G8, NOP!G8, NYK!G8, OKC!G8, ORL!G8, PHI!G8, PHX!G8, POR!G8, SAC!G8, SAS!G8, TOR!G8, UTH!G8, WAS!G8)-min(ATL!G8, BOS!G8, BRK!G8, CHA!G8, CHI!G8, CLE!G8, DAL!G8, DEN!G8, DET!G8, GSW!G8, HOU!G8, IND!G8, LAC!G8, LAL!G8, MEM!G8, MIA!G8, MIL!G8, MIN!G8, NOP!G8, NYK!G8, OKC!G8, ORL!G8, PHI!G8, PHX!G8, POR!G8, SAC!G8, SAS!G8, TOR!G8, UTH!G8, WAS!G8)</f>
        <v>203</v>
      </c>
      <c r="H46" s="38">
        <f>SUM(ATL!H8, BOS!H8, BRK!H8, CHA!H8, CHI!H8, CLE!H8, DAL!H8, DEN!H8, DET!H8, GSW!H8, HOU!H8, IND!H8, LAC!H8, LAL!H8, MEM!H8, MIA!H8, MIL!H8, MIN!H8, NOP!H8, NYK!H8, OKC!H8, ORL!H8, PHI!H8, PHX!H8, POR!H8, SAC!H8, SAS!H8, TOR!H8, UTH!H8, WAS!H8)-Max(ATL!H8, BOS!H8, BRK!H8, CHA!H8, CHI!H8, CLE!H8, DAL!H8, DEN!H8, DET!H8, GSW!H8, HOU!H8, IND!H8, LAC!H8, LAL!H8, MEM!H8, MIA!H8, MIL!H8, MIN!H8, NOP!H8, NYK!H8, OKC!H8, ORL!H8, PHI!H8, PHX!H8, POR!H8, SAC!H8, SAS!H8, TOR!H8, UTH!H8, WAS!H8)-min(ATL!H8, BOS!H8, BRK!H8, CHA!H8, CHI!H8, CLE!H8, DAL!H8, DEN!H8, DET!H8, GSW!H8, HOU!H8, IND!H8, LAC!H8, LAL!H8, MEM!H8, MIA!H8, MIL!H8, MIN!H8, NOP!H8, NYK!H8, OKC!H8, ORL!H8, PHI!H8, PHX!H8, POR!H8, SAC!H8, SAS!H8, TOR!H8, UTH!H8, WAS!H8)</f>
        <v>165</v>
      </c>
      <c r="I46" s="38">
        <f>SUM(ATL!I8, BOS!I8, BRK!I8, CHA!I8, CHI!I8, CLE!I8, DAL!I8, DEN!I8, DET!I8, GSW!I8, HOU!I8, IND!I8, LAC!I8, LAL!I8, MEM!I8, MIA!I8, MIL!I8, MIN!I8, NOP!I8, NYK!I8, OKC!I8, ORL!I8, PHI!I8, PHX!I8, POR!I8, SAC!I8, SAS!I8, TOR!I8, UTH!I8, WAS!I8)-Max(ATL!I8, BOS!I8, BRK!I8, CHA!I8, CHI!I8, CLE!I8, DAL!I8, DEN!I8, DET!I8, GSW!I8, HOU!I8, IND!I8, LAC!I8, LAL!I8, MEM!I8, MIA!I8, MIL!I8, MIN!I8, NOP!I8, NYK!I8, OKC!I8, ORL!I8, PHI!I8, PHX!I8, POR!I8, SAC!I8, SAS!I8, TOR!I8, UTH!I8, WAS!I8)-min(ATL!I8, BOS!I8, BRK!I8, CHA!I8, CHI!I8, CLE!I8, DAL!I8, DEN!I8, DET!I8, GSW!I8, HOU!I8, IND!I8, LAC!I8, LAL!I8, MEM!I8, MIA!I8, MIL!I8, MIN!I8, NOP!I8, NYK!I8, OKC!I8, ORL!I8, PHI!I8, PHX!I8, POR!I8, SAC!I8, SAS!I8, TOR!I8, UTH!I8, WAS!I8)</f>
        <v>180</v>
      </c>
      <c r="J46" s="38">
        <f>SUM(ATL!J8, BOS!J8, BRK!J8, CHA!J8, CHI!J8, CLE!J8, DAL!J8, DEN!J8, DET!J8, GSW!J8, HOU!J8, IND!J8, LAC!J8, LAL!J8, MEM!J8, MIA!J8, MIL!J8, MIN!J8, NOP!J8, NYK!J8, OKC!J8, ORL!J8, PHI!J8, PHX!J8, POR!J8, SAC!J8, SAS!J8, TOR!J8, UTH!J8, WAS!J8)-Max(ATL!J8, BOS!J8, BRK!J8, CHA!J8, CHI!J8, CLE!J8, DAL!J8, DEN!J8, DET!J8, GSW!J8, HOU!J8, IND!J8, LAC!J8, LAL!J8, MEM!J8, MIA!J8, MIL!J8, MIN!J8, NOP!J8, NYK!J8, OKC!J8, ORL!J8, PHI!J8, PHX!J8, POR!J8, SAC!J8, SAS!J8, TOR!J8, UTH!J8, WAS!J8)-min(ATL!J8, BOS!J8, BRK!J8, CHA!J8, CHI!J8, CLE!J8, DAL!J8, DEN!J8, DET!J8, GSW!J8, HOU!J8, IND!J8, LAC!J8, LAL!J8, MEM!J8, MIA!J8, MIL!J8, MIN!J8, NOP!J8, NYK!J8, OKC!J8, ORL!J8, PHI!J8, PHX!J8, POR!J8, SAC!J8, SAS!J8, TOR!J8, UTH!J8, WAS!J8)</f>
        <v>162</v>
      </c>
      <c r="K46" s="38">
        <f>SUM(ATL!K8, BOS!K8, BRK!K8, CHA!K8, CHI!K8, CLE!K8, DAL!K8, DEN!K8, DET!K8, GSW!K8, HOU!K8, IND!K8, LAC!K8, LAL!K8, MEM!K8, MIA!K8, MIL!K8, MIN!K8, NOP!K8, NYK!K8, OKC!K8, ORL!K8, PHI!K8, PHX!K8, POR!K8, SAC!K8, SAS!K8, TOR!K8, UTH!K8, WAS!K8)-Max(ATL!K8, BOS!K8, BRK!K8, CHA!K8, CHI!K8, CLE!K8, DAL!K8, DEN!K8, DET!K8, GSW!K8, HOU!K8, IND!K8, LAC!K8, LAL!K8, MEM!K8, MIA!K8, MIL!K8, MIN!K8, NOP!K8, NYK!K8, OKC!K8, ORL!K8, PHI!K8, PHX!K8, POR!K8, SAC!K8, SAS!K8, TOR!K8, UTH!K8, WAS!K8)-min(ATL!K8, BOS!K8, BRK!K8, CHA!K8, CHI!K8, CLE!K8, DAL!K8, DEN!K8, DET!K8, GSW!K8, HOU!K8, IND!K8, LAC!K8, LAL!K8, MEM!K8, MIA!K8, MIL!K8, MIN!K8, NOP!K8, NYK!K8, OKC!K8, ORL!K8, PHI!K8, PHX!K8, POR!K8, SAC!K8, SAS!K8, TOR!K8, UTH!K8, WAS!K8)</f>
        <v>174</v>
      </c>
      <c r="L46" s="38">
        <f>SUM(ATL!L8, BOS!L8, BRK!L8, CHA!L8, CHI!L8, CLE!L8, DAL!L8, DEN!L8, DET!L8, GSW!L8, HOU!L8, IND!L8, LAC!L8, LAL!L8, MEM!L8, MIA!L8, MIL!L8, MIN!L8, NOP!L8, NYK!L8, OKC!L8, ORL!L8, PHI!L8, PHX!L8, POR!L8, SAC!L8, SAS!L8, TOR!L8, UTH!L8, WAS!L8)-Max(ATL!L8, BOS!L8, BRK!L8, CHA!L8, CHI!L8, CLE!L8, DAL!L8, DEN!L8, DET!L8, GSW!L8, HOU!L8, IND!L8, LAC!L8, LAL!L8, MEM!L8, MIA!L8, MIL!L8, MIN!L8, NOP!L8, NYK!L8, OKC!L8, ORL!L8, PHI!L8, PHX!L8, POR!L8, SAC!L8, SAS!L8, TOR!L8, UTH!L8, WAS!L8)-min(ATL!L8, BOS!L8, BRK!L8, CHA!L8, CHI!L8, CLE!L8, DAL!L8, DEN!L8, DET!L8, GSW!L8, HOU!L8, IND!L8, LAC!L8, LAL!L8, MEM!L8, MIA!L8, MIL!L8, MIN!L8, NOP!L8, NYK!L8, OKC!L8, ORL!L8, PHI!L8, PHX!L8, POR!L8, SAC!L8, SAS!L8, TOR!L8, UTH!L8, WAS!L8)</f>
        <v>244</v>
      </c>
      <c r="M46" s="38">
        <f>SUM(ATL!M8, BOS!M8, BRK!M8, CHA!M8, CHI!M8, CLE!M8, DAL!M8, DEN!M8, DET!M8, GSW!M8, HOU!M8, IND!M8, LAC!M8, LAL!M8, MEM!M8, MIA!M8, MIL!M8, MIN!M8, NOP!M8, NYK!M8, OKC!M8, ORL!M8, PHI!M8, PHX!M8, POR!M8, SAC!M8, SAS!M8, TOR!M8, UTH!M8, WAS!M8)-Max(ATL!M8, BOS!M8, BRK!M8, CHA!M8, CHI!M8, CLE!M8, DAL!M8, DEN!M8, DET!M8, GSW!M8, HOU!M8, IND!M8, LAC!M8, LAL!M8, MEM!M8, MIA!M8, MIL!M8, MIN!M8, NOP!M8, NYK!M8, OKC!M8, ORL!M8, PHI!M8, PHX!M8, POR!M8, SAC!M8, SAS!M8, TOR!M8, UTH!M8, WAS!M8)-min(ATL!M8, BOS!M8, BRK!M8, CHA!M8, CHI!M8, CLE!M8, DAL!M8, DEN!M8, DET!M8, GSW!M8, HOU!M8, IND!M8, LAC!M8, LAL!M8, MEM!M8, MIA!M8, MIL!M8, MIN!M8, NOP!M8, NYK!M8, OKC!M8, ORL!M8, PHI!M8, PHX!M8, POR!M8, SAC!M8, SAS!M8, TOR!M8, UTH!M8, WAS!M8)</f>
        <v>225</v>
      </c>
      <c r="N46" s="38">
        <f>SUM(ATL!N8, BOS!N8, BRK!N8, CHA!N8, CHI!N8, CLE!N8, DAL!N8, DEN!N8, DET!N8, GSW!N8, HOU!N8, IND!N8, LAC!N8, LAL!N8, MEM!N8, MIA!N8, MIL!N8, MIN!N8, NOP!N8, NYK!N8, OKC!N8, ORL!N8, PHI!N8, PHX!N8, POR!N8, SAC!N8, SAS!N8, TOR!N8, UTH!N8, WAS!N8)-Max(ATL!N8, BOS!N8, BRK!N8, CHA!N8, CHI!N8, CLE!N8, DAL!N8, DEN!N8, DET!N8, GSW!N8, HOU!N8, IND!N8, LAC!N8, LAL!N8, MEM!N8, MIA!N8, MIL!N8, MIN!N8, NOP!N8, NYK!N8, OKC!N8, ORL!N8, PHI!N8, PHX!N8, POR!N8, SAC!N8, SAS!N8, TOR!N8, UTH!N8, WAS!N8)-min(ATL!N8, BOS!N8, BRK!N8, CHA!N8, CHI!N8, CLE!N8, DAL!N8, DEN!N8, DET!N8, GSW!N8, HOU!N8, IND!N8, LAC!N8, LAL!N8, MEM!N8, MIA!N8, MIL!N8, MIN!N8, NOP!N8, NYK!N8, OKC!N8, ORL!N8, PHI!N8, PHX!N8, POR!N8, SAC!N8, SAS!N8, TOR!N8, UTH!N8, WAS!N8)</f>
        <v>254</v>
      </c>
      <c r="O46" s="38">
        <f>SUM(ATL!O8, BOS!O8, BRK!O8, CHA!O8, CHI!O8, CLE!O8, DAL!O8, DEN!O8, DET!O8, GSW!O8, HOU!O8, IND!O8, LAC!O8, LAL!O8, MEM!O8, MIA!O8, MIL!O8, MIN!O8, NOP!O8, NYK!O8, OKC!O8, ORL!O8, PHI!O8, PHX!O8, POR!O8, SAC!O8, SAS!O8, TOR!O8, UTH!O8, WAS!O8)-Max(ATL!O8, BOS!O8, BRK!O8, CHA!O8, CHI!O8, CLE!O8, DAL!O8, DEN!O8, DET!O8, GSW!O8, HOU!O8, IND!O8, LAC!O8, LAL!O8, MEM!O8, MIA!O8, MIL!O8, MIN!O8, NOP!O8, NYK!O8, OKC!O8, ORL!O8, PHI!O8, PHX!O8, POR!O8, SAC!O8, SAS!O8, TOR!O8, UTH!O8, WAS!O8)-min(ATL!O8, BOS!O8, BRK!O8, CHA!O8, CHI!O8, CLE!O8, DAL!O8, DEN!O8, DET!O8, GSW!O8, HOU!O8, IND!O8, LAC!O8, LAL!O8, MEM!O8, MIA!O8, MIL!O8, MIN!O8, NOP!O8, NYK!O8, OKC!O8, ORL!O8, PHI!O8, PHX!O8, POR!O8, SAC!O8, SAS!O8, TOR!O8, UTH!O8, WAS!O8)</f>
        <v>95</v>
      </c>
      <c r="P46" s="38">
        <f>SUM(ATL!P8, BOS!P8, BRK!P8, CHA!P8, CHI!P8, CLE!P8, DAL!P8, DEN!P8, DET!P8, GSW!P8, HOU!P8, IND!P8, LAC!P8, LAL!P8, MEM!P8, MIA!P8, MIL!P8, MIN!P8, NOP!P8, NYK!P8, OKC!P8, ORL!P8, PHI!P8, PHX!P8, POR!P8, SAC!P8, SAS!P8, TOR!P8, UTH!P8, WAS!P8)-Max(ATL!P8, BOS!P8, BRK!P8, CHA!P8, CHI!P8, CLE!P8, DAL!P8, DEN!P8, DET!P8, GSW!P8, HOU!P8, IND!P8, LAC!P8, LAL!P8, MEM!P8, MIA!P8, MIL!P8, MIN!P8, NOP!P8, NYK!P8, OKC!P8, ORL!P8, PHI!P8, PHX!P8, POR!P8, SAC!P8, SAS!P8, TOR!P8, UTH!P8, WAS!P8)-min(ATL!P8, BOS!P8, BRK!P8, CHA!P8, CHI!P8, CLE!P8, DAL!P8, DEN!P8, DET!P8, GSW!P8, HOU!P8, IND!P8, LAC!P8, LAL!P8, MEM!P8, MIA!P8, MIL!P8, MIN!P8, NOP!P8, NYK!P8, OKC!P8, ORL!P8, PHI!P8, PHX!P8, POR!P8, SAC!P8, SAS!P8, TOR!P8, UTH!P8, WAS!P8)</f>
        <v>0</v>
      </c>
      <c r="Q46" s="38">
        <f>SUM(ATL!Q8, BOS!Q8, BRK!Q8, CHA!Q8, CHI!Q8, CLE!Q8, DAL!Q8, DEN!Q8, DET!Q8, GSW!Q8, HOU!Q8, IND!Q8, LAC!Q8, LAL!Q8, MEM!Q8, MIA!Q8, MIL!Q8, MIN!Q8, NOP!Q8, NYK!Q8, OKC!Q8, ORL!Q8, PHI!Q8, PHX!Q8, POR!Q8, SAC!Q8, SAS!Q8, TOR!Q8, UTH!Q8, WAS!Q8)-Max(ATL!Q8, BOS!Q8, BRK!Q8, CHA!Q8, CHI!Q8, CLE!Q8, DAL!Q8, DEN!Q8, DET!Q8, GSW!Q8, HOU!Q8, IND!Q8, LAC!Q8, LAL!Q8, MEM!Q8, MIA!Q8, MIL!Q8, MIN!Q8, NOP!Q8, NYK!Q8, OKC!Q8, ORL!Q8, PHI!Q8, PHX!Q8, POR!Q8, SAC!Q8, SAS!Q8, TOR!Q8, UTH!Q8, WAS!Q8)-min(ATL!Q8, BOS!Q8, BRK!Q8, CHA!Q8, CHI!Q8, CLE!Q8, DAL!Q8, DEN!Q8, DET!Q8, GSW!Q8, HOU!Q8, IND!Q8, LAC!Q8, LAL!Q8, MEM!Q8, MIA!Q8, MIL!Q8, MIN!Q8, NOP!Q8, NYK!Q8, OKC!Q8, ORL!Q8, PHI!Q8, PHX!Q8, POR!Q8, SAC!Q8, SAS!Q8, TOR!Q8, UTH!Q8, WAS!Q8)</f>
        <v>0</v>
      </c>
      <c r="R46" s="38">
        <f>SUM(ATL!R8, BOS!R8, BRK!R8, CHA!R8, CHI!R8, CLE!R8, DAL!R8, DEN!R8, DET!R8, GSW!R8, HOU!R8, IND!R8, LAC!R8, LAL!R8, MEM!R8, MIA!R8, MIL!R8, MIN!R8, NOP!R8, NYK!R8, OKC!R8, ORL!R8, PHI!R8, PHX!R8, POR!R8, SAC!R8, SAS!R8, TOR!R8, UTH!R8, WAS!R8)-Max(ATL!R8, BOS!R8, BRK!R8, CHA!R8, CHI!R8, CLE!R8, DAL!R8, DEN!R8, DET!R8, GSW!R8, HOU!R8, IND!R8, LAC!R8, LAL!R8, MEM!R8, MIA!R8, MIL!R8, MIN!R8, NOP!R8, NYK!R8, OKC!R8, ORL!R8, PHI!R8, PHX!R8, POR!R8, SAC!R8, SAS!R8, TOR!R8, UTH!R8, WAS!R8)-min(ATL!R8, BOS!R8, BRK!R8, CHA!R8, CHI!R8, CLE!R8, DAL!R8, DEN!R8, DET!R8, GSW!R8, HOU!R8, IND!R8, LAC!R8, LAL!R8, MEM!R8, MIA!R8, MIL!R8, MIN!R8, NOP!R8, NYK!R8, OKC!R8, ORL!R8, PHI!R8, PHX!R8, POR!R8, SAC!R8, SAS!R8, TOR!R8, UTH!R8, WAS!R8)</f>
        <v>0</v>
      </c>
      <c r="S46" s="39">
        <f>SUM(ATL!S8, BOS!S8, BRK!S8, CHA!S8, CHI!S8, CLE!S8, DAL!S8, DEN!S8, DET!S8, GSW!S8, HOU!S8, IND!S8, LAC!S35, LAL!S8, MEM!S8, MIA!S8, MIL!S8, MIN!S8, NOP!S8, NYK!S8, OKC!S8, ORL!S7, PHI!S8, PHX!S8, POR!S8, SAC!S8, SAS!S8, TOR!S8, UTH!S8, WAS!S8)-Max(ATL!S8, BOS!S8, BRK!S8, CHA!S8, CHI!S8, CLE!S8, DAL!S8, DEN!S8, DET!S8, GSW!S8, HOU!S8, IND!S8, LAC!S35, LAL!S8, MEM!S8, MIA!S8, MIL!S8, MIN!S8, NOP!S8, NYK!S8, OKC!S8, ORL!S7, PHI!S8, PHX!S8, POR!S8, SAC!S8, SAS!S8, TOR!S8, UTH!S8, WAS!S8)-min(ATL!S8, BOS!S8, BRK!S8, CHA!S8, CHI!S8, CLE!S8, DAL!S8, DEN!S8, DET!S8, GSW!S8, HOU!S8, IND!S8, LAC!S35, LAL!S8, MEM!S8, MIA!S8, MIL!S8, MIN!S8, NOP!S8, NYK!S8, OKC!S8, ORL!S7, PHI!S8, PHX!S8, POR!S8, SAC!S8, SAS!S8, TOR!S8, UTH!S8, WAS!S8)</f>
        <v>-41732</v>
      </c>
    </row>
    <row r="47">
      <c r="A47" s="3" t="s">
        <v>28</v>
      </c>
      <c r="B47" s="38">
        <f>SUM(ATL!B9, BOS!B9, BRK!B9, CHA!B9, CHI!B9, CLE!B9, DAL!B9, DEN!B9, DET!B9, GSW!B9, HOU!B9, IND!B9, LAC!B9, LAL!B9, MEM!B9, MIA!B9, MIL!B9, MIN!B9, NOP!B9, NYK!B9, OKC!B9, ORL!B9, PHI!B9, PHX!B9, POR!B9, SAC!B9, SAS!B9, TOR!B9, UTH!B9, WAS!B9)-Max(ATL!B9, BOS!B9, BRK!B9, CHA!B9, CHI!B9, CLE!B9, DAL!B9, DEN!B9, DET!B9, GSW!B9, HOU!B9, IND!B9, LAC!B9, LAL!B9, MEM!B9, MIA!B9, MIL!B9, MIN!B9, NOP!B9, NYK!B9, OKC!B9, ORL!B9, PHI!B9, PHX!B9, POR!B9, SAC!B9, SAS!B9, TOR!B9, UTH!B9, WAS!B9)-min(ATL!B9, BOS!B9, BRK!B9, CHA!B9, CHI!B9, CLE!B9, DAL!B9, DEN!B9, DET!B9, GSW!B9, HOU!B9, IND!B9, LAC!B9, LAL!B9, MEM!B9, MIA!B9, MIL!B9, MIN!B9, NOP!B9, NYK!B9, OKC!B9, ORL!B9, PHI!B9, PHX!B9, POR!B9, SAC!B9, SAS!B9, TOR!B9, UTH!B9, WAS!B9)</f>
        <v>471</v>
      </c>
      <c r="C47" s="38">
        <f>SUM(ATL!C9, BOS!C9, BRK!C9, CHA!C9, CHI!C9, CLE!C9, DAL!C9, DEN!C9, DET!C9, GSW!C9, HOU!C9, IND!C9, LAC!C9, LAL!C9, MEM!C9, MIA!C9, MIL!C9, MIN!C9, NOP!C9, NYK!C9, OKC!C9, ORL!C9, PHI!C9, PHX!C9, POR!C9, SAC!C9, SAS!C9, TOR!C9, UTH!C9, WAS!C9)-Max(ATL!C9, BOS!C9, BRK!C9, CHA!C9, CHI!C9, CLE!C9, DAL!C9, DEN!C9, DET!C9, GSW!C9, HOU!C9, IND!C9, LAC!C9, LAL!C9, MEM!C9, MIA!C9, MIL!C9, MIN!C9, NOP!C9, NYK!C9, OKC!C9, ORL!C9, PHI!C9, PHX!C9, POR!C9, SAC!C9, SAS!C9, TOR!C9, UTH!C9, WAS!C9)-min(ATL!C9, BOS!C9, BRK!C9, CHA!C9, CHI!C9, CLE!C9, DAL!C9, DEN!C9, DET!C9, GSW!C9, HOU!C9, IND!C9, LAC!C9, LAL!C9, MEM!C9, MIA!C9, MIL!C9, MIN!C9, NOP!C9, NYK!C9, OKC!C9, ORL!C9, PHI!C9, PHX!C9, POR!C9, SAC!C9, SAS!C9, TOR!C9, UTH!C9, WAS!C9)</f>
        <v>454</v>
      </c>
      <c r="D47" s="38">
        <f>SUM(ATL!D9, BOS!D9, BRK!D9, CHA!D9, CHI!D9, CLE!D9, DAL!D9, DEN!D9, DET!D9, GSW!D9, HOU!D9, IND!D9, LAC!D9, LAL!D9, MEM!D9, MIA!D9, MIL!D9, MIN!D9, NOP!D9, NYK!D9, OKC!D9, ORL!D9, PHI!D9, PHX!D9, POR!D9, SAC!D9, SAS!D9, TOR!D9, UTH!D9, WAS!D9)-Max(ATL!D9, BOS!D9, BRK!D9, CHA!D9, CHI!D9, CLE!D9, DAL!D9, DEN!D9, DET!D9, GSW!D9, HOU!D9, IND!D9, LAC!D9, LAL!D9, MEM!D9, MIA!D9, MIL!D9, MIN!D9, NOP!D9, NYK!D9, OKC!D9, ORL!D9, PHI!D9, PHX!D9, POR!D9, SAC!D9, SAS!D9, TOR!D9, UTH!D9, WAS!D9)-min(ATL!D9, BOS!D9, BRK!D9, CHA!D9, CHI!D9, CLE!D9, DAL!D9, DEN!D9, DET!D9, GSW!D9, HOU!D9, IND!D9, LAC!D9, LAL!D9, MEM!D9, MIA!D9, MIL!D9, MIN!D9, NOP!D9, NYK!D9, OKC!D9, ORL!D9, PHI!D9, PHX!D9, POR!D9, SAC!D9, SAS!D9, TOR!D9, UTH!D9, WAS!D9)</f>
        <v>662</v>
      </c>
      <c r="E47" s="38">
        <f>SUM(ATL!E9, BOS!E9, BRK!E9, CHA!E9, CHI!E9, CLE!E9, DAL!E9, DEN!E9, DET!E9, GSW!E9, HOU!E9, IND!E9, LAC!E9, LAL!E9, MEM!E9, MIA!E9, MIL!E9, MIN!E9, NOP!E9, NYK!E9, OKC!E9, ORL!E9, PHI!E9, PHX!E9, POR!E9, SAC!E9, SAS!E9, TOR!E9, UTH!E9, WAS!E9)-Max(ATL!E9, BOS!E9, BRK!E9, CHA!E9, CHI!E9, CLE!E9, DAL!E9, DEN!E9, DET!E9, GSW!E9, HOU!E9, IND!E9, LAC!E9, LAL!E9, MEM!E9, MIA!E9, MIL!E9, MIN!E9, NOP!E9, NYK!E9, OKC!E9, ORL!E9, PHI!E9, PHX!E9, POR!E9, SAC!E9, SAS!E9, TOR!E9, UTH!E9, WAS!E9)-min(ATL!E9, BOS!E9, BRK!E9, CHA!E9, CHI!E9, CLE!E9, DAL!E9, DEN!E9, DET!E9, GSW!E9, HOU!E9, IND!E9, LAC!E9, LAL!E9, MEM!E9, MIA!E9, MIL!E9, MIN!E9, NOP!E9, NYK!E9, OKC!E9, ORL!E9, PHI!E9, PHX!E9, POR!E9, SAC!E9, SAS!E9, TOR!E9, UTH!E9, WAS!E9)</f>
        <v>380</v>
      </c>
      <c r="F47" s="38">
        <f>SUM(ATL!F9, BOS!F9, BRK!F9, CHA!F9, CHI!F9, CLE!F9, DAL!F9, DEN!F9, DET!F9, GSW!F9, HOU!F9, IND!F9, LAC!F9, LAL!F9, MEM!F9, MIA!F9, MIL!F9, MIN!F9, NOP!F9, NYK!F9, OKC!F9, ORL!F9, PHI!F9, PHX!F9, POR!F9, SAC!F9, SAS!F9, TOR!F9, UTH!F9, WAS!F9)-Max(ATL!F9, BOS!F9, BRK!F9, CHA!F9, CHI!F9, CLE!F9, DAL!F9, DEN!F9, DET!F9, GSW!F9, HOU!F9, IND!F9, LAC!F9, LAL!F9, MEM!F9, MIA!F9, MIL!F9, MIN!F9, NOP!F9, NYK!F9, OKC!F9, ORL!F9, PHI!F9, PHX!F9, POR!F9, SAC!F9, SAS!F9, TOR!F9, UTH!F9, WAS!F9)-min(ATL!F9, BOS!F9, BRK!F9, CHA!F9, CHI!F9, CLE!F9, DAL!F9, DEN!F9, DET!F9, GSW!F9, HOU!F9, IND!F9, LAC!F9, LAL!F9, MEM!F9, MIA!F9, MIL!F9, MIN!F9, NOP!F9, NYK!F9, OKC!F9, ORL!F9, PHI!F9, PHX!F9, POR!F9, SAC!F9, SAS!F9, TOR!F9, UTH!F9, WAS!F9)</f>
        <v>438</v>
      </c>
      <c r="G47" s="38">
        <f>SUM(ATL!G9, BOS!G9, BRK!G9, CHA!G9, CHI!G9, CLE!G9, DAL!G9, DEN!G9, DET!G9, GSW!G9, HOU!G9, IND!G9, LAC!G9, LAL!G9, MEM!G9, MIA!G9, MIL!G9, MIN!G9, NOP!G9, NYK!G9, OKC!G9, ORL!G9, PHI!G9, PHX!G9, POR!G9, SAC!G9, SAS!G9, TOR!G9, UTH!G9, WAS!G9)-Max(ATL!G9, BOS!G9, BRK!G9, CHA!G9, CHI!G9, CLE!G9, DAL!G9, DEN!G9, DET!G9, GSW!G9, HOU!G9, IND!G9, LAC!G9, LAL!G9, MEM!G9, MIA!G9, MIL!G9, MIN!G9, NOP!G9, NYK!G9, OKC!G9, ORL!G9, PHI!G9, PHX!G9, POR!G9, SAC!G9, SAS!G9, TOR!G9, UTH!G9, WAS!G9)-min(ATL!G9, BOS!G9, BRK!G9, CHA!G9, CHI!G9, CLE!G9, DAL!G9, DEN!G9, DET!G9, GSW!G9, HOU!G9, IND!G9, LAC!G9, LAL!G9, MEM!G9, MIA!G9, MIL!G9, MIN!G9, NOP!G9, NYK!G9, OKC!G9, ORL!G9, PHI!G9, PHX!G9, POR!G9, SAC!G9, SAS!G9, TOR!G9, UTH!G9, WAS!G9)</f>
        <v>485</v>
      </c>
      <c r="H47" s="38">
        <f>SUM(ATL!H9, BOS!H9, BRK!H9, CHA!H9, CHI!H9, CLE!H9, DAL!H9, DEN!H9, DET!H9, GSW!H9, HOU!H9, IND!H9, LAC!H9, LAL!H9, MEM!H9, MIA!H9, MIL!H9, MIN!H9, NOP!H9, NYK!H9, OKC!H9, ORL!H9, PHI!H9, PHX!H9, POR!H9, SAC!H9, SAS!H9, TOR!H9, UTH!H9, WAS!H9)-Max(ATL!H9, BOS!H9, BRK!H9, CHA!H9, CHI!H9, CLE!H9, DAL!H9, DEN!H9, DET!H9, GSW!H9, HOU!H9, IND!H9, LAC!H9, LAL!H9, MEM!H9, MIA!H9, MIL!H9, MIN!H9, NOP!H9, NYK!H9, OKC!H9, ORL!H9, PHI!H9, PHX!H9, POR!H9, SAC!H9, SAS!H9, TOR!H9, UTH!H9, WAS!H9)-min(ATL!H9, BOS!H9, BRK!H9, CHA!H9, CHI!H9, CLE!H9, DAL!H9, DEN!H9, DET!H9, GSW!H9, HOU!H9, IND!H9, LAC!H9, LAL!H9, MEM!H9, MIA!H9, MIL!H9, MIN!H9, NOP!H9, NYK!H9, OKC!H9, ORL!H9, PHI!H9, PHX!H9, POR!H9, SAC!H9, SAS!H9, TOR!H9, UTH!H9, WAS!H9)</f>
        <v>456</v>
      </c>
      <c r="I47" s="38">
        <f>SUM(ATL!I9, BOS!I9, BRK!I9, CHA!I9, CHI!I9, CLE!I9, DAL!I9, DEN!I9, DET!I9, GSW!I9, HOU!I9, IND!I9, LAC!I9, LAL!I9, MEM!I9, MIA!I9, MIL!I9, MIN!I9, NOP!I9, NYK!I9, OKC!I9, ORL!I9, PHI!I9, PHX!I9, POR!I9, SAC!I9, SAS!I9, TOR!I9, UTH!I9, WAS!I9)-Max(ATL!I9, BOS!I9, BRK!I9, CHA!I9, CHI!I9, CLE!I9, DAL!I9, DEN!I9, DET!I9, GSW!I9, HOU!I9, IND!I9, LAC!I9, LAL!I9, MEM!I9, MIA!I9, MIL!I9, MIN!I9, NOP!I9, NYK!I9, OKC!I9, ORL!I9, PHI!I9, PHX!I9, POR!I9, SAC!I9, SAS!I9, TOR!I9, UTH!I9, WAS!I9)-min(ATL!I9, BOS!I9, BRK!I9, CHA!I9, CHI!I9, CLE!I9, DAL!I9, DEN!I9, DET!I9, GSW!I9, HOU!I9, IND!I9, LAC!I9, LAL!I9, MEM!I9, MIA!I9, MIL!I9, MIN!I9, NOP!I9, NYK!I9, OKC!I9, ORL!I9, PHI!I9, PHX!I9, POR!I9, SAC!I9, SAS!I9, TOR!I9, UTH!I9, WAS!I9)</f>
        <v>519</v>
      </c>
      <c r="J47" s="38">
        <f>SUM(ATL!J9, BOS!J9, BRK!J9, CHA!J9, CHI!J9, CLE!J9, DAL!J9, DEN!J9, DET!J9, GSW!J9, HOU!J9, IND!J9, LAC!J9, LAL!J9, MEM!J9, MIA!J9, MIL!J9, MIN!J9, NOP!J9, NYK!J9, OKC!J9, ORL!J9, PHI!J9, PHX!J9, POR!J9, SAC!J9, SAS!J9, TOR!J9, UTH!J9, WAS!J9)-Max(ATL!J9, BOS!J9, BRK!J9, CHA!J9, CHI!J9, CLE!J9, DAL!J9, DEN!J9, DET!J9, GSW!J9, HOU!J9, IND!J9, LAC!J9, LAL!J9, MEM!J9, MIA!J9, MIL!J9, MIN!J9, NOP!J9, NYK!J9, OKC!J9, ORL!J9, PHI!J9, PHX!J9, POR!J9, SAC!J9, SAS!J9, TOR!J9, UTH!J9, WAS!J9)-min(ATL!J9, BOS!J9, BRK!J9, CHA!J9, CHI!J9, CLE!J9, DAL!J9, DEN!J9, DET!J9, GSW!J9, HOU!J9, IND!J9, LAC!J9, LAL!J9, MEM!J9, MIA!J9, MIL!J9, MIN!J9, NOP!J9, NYK!J9, OKC!J9, ORL!J9, PHI!J9, PHX!J9, POR!J9, SAC!J9, SAS!J9, TOR!J9, UTH!J9, WAS!J9)</f>
        <v>573</v>
      </c>
      <c r="K47" s="38">
        <f>SUM(ATL!K9, BOS!K9, BRK!K9, CHA!K9, CHI!K9, CLE!K9, DAL!K9, DEN!K9, DET!K9, GSW!K9, HOU!K9, IND!K9, LAC!K9, LAL!K9, MEM!K9, MIA!K9, MIL!K9, MIN!K9, NOP!K9, NYK!K9, OKC!K9, ORL!K9, PHI!K9, PHX!K9, POR!K9, SAC!K9, SAS!K9, TOR!K9, UTH!K9, WAS!K9)-Max(ATL!K9, BOS!K9, BRK!K9, CHA!K9, CHI!K9, CLE!K9, DAL!K9, DEN!K9, DET!K9, GSW!K9, HOU!K9, IND!K9, LAC!K9, LAL!K9, MEM!K9, MIA!K9, MIL!K9, MIN!K9, NOP!K9, NYK!K9, OKC!K9, ORL!K9, PHI!K9, PHX!K9, POR!K9, SAC!K9, SAS!K9, TOR!K9, UTH!K9, WAS!K9)-min(ATL!K9, BOS!K9, BRK!K9, CHA!K9, CHI!K9, CLE!K9, DAL!K9, DEN!K9, DET!K9, GSW!K9, HOU!K9, IND!K9, LAC!K9, LAL!K9, MEM!K9, MIA!K9, MIL!K9, MIN!K9, NOP!K9, NYK!K9, OKC!K9, ORL!K9, PHI!K9, PHX!K9, POR!K9, SAC!K9, SAS!K9, TOR!K9, UTH!K9, WAS!K9)</f>
        <v>568</v>
      </c>
      <c r="L47" s="38">
        <f>SUM(ATL!L9, BOS!L9, BRK!L9, CHA!L9, CHI!L9, CLE!L9, DAL!L9, DEN!L9, DET!L9, GSW!L9, HOU!L9, IND!L9, LAC!L9, LAL!L9, MEM!L9, MIA!L9, MIL!L9, MIN!L9, NOP!L9, NYK!L9, OKC!L9, ORL!L9, PHI!L9, PHX!L9, POR!L9, SAC!L9, SAS!L9, TOR!L9, UTH!L9, WAS!L9)-Max(ATL!L9, BOS!L9, BRK!L9, CHA!L9, CHI!L9, CLE!L9, DAL!L9, DEN!L9, DET!L9, GSW!L9, HOU!L9, IND!L9, LAC!L9, LAL!L9, MEM!L9, MIA!L9, MIL!L9, MIN!L9, NOP!L9, NYK!L9, OKC!L9, ORL!L9, PHI!L9, PHX!L9, POR!L9, SAC!L9, SAS!L9, TOR!L9, UTH!L9, WAS!L9)-min(ATL!L9, BOS!L9, BRK!L9, CHA!L9, CHI!L9, CLE!L9, DAL!L9, DEN!L9, DET!L9, GSW!L9, HOU!L9, IND!L9, LAC!L9, LAL!L9, MEM!L9, MIA!L9, MIL!L9, MIN!L9, NOP!L9, NYK!L9, OKC!L9, ORL!L9, PHI!L9, PHX!L9, POR!L9, SAC!L9, SAS!L9, TOR!L9, UTH!L9, WAS!L9)</f>
        <v>628</v>
      </c>
      <c r="M47" s="38">
        <f>SUM(ATL!M9, BOS!M9, BRK!M9, CHA!M9, CHI!M9, CLE!M9, DAL!M9, DEN!M9, DET!M9, GSW!M9, HOU!M9, IND!M9, LAC!M9, LAL!M9, MEM!M9, MIA!M9, MIL!M9, MIN!M9, NOP!M9, NYK!M9, OKC!M9, ORL!M9, PHI!M9, PHX!M9, POR!M9, SAC!M9, SAS!M9, TOR!M9, UTH!M9, WAS!M9)-Max(ATL!M9, BOS!M9, BRK!M9, CHA!M9, CHI!M9, CLE!M9, DAL!M9, DEN!M9, DET!M9, GSW!M9, HOU!M9, IND!M9, LAC!M9, LAL!M9, MEM!M9, MIA!M9, MIL!M9, MIN!M9, NOP!M9, NYK!M9, OKC!M9, ORL!M9, PHI!M9, PHX!M9, POR!M9, SAC!M9, SAS!M9, TOR!M9, UTH!M9, WAS!M9)-min(ATL!M9, BOS!M9, BRK!M9, CHA!M9, CHI!M9, CLE!M9, DAL!M9, DEN!M9, DET!M9, GSW!M9, HOU!M9, IND!M9, LAC!M9, LAL!M9, MEM!M9, MIA!M9, MIL!M9, MIN!M9, NOP!M9, NYK!M9, OKC!M9, ORL!M9, PHI!M9, PHX!M9, POR!M9, SAC!M9, SAS!M9, TOR!M9, UTH!M9, WAS!M9)</f>
        <v>531</v>
      </c>
      <c r="N47" s="38">
        <f>SUM(ATL!N9, BOS!N9, BRK!N9, CHA!N9, CHI!N9, CLE!N9, DAL!N9, DEN!N9, DET!N9, GSW!N9, HOU!N9, IND!N9, LAC!N9, LAL!N9, MEM!N9, MIA!N9, MIL!N9, MIN!N9, NOP!N9, NYK!N9, OKC!N9, ORL!N9, PHI!N9, PHX!N9, POR!N9, SAC!N9, SAS!N9, TOR!N9, UTH!N9, WAS!N9)-Max(ATL!N9, BOS!N9, BRK!N9, CHA!N9, CHI!N9, CLE!N9, DAL!N9, DEN!N9, DET!N9, GSW!N9, HOU!N9, IND!N9, LAC!N9, LAL!N9, MEM!N9, MIA!N9, MIL!N9, MIN!N9, NOP!N9, NYK!N9, OKC!N9, ORL!N9, PHI!N9, PHX!N9, POR!N9, SAC!N9, SAS!N9, TOR!N9, UTH!N9, WAS!N9)-min(ATL!N9, BOS!N9, BRK!N9, CHA!N9, CHI!N9, CLE!N9, DAL!N9, DEN!N9, DET!N9, GSW!N9, HOU!N9, IND!N9, LAC!N9, LAL!N9, MEM!N9, MIA!N9, MIL!N9, MIN!N9, NOP!N9, NYK!N9, OKC!N9, ORL!N9, PHI!N9, PHX!N9, POR!N9, SAC!N9, SAS!N9, TOR!N9, UTH!N9, WAS!N9)</f>
        <v>582</v>
      </c>
      <c r="O47" s="38">
        <f>SUM(ATL!O9, BOS!O9, BRK!O9, CHA!O9, CHI!O9, CLE!O9, DAL!O9, DEN!O9, DET!O9, GSW!O9, HOU!O9, IND!O9, LAC!O9, LAL!O9, MEM!O9, MIA!O9, MIL!O9, MIN!O9, NOP!O9, NYK!O9, OKC!O9, ORL!O9, PHI!O9, PHX!O9, POR!O9, SAC!O9, SAS!O9, TOR!O9, UTH!O9, WAS!O9)-Max(ATL!O9, BOS!O9, BRK!O9, CHA!O9, CHI!O9, CLE!O9, DAL!O9, DEN!O9, DET!O9, GSW!O9, HOU!O9, IND!O9, LAC!O9, LAL!O9, MEM!O9, MIA!O9, MIL!O9, MIN!O9, NOP!O9, NYK!O9, OKC!O9, ORL!O9, PHI!O9, PHX!O9, POR!O9, SAC!O9, SAS!O9, TOR!O9, UTH!O9, WAS!O9)-min(ATL!O9, BOS!O9, BRK!O9, CHA!O9, CHI!O9, CLE!O9, DAL!O9, DEN!O9, DET!O9, GSW!O9, HOU!O9, IND!O9, LAC!O9, LAL!O9, MEM!O9, MIA!O9, MIL!O9, MIN!O9, NOP!O9, NYK!O9, OKC!O9, ORL!O9, PHI!O9, PHX!O9, POR!O9, SAC!O9, SAS!O9, TOR!O9, UTH!O9, WAS!O9)</f>
        <v>203</v>
      </c>
      <c r="P47" s="38">
        <f>SUM(ATL!P9, BOS!P9, BRK!P9, CHA!P9, CHI!P9, CLE!P9, DAL!P9, DEN!P9, DET!P9, GSW!P9, HOU!P9, IND!P9, LAC!P9, LAL!P9, MEM!P9, MIA!P9, MIL!P9, MIN!P9, NOP!P9, NYK!P9, OKC!P9, ORL!P9, PHI!P9, PHX!P9, POR!P9, SAC!P9, SAS!P9, TOR!P9, UTH!P9, WAS!P9)-Max(ATL!P9, BOS!P9, BRK!P9, CHA!P9, CHI!P9, CLE!P9, DAL!P9, DEN!P9, DET!P9, GSW!P9, HOU!P9, IND!P9, LAC!P9, LAL!P9, MEM!P9, MIA!P9, MIL!P9, MIN!P9, NOP!P9, NYK!P9, OKC!P9, ORL!P9, PHI!P9, PHX!P9, POR!P9, SAC!P9, SAS!P9, TOR!P9, UTH!P9, WAS!P9)-min(ATL!P9, BOS!P9, BRK!P9, CHA!P9, CHI!P9, CLE!P9, DAL!P9, DEN!P9, DET!P9, GSW!P9, HOU!P9, IND!P9, LAC!P9, LAL!P9, MEM!P9, MIA!P9, MIL!P9, MIN!P9, NOP!P9, NYK!P9, OKC!P9, ORL!P9, PHI!P9, PHX!P9, POR!P9, SAC!P9, SAS!P9, TOR!P9, UTH!P9, WAS!P9)</f>
        <v>0</v>
      </c>
      <c r="Q47" s="38">
        <f>SUM(ATL!Q9, BOS!Q9, BRK!Q9, CHA!Q9, CHI!Q9, CLE!Q9, DAL!Q9, DEN!Q9, DET!Q9, GSW!Q9, HOU!Q9, IND!Q9, LAC!Q9, LAL!Q9, MEM!Q9, MIA!Q9, MIL!Q9, MIN!Q9, NOP!Q9, NYK!Q9, OKC!Q9, ORL!Q9, PHI!Q9, PHX!Q9, POR!Q9, SAC!Q9, SAS!Q9, TOR!Q9, UTH!Q9, WAS!Q9)-Max(ATL!Q9, BOS!Q9, BRK!Q9, CHA!Q9, CHI!Q9, CLE!Q9, DAL!Q9, DEN!Q9, DET!Q9, GSW!Q9, HOU!Q9, IND!Q9, LAC!Q9, LAL!Q9, MEM!Q9, MIA!Q9, MIL!Q9, MIN!Q9, NOP!Q9, NYK!Q9, OKC!Q9, ORL!Q9, PHI!Q9, PHX!Q9, POR!Q9, SAC!Q9, SAS!Q9, TOR!Q9, UTH!Q9, WAS!Q9)-min(ATL!Q9, BOS!Q9, BRK!Q9, CHA!Q9, CHI!Q9, CLE!Q9, DAL!Q9, DEN!Q9, DET!Q9, GSW!Q9, HOU!Q9, IND!Q9, LAC!Q9, LAL!Q9, MEM!Q9, MIA!Q9, MIL!Q9, MIN!Q9, NOP!Q9, NYK!Q9, OKC!Q9, ORL!Q9, PHI!Q9, PHX!Q9, POR!Q9, SAC!Q9, SAS!Q9, TOR!Q9, UTH!Q9, WAS!Q9)</f>
        <v>0</v>
      </c>
      <c r="R47" s="38">
        <f>SUM(ATL!R9, BOS!R9, BRK!R9, CHA!R9, CHI!R9, CLE!R9, DAL!R9, DEN!R9, DET!R9, GSW!R9, HOU!R9, IND!R9, LAC!R9, LAL!R9, MEM!R9, MIA!R9, MIL!R9, MIN!R9, NOP!R9, NYK!R9, OKC!R9, ORL!R9, PHI!R9, PHX!R9, POR!R9, SAC!R9, SAS!R9, TOR!R9, UTH!R9, WAS!R9)-Max(ATL!R9, BOS!R9, BRK!R9, CHA!R9, CHI!R9, CLE!R9, DAL!R9, DEN!R9, DET!R9, GSW!R9, HOU!R9, IND!R9, LAC!R9, LAL!R9, MEM!R9, MIA!R9, MIL!R9, MIN!R9, NOP!R9, NYK!R9, OKC!R9, ORL!R9, PHI!R9, PHX!R9, POR!R9, SAC!R9, SAS!R9, TOR!R9, UTH!R9, WAS!R9)-min(ATL!R9, BOS!R9, BRK!R9, CHA!R9, CHI!R9, CLE!R9, DAL!R9, DEN!R9, DET!R9, GSW!R9, HOU!R9, IND!R9, LAC!R9, LAL!R9, MEM!R9, MIA!R9, MIL!R9, MIN!R9, NOP!R9, NYK!R9, OKC!R9, ORL!R9, PHI!R9, PHX!R9, POR!R9, SAC!R9, SAS!R9, TOR!R9, UTH!R9, WAS!R9)</f>
        <v>0</v>
      </c>
      <c r="S47" s="39">
        <f>SUM(ATL!S9, BOS!S9, BRK!S9, CHA!S9, CHI!S9, CLE!S9, DAL!S9, DEN!S9, DET!S9, GSW!S9, HOU!S9, IND!S9, LAC!S8, LAL!S9, MEM!S9, MIA!S9, MIL!S9, MIN!S9, NOP!S9, NYK!S9, OKC!S9, ORL!S9, PHI!S9, PHX!S9, POR!S9, SAC!S9, SAS!S9, TOR!S9, UTH!S9, WAS!S9)-Max(ATL!S9, BOS!S9, BRK!S9, CHA!S9, CHI!S9, CLE!S9, DAL!S9, DEN!S9, DET!S9, GSW!S9, HOU!S9, IND!S9, LAC!S8, LAL!S9, MEM!S9, MIA!S9, MIL!S9, MIN!S9, NOP!S9, NYK!S9, OKC!S9, ORL!S9, PHI!S9, PHX!S9, POR!S9, SAC!S9, SAS!S9, TOR!S9, UTH!S9, WAS!S9)-min(ATL!S9, BOS!S9, BRK!S9, CHA!S9, CHI!S9, CLE!S9, DAL!S9, DEN!S9, DET!S9, GSW!S9, HOU!S9, IND!S9, LAC!S8, LAL!S9, MEM!S9, MIA!S9, MIL!S9, MIN!S9, NOP!S9, NYK!S9, OKC!S9, ORL!S9, PHI!S9, PHX!S9, POR!S9, SAC!S9, SAS!S9, TOR!S9, UTH!S9, WAS!S9)</f>
        <v>-41676</v>
      </c>
    </row>
    <row r="48">
      <c r="A48" s="3" t="s">
        <v>29</v>
      </c>
      <c r="B48" s="38">
        <f>SUM(ATL!B10, BOS!B10, BRK!B10, CHA!B10, CHI!B10, CLE!B10, DAL!B10, DEN!B10, DET!B10, GSW!B10, HOU!B10, IND!B10, LAC!B10, LAL!B10, MEM!B10, MIA!B10, MIL!B10, MIN!B10, NOP!B10, NYK!B10, OKC!B10, ORL!B10, PHI!B10, PHX!B10, POR!B10, SAC!B10, SAS!B10, TOR!B10, UTH!B10, WAS!B10)-Max(ATL!B10, BOS!B10, BRK!B10, CHA!B10, CHI!B10, CLE!B10, DAL!B10, DEN!B10, DET!B10, GSW!B10, HOU!B10, IND!B10, LAC!B10, LAL!B10, MEM!B10, MIA!B10, MIL!B10, MIN!B10, NOP!B10, NYK!B10, OKC!B10, ORL!B10, PHI!B10, PHX!B10, POR!B10, SAC!B10, SAS!B10, TOR!B10, UTH!B10, WAS!B10)-min(ATL!B10, BOS!B10, BRK!B10, CHA!B10, CHI!B10, CLE!B10, DAL!B10, DEN!B10, DET!B10, GSW!B10, HOU!B10, IND!B10, LAC!B10, LAL!B10, MEM!B10, MIA!B10, MIL!B10, MIN!B10, NOP!B10, NYK!B10, OKC!B10, ORL!B10, PHI!B10, PHX!B10, POR!B10, SAC!B10, SAS!B10, TOR!B10, UTH!B10, WAS!B10)</f>
        <v>595</v>
      </c>
      <c r="C48" s="38">
        <f>SUM(ATL!C10, BOS!C10, BRK!C10, CHA!C10, CHI!C10, CLE!C10, DAL!C10, DEN!C10, DET!C10, GSW!C10, HOU!C10, IND!C10, LAC!C10, LAL!C10, MEM!C10, MIA!C10, MIL!C10, MIN!C10, NOP!C10, NYK!C10, OKC!C10, ORL!C10, PHI!C10, PHX!C10, POR!C10, SAC!C10, SAS!C10, TOR!C10, UTH!C10, WAS!C10)-Max(ATL!C10, BOS!C10, BRK!C10, CHA!C10, CHI!C10, CLE!C10, DAL!C10, DEN!C10, DET!C10, GSW!C10, HOU!C10, IND!C10, LAC!C10, LAL!C10, MEM!C10, MIA!C10, MIL!C10, MIN!C10, NOP!C10, NYK!C10, OKC!C10, ORL!C10, PHI!C10, PHX!C10, POR!C10, SAC!C10, SAS!C10, TOR!C10, UTH!C10, WAS!C10)-min(ATL!C10, BOS!C10, BRK!C10, CHA!C10, CHI!C10, CLE!C10, DAL!C10, DEN!C10, DET!C10, GSW!C10, HOU!C10, IND!C10, LAC!C10, LAL!C10, MEM!C10, MIA!C10, MIL!C10, MIN!C10, NOP!C10, NYK!C10, OKC!C10, ORL!C10, PHI!C10, PHX!C10, POR!C10, SAC!C10, SAS!C10, TOR!C10, UTH!C10, WAS!C10)</f>
        <v>656</v>
      </c>
      <c r="D48" s="38">
        <f>SUM(ATL!D10, BOS!D10, BRK!D10, CHA!D10, CHI!D10, CLE!D10, DAL!D10, DEN!D10, DET!D10, GSW!D10, HOU!D10, IND!D10, LAC!D10, LAL!D10, MEM!D10, MIA!D10, MIL!D10, MIN!D10, NOP!D10, NYK!D10, OKC!D10, ORL!D10, PHI!D10, PHX!D10, POR!D10, SAC!D10, SAS!D10, TOR!D10, UTH!D10, WAS!D10)-Max(ATL!D10, BOS!D10, BRK!D10, CHA!D10, CHI!D10, CLE!D10, DAL!D10, DEN!D10, DET!D10, GSW!D10, HOU!D10, IND!D10, LAC!D10, LAL!D10, MEM!D10, MIA!D10, MIL!D10, MIN!D10, NOP!D10, NYK!D10, OKC!D10, ORL!D10, PHI!D10, PHX!D10, POR!D10, SAC!D10, SAS!D10, TOR!D10, UTH!D10, WAS!D10)-min(ATL!D10, BOS!D10, BRK!D10, CHA!D10, CHI!D10, CLE!D10, DAL!D10, DEN!D10, DET!D10, GSW!D10, HOU!D10, IND!D10, LAC!D10, LAL!D10, MEM!D10, MIA!D10, MIL!D10, MIN!D10, NOP!D10, NYK!D10, OKC!D10, ORL!D10, PHI!D10, PHX!D10, POR!D10, SAC!D10, SAS!D10, TOR!D10, UTH!D10, WAS!D10)</f>
        <v>633</v>
      </c>
      <c r="E48" s="38">
        <f>SUM(ATL!E10, BOS!E10, BRK!E10, CHA!E10, CHI!E10, CLE!E10, DAL!E10, DEN!E10, DET!E10, GSW!E10, HOU!E10, IND!E10, LAC!E10, LAL!E10, MEM!E10, MIA!E10, MIL!E10, MIN!E10, NOP!E10, NYK!E10, OKC!E10, ORL!E10, PHI!E10, PHX!E10, POR!E10, SAC!E10, SAS!E10, TOR!E10, UTH!E10, WAS!E10)-Max(ATL!E10, BOS!E10, BRK!E10, CHA!E10, CHI!E10, CLE!E10, DAL!E10, DEN!E10, DET!E10, GSW!E10, HOU!E10, IND!E10, LAC!E10, LAL!E10, MEM!E10, MIA!E10, MIL!E10, MIN!E10, NOP!E10, NYK!E10, OKC!E10, ORL!E10, PHI!E10, PHX!E10, POR!E10, SAC!E10, SAS!E10, TOR!E10, UTH!E10, WAS!E10)-min(ATL!E10, BOS!E10, BRK!E10, CHA!E10, CHI!E10, CLE!E10, DAL!E10, DEN!E10, DET!E10, GSW!E10, HOU!E10, IND!E10, LAC!E10, LAL!E10, MEM!E10, MIA!E10, MIL!E10, MIN!E10, NOP!E10, NYK!E10, OKC!E10, ORL!E10, PHI!E10, PHX!E10, POR!E10, SAC!E10, SAS!E10, TOR!E10, UTH!E10, WAS!E10)</f>
        <v>683</v>
      </c>
      <c r="F48" s="38">
        <f>SUM(ATL!F10, BOS!F10, BRK!F10, CHA!F10, CHI!F10, CLE!F10, DAL!F10, DEN!F10, DET!F10, GSW!F10, HOU!F10, IND!F10, LAC!F10, LAL!F10, MEM!F10, MIA!F10, MIL!F10, MIN!F10, NOP!F10, NYK!F10, OKC!F10, ORL!F10, PHI!F10, PHX!F10, POR!F10, SAC!F10, SAS!F10, TOR!F10, UTH!F10, WAS!F10)-Max(ATL!F10, BOS!F10, BRK!F10, CHA!F10, CHI!F10, CLE!F10, DAL!F10, DEN!F10, DET!F10, GSW!F10, HOU!F10, IND!F10, LAC!F10, LAL!F10, MEM!F10, MIA!F10, MIL!F10, MIN!F10, NOP!F10, NYK!F10, OKC!F10, ORL!F10, PHI!F10, PHX!F10, POR!F10, SAC!F10, SAS!F10, TOR!F10, UTH!F10, WAS!F10)-min(ATL!F10, BOS!F10, BRK!F10, CHA!F10, CHI!F10, CLE!F10, DAL!F10, DEN!F10, DET!F10, GSW!F10, HOU!F10, IND!F10, LAC!F10, LAL!F10, MEM!F10, MIA!F10, MIL!F10, MIN!F10, NOP!F10, NYK!F10, OKC!F10, ORL!F10, PHI!F10, PHX!F10, POR!F10, SAC!F10, SAS!F10, TOR!F10, UTH!F10, WAS!F10)</f>
        <v>643</v>
      </c>
      <c r="G48" s="38">
        <f>SUM(ATL!G10, BOS!G10, BRK!G10, CHA!G10, CHI!G10, CLE!G10, DAL!G10, DEN!G10, DET!G10, GSW!G10, HOU!G10, IND!G10, LAC!G10, LAL!G10, MEM!G10, MIA!G10, MIL!G10, MIN!G10, NOP!G10, NYK!G10, OKC!G10, ORL!G10, PHI!G10, PHX!G10, POR!G10, SAC!G10, SAS!G10, TOR!G10, UTH!G10, WAS!G10)-Max(ATL!G10, BOS!G10, BRK!G10, CHA!G10, CHI!G10, CLE!G10, DAL!G10, DEN!G10, DET!G10, GSW!G10, HOU!G10, IND!G10, LAC!G10, LAL!G10, MEM!G10, MIA!G10, MIL!G10, MIN!G10, NOP!G10, NYK!G10, OKC!G10, ORL!G10, PHI!G10, PHX!G10, POR!G10, SAC!G10, SAS!G10, TOR!G10, UTH!G10, WAS!G10)-min(ATL!G10, BOS!G10, BRK!G10, CHA!G10, CHI!G10, CLE!G10, DAL!G10, DEN!G10, DET!G10, GSW!G10, HOU!G10, IND!G10, LAC!G10, LAL!G10, MEM!G10, MIA!G10, MIL!G10, MIN!G10, NOP!G10, NYK!G10, OKC!G10, ORL!G10, PHI!G10, PHX!G10, POR!G10, SAC!G10, SAS!G10, TOR!G10, UTH!G10, WAS!G10)</f>
        <v>654</v>
      </c>
      <c r="H48" s="38">
        <f>SUM(ATL!H10, BOS!H10, BRK!H10, CHA!H10, CHI!H10, CLE!H11, DAL!H10, DEN!H10, DET!H10, GSW!H10, HOU!H10, IND!H10, LAC!H10, LAL!H10, MEM!H10, MIA!H10, MIL!H10, MIN!H10, NOP!H10, NYK!H10, OKC!H10, ORL!H10, PHI!H10, PHX!H10, POR!H10, SAC!H10, SAS!H10, TOR!H10, UTH!H10, WAS!H10)-Max(ATL!H10, BOS!H10, BRK!H10, CHA!H10, CHI!H10, CLE!H11, DAL!H10, DEN!H10, DET!H10, GSW!H10, HOU!H10, IND!H10, LAC!H10, LAL!H10, MEM!H10, MIA!H10, MIL!H10, MIN!H10, NOP!H10, NYK!H10, OKC!H10, ORL!H10, PHI!H10, PHX!H10, POR!H10, SAC!H10, SAS!H10, TOR!H10, UTH!H10, WAS!H10)-min(ATL!H10, BOS!H10, BRK!H10, CHA!H10, CHI!H10, CLE!H11, DAL!H10, DEN!H10, DET!H10, GSW!H10, HOU!H10, IND!H10, LAC!H10, LAL!H10, MEM!H10, MIA!H10, MIL!H10, MIN!H10, NOP!H10, NYK!H10, OKC!H10, ORL!H10, PHI!H10, PHX!H10, POR!H10, SAC!H10, SAS!H10, TOR!H10, UTH!H10, WAS!H10)</f>
        <v>397</v>
      </c>
      <c r="I48" s="38">
        <f>SUM(ATL!I10, BOS!I10, BRK!I10, CHA!I10, CHI!I10, CLE!I10, DAL!I10, DEN!I10, DET!I10, GSW!I10, HOU!I10, IND!I10, LAC!I10, LAL!I10, MEM!I10, MIA!I10, MIL!I10, MIN!I10, NOP!I10, NYK!I10, OKC!I10, ORL!I10, PHI!I10, PHX!I10, POR!I10, SAC!I10, SAS!I10, TOR!I10, UTH!I10, WAS!I10)-Max(ATL!I10, BOS!I10, BRK!I10, CHA!I10, CHI!I10, CLE!I10, DAL!I10, DEN!I10, DET!I10, GSW!I10, HOU!I10, IND!I10, LAC!I10, LAL!I10, MEM!I10, MIA!I10, MIL!I10, MIN!I10, NOP!I10, NYK!I10, OKC!I10, ORL!I10, PHI!I10, PHX!I10, POR!I10, SAC!I10, SAS!I10, TOR!I10, UTH!I10, WAS!I10)-min(ATL!I10, BOS!I10, BRK!I10, CHA!I10, CHI!I10, CLE!I10, DAL!I10, DEN!I10, DET!I10, GSW!I10, HOU!I10, IND!I10, LAC!I10, LAL!I10, MEM!I10, MIA!I10, MIL!I10, MIN!I10, NOP!I10, NYK!I10, OKC!I10, ORL!I10, PHI!I10, PHX!I10, POR!I10, SAC!I10, SAS!I10, TOR!I10, UTH!I10, WAS!I10)</f>
        <v>479</v>
      </c>
      <c r="J48" s="38">
        <f>SUM(ATL!J10, BOS!J10, BRK!J10, CHA!J10, CHI!J10, CLE!J10, DAL!J10, DEN!J10, DET!J10, GSW!J10, HOU!J10, IND!J10, LAC!J10, LAL!J10, MEM!J10, MIA!J10, MIL!J10, MIN!J10, NOP!J10, NYK!J10, OKC!J10, ORL!J10, PHI!J10, PHX!J10, POR!J10, SAC!J10, SAS!J10, TOR!J10, UTH!J10, WAS!J10)-Max(ATL!J10, BOS!J10, BRK!J10, CHA!J10, CHI!J10, CLE!J10, DAL!J10, DEN!J10, DET!J10, GSW!J10, HOU!J10, IND!J10, LAC!J10, LAL!J10, MEM!J10, MIA!J10, MIL!J10, MIN!J10, NOP!J10, NYK!J10, OKC!J10, ORL!J10, PHI!J10, PHX!J10, POR!J10, SAC!J10, SAS!J10, TOR!J10, UTH!J10, WAS!J10)-min(ATL!J10, BOS!J10, BRK!J10, CHA!J10, CHI!J10, CLE!J10, DAL!J10, DEN!J10, DET!J10, GSW!J10, HOU!J10, IND!J10, LAC!J10, LAL!J10, MEM!J10, MIA!J10, MIL!J10, MIN!J10, NOP!J10, NYK!J10, OKC!J10, ORL!J10, PHI!J10, PHX!J10, POR!J10, SAC!J10, SAS!J10, TOR!J10, UTH!J10, WAS!J10)</f>
        <v>457</v>
      </c>
      <c r="K48" s="38">
        <f>SUM(ATL!K10, BOS!K10, BRK!K10, CHA!K10, CHI!K10, CLE!K10, DAL!K10, DEN!K10, DET!K10, GSW!K10, HOU!K10, IND!K10, LAC!K10, LAL!K10, MEM!K10, MIA!K10, MIL!K10, MIN!K10, NOP!K10, NYK!K10, OKC!K10, ORL!K10, PHI!K10, PHX!K10, POR!K10, SAC!K10, SAS!K10, TOR!K10, UTH!K10, WAS!K10)-Max(ATL!K10, BOS!K10, BRK!K10, CHA!K10, CHI!K10, CLE!K10, DAL!K10, DEN!K10, DET!K10, GSW!K10, HOU!K10, IND!K10, LAC!K10, LAL!K10, MEM!K10, MIA!K10, MIL!K10, MIN!K10, NOP!K10, NYK!K10, OKC!K10, ORL!K10, PHI!K10, PHX!K10, POR!K10, SAC!K10, SAS!K10, TOR!K10, UTH!K10, WAS!K10)-min(ATL!K10, BOS!K10, BRK!K10, CHA!K10, CHI!K10, CLE!K10, DAL!K10, DEN!K10, DET!K10, GSW!K10, HOU!K10, IND!K10, LAC!K10, LAL!K10, MEM!K10, MIA!K10, MIL!K10, MIN!K10, NOP!K10, NYK!K10, OKC!K10, ORL!K10, PHI!K10, PHX!K10, POR!K10, SAC!K10, SAS!K10, TOR!K10, UTH!K10, WAS!K10)</f>
        <v>393</v>
      </c>
      <c r="L48" s="38">
        <f>SUM(ATL!L10, BOS!L10, BRK!L10, CHA!L10, CHI!L10, CLE!L10, DAL!L10, DEN!L10, DET!L10, GSW!L10, HOU!L10, IND!L10, LAC!L10, LAL!L10, MEM!L10, MIA!L10, MIL!L10, MIN!L10, NOP!L10, NYK!L10, OKC!L10, ORL!L10, PHI!L10, PHX!L10, POR!L10, SAC!L10, SAS!L10, TOR!L10, UTH!L10, WAS!L10)-Max(ATL!L10, BOS!L10, BRK!L10, CHA!L10, CHI!L10, CLE!L10, DAL!L10, DEN!L10, DET!L10, GSW!L10, HOU!L10, IND!L10, LAC!L10, LAL!L10, MEM!L10, MIA!L10, MIL!L10, MIN!L10, NOP!L10, NYK!L10, OKC!L10, ORL!L10, PHI!L10, PHX!L10, POR!L10, SAC!L10, SAS!L10, TOR!L10, UTH!L10, WAS!L10)-min(ATL!L10, BOS!L10, BRK!L10, CHA!L10, CHI!L10, CLE!L10, DAL!L10, DEN!L10, DET!L10, GSW!L10, HOU!L10, IND!L10, LAC!L10, LAL!L10, MEM!L10, MIA!L10, MIL!L10, MIN!L10, NOP!L10, NYK!L10, OKC!L10, ORL!L10, PHI!L10, PHX!L10, POR!L10, SAC!L10, SAS!L10, TOR!L10, UTH!L10, WAS!L10)</f>
        <v>566</v>
      </c>
      <c r="M48" s="38">
        <f>SUM(ATL!M10, BOS!M10, BRK!M10, CHA!M10, CHI!M10, CLE!M10, DAL!M10, DEN!M10, DET!M10, GSW!M10, HOU!M10, IND!M10, LAC!M10, LAL!M10, MEM!M10, MIA!M10, MIL!M10, MIN!M10, NOP!M10, NYK!M10, OKC!M10, ORL!M10, PHI!M10, PHX!M10, POR!M10, SAC!M10, SAS!M10, TOR!M10, UTH!M10, WAS!M10)-Max(ATL!M10, BOS!M10, BRK!M10, CHA!M10, CHI!M10, CLE!M10, DAL!M10, DEN!M10, DET!M10, GSW!M10, HOU!M10, IND!M10, LAC!M10, LAL!M10, MEM!M10, MIA!M10, MIL!M10, MIN!M10, NOP!M10, NYK!M10, OKC!M10, ORL!M10, PHI!M10, PHX!M10, POR!M10, SAC!M10, SAS!M10, TOR!M10, UTH!M10, WAS!M10)-min(ATL!M10, BOS!M10, BRK!M10, CHA!M10, CHI!M10, CLE!M10, DAL!M10, DEN!M10, DET!M10, GSW!M10, HOU!M10, IND!M10, LAC!M10, LAL!M10, MEM!M10, MIA!M10, MIL!M10, MIN!M10, NOP!M10, NYK!M10, OKC!M10, ORL!M10, PHI!M10, PHX!M10, POR!M10, SAC!M10, SAS!M10, TOR!M10, UTH!M10, WAS!M10)</f>
        <v>542</v>
      </c>
      <c r="N48" s="38">
        <f>SUM(ATL!N10, BOS!N10, BRK!N10, CHA!N10, CHI!N10, CLE!N10, DAL!N10, DEN!N10, DET!N10, GSW!N10, HOU!N10, IND!N10, LAC!N10, LAL!N10, MEM!N10, MIA!N10, MIL!N10, MIN!N10, NOP!N10, NYK!N10, OKC!N10, ORL!N10, PHI!N10, PHX!N10, POR!N10, SAC!N10, SAS!N10, TOR!N10, UTH!N10, WAS!N10)-Max(ATL!N10, BOS!N10, BRK!N10, CHA!N10, CHI!N10, CLE!N10, DAL!N10, DEN!N10, DET!N10, GSW!N10, HOU!N10, IND!N10, LAC!N10, LAL!N10, MEM!N10, MIA!N10, MIL!N10, MIN!N10, NOP!N10, NYK!N10, OKC!N10, ORL!N10, PHI!N10, PHX!N10, POR!N10, SAC!N10, SAS!N10, TOR!N10, UTH!N10, WAS!N10)-min(ATL!N10, BOS!N10, BRK!N10, CHA!N10, CHI!N10, CLE!N10, DAL!N10, DEN!N10, DET!N10, GSW!N10, HOU!N10, IND!N10, LAC!N10, LAL!N10, MEM!N10, MIA!N10, MIL!N10, MIN!N10, NOP!N10, NYK!N10, OKC!N10, ORL!N10, PHI!N10, PHX!N10, POR!N10, SAC!N10, SAS!N10, TOR!N10, UTH!N10, WAS!N10)</f>
        <v>516</v>
      </c>
      <c r="O48" s="38">
        <f>SUM(ATL!O10, BOS!O10, BRK!O10, CHA!O10, CHI!O10, CLE!O10, DAL!O10, DEN!O10, DET!O10, GSW!O10, HOU!O10, IND!O10, LAC!O10, LAL!O10, MEM!O10, MIA!O10, MIL!O10, MIN!O10, NOP!O10, NYK!O10, OKC!O10, ORL!O10, PHI!O10, PHX!O10, POR!O10, SAC!O10, SAS!O10, TOR!O10, UTH!O10, WAS!O10)-Max(ATL!O10, BOS!O10, BRK!O10, CHA!O10, CHI!O10, CLE!O10, DAL!O10, DEN!O10, DET!O10, GSW!O10, HOU!O10, IND!O10, LAC!O10, LAL!O10, MEM!O10, MIA!O10, MIL!O10, MIN!O10, NOP!O10, NYK!O10, OKC!O10, ORL!O10, PHI!O10, PHX!O10, POR!O10, SAC!O10, SAS!O10, TOR!O10, UTH!O10, WAS!O10)-min(ATL!O10, BOS!O10, BRK!O10, CHA!O10, CHI!O10, CLE!O10, DAL!O10, DEN!O10, DET!O10, GSW!O10, HOU!O10, IND!O10, LAC!O10, LAL!O10, MEM!O10, MIA!O10, MIL!O10, MIN!O10, NOP!O10, NYK!O10, OKC!O10, ORL!O10, PHI!O10, PHX!O10, POR!O10, SAC!O10, SAS!O10, TOR!O10, UTH!O10, WAS!O10)</f>
        <v>180</v>
      </c>
      <c r="P48" s="38">
        <f>SUM(ATL!P10, BOS!P10, BRK!P10, CHA!P10, CHI!P10, CLE!P10, DAL!P10, DEN!P10, DET!P10, GSW!P10, HOU!P10, IND!P10, LAC!P10, LAL!P10, MEM!P10, MIA!P10, MIL!P10, MIN!P10, NOP!P10, NYK!P10, OKC!P10, ORL!P10, PHI!P10, PHX!P10, POR!P10, SAC!P10, SAS!P10, TOR!P10, UTH!P10, WAS!P10)-Max(ATL!P10, BOS!P10, BRK!P10, CHA!P10, CHI!P10, CLE!P10, DAL!P10, DEN!P10, DET!P10, GSW!P10, HOU!P10, IND!P10, LAC!P10, LAL!P10, MEM!P10, MIA!P10, MIL!P10, MIN!P10, NOP!P10, NYK!P10, OKC!P10, ORL!P10, PHI!P10, PHX!P10, POR!P10, SAC!P10, SAS!P10, TOR!P10, UTH!P10, WAS!P10)-min(ATL!P10, BOS!P10, BRK!P10, CHA!P10, CHI!P10, CLE!P10, DAL!P10, DEN!P10, DET!P10, GSW!P10, HOU!P10, IND!P10, LAC!P10, LAL!P10, MEM!P10, MIA!P10, MIL!P10, MIN!P10, NOP!P10, NYK!P10, OKC!P10, ORL!P10, PHI!P10, PHX!P10, POR!P10, SAC!P10, SAS!P10, TOR!P10, UTH!P10, WAS!P10)</f>
        <v>0</v>
      </c>
      <c r="Q48" s="38">
        <f>SUM(ATL!Q10, BOS!Q10, BRK!Q10, CHA!Q10, CHI!Q10, CLE!Q10, DAL!Q10, DEN!Q10, DET!Q10, GSW!Q10, HOU!Q10, IND!Q10, LAC!Q10, LAL!Q10, MEM!Q10, MIA!Q10, MIL!Q10, MIN!Q10, NOP!Q10, NYK!Q10, OKC!Q10, ORL!Q10, PHI!Q10, PHX!Q10, POR!Q10, SAC!Q10, SAS!Q10, TOR!Q10, UTH!Q10, WAS!Q10)-Max(ATL!Q10, BOS!Q10, BRK!Q10, CHA!Q10, CHI!Q10, CLE!Q10, DAL!Q10, DEN!Q10, DET!Q10, GSW!Q10, HOU!Q10, IND!Q10, LAC!Q10, LAL!Q10, MEM!Q10, MIA!Q10, MIL!Q10, MIN!Q10, NOP!Q10, NYK!Q10, OKC!Q10, ORL!Q10, PHI!Q10, PHX!Q10, POR!Q10, SAC!Q10, SAS!Q10, TOR!Q10, UTH!Q10, WAS!Q10)-min(ATL!Q10, BOS!Q10, BRK!Q10, CHA!Q10, CHI!Q10, CLE!Q10, DAL!Q10, DEN!Q10, DET!Q10, GSW!Q10, HOU!Q10, IND!Q10, LAC!Q10, LAL!Q10, MEM!Q10, MIA!Q10, MIL!Q10, MIN!Q10, NOP!Q10, NYK!Q10, OKC!Q10, ORL!Q10, PHI!Q10, PHX!Q10, POR!Q10, SAC!Q10, SAS!Q10, TOR!Q10, UTH!Q10, WAS!Q10)</f>
        <v>0</v>
      </c>
      <c r="R48" s="38">
        <f>SUM(ATL!R10, BOS!R10, BRK!R10, CHA!R10, CHI!R10, CLE!R10, DAL!R10, DEN!R10, DET!R10, GSW!R10, HOU!R10, IND!R10, LAC!R10, LAL!R10, MEM!R10, MIA!R10, MIL!R10, MIN!R10, NOP!R10, NYK!R10, OKC!R10, ORL!R10, PHI!R10, PHX!R10, POR!R10, SAC!R10, SAS!R10, TOR!R10, UTH!R10, WAS!R10)-Max(ATL!R10, BOS!R10, BRK!R10, CHA!R10, CHI!R10, CLE!R10, DAL!R10, DEN!R10, DET!R10, GSW!R10, HOU!R10, IND!R10, LAC!R10, LAL!R10, MEM!R10, MIA!R10, MIL!R10, MIN!R10, NOP!R10, NYK!R10, OKC!R10, ORL!R10, PHI!R10, PHX!R10, POR!R10, SAC!R10, SAS!R10, TOR!R10, UTH!R10, WAS!R10)-min(ATL!R10, BOS!R10, BRK!R10, CHA!R10, CHI!R10, CLE!R10, DAL!R10, DEN!R10, DET!R10, GSW!R10, HOU!R10, IND!R10, LAC!R10, LAL!R10, MEM!R10, MIA!R10, MIL!R10, MIN!R10, NOP!R10, NYK!R10, OKC!R10, ORL!R10, PHI!R10, PHX!R10, POR!R10, SAC!R10, SAS!R10, TOR!R10, UTH!R10, WAS!R10)</f>
        <v>0</v>
      </c>
      <c r="S48" s="39">
        <f>SUM(ATL!S10, BOS!S10, BRK!S10, CHA!S10, CHI!S10, CLE!S10, DAL!S10, DEN!S10, DET!S10, GSW!S10, HOU!S10, IND!S10, LAC!S9, LAL!S10, MEM!S10, MIA!S10, MIL!S10, MIN!S10, NOP!S10, NYK!S10, OKC!S10, ORL!S10, PHI!S10, PHX!S10, POR!S10, SAC!S10, SAS!S10, TOR!S10, UTH!S10, WAS!S10)-Max(ATL!S10, BOS!S10, BRK!S10, CHA!S10, CHI!S10, CLE!S10, DAL!S10, DEN!S10, DET!S10, GSW!S10, HOU!S10, IND!S10, LAC!S9, LAL!S10, MEM!S10, MIA!S10, MIL!S10, MIN!S10, NOP!S10, NYK!S10, OKC!S10, ORL!S10, PHI!S10, PHX!S10, POR!S10, SAC!S10, SAS!S10, TOR!S10, UTH!S10, WAS!S10)-min(ATL!S10, BOS!S10, BRK!S10, CHA!S10, CHI!S10, CLE!S10, DAL!S10, DEN!S10, DET!S10, GSW!S10, HOU!S10, IND!S10, LAC!S9, LAL!S10, MEM!S10, MIA!S10, MIL!S10, MIN!S10, NOP!S10, NYK!S10, OKC!S10, ORL!S10, PHI!S10, PHX!S10, POR!S10, SAC!S10, SAS!S10, TOR!S10, UTH!S10, WAS!S10)</f>
        <v>-41675</v>
      </c>
    </row>
    <row r="49">
      <c r="A49" s="3" t="s">
        <v>30</v>
      </c>
      <c r="B49" s="38">
        <f>SUM(ATL!B11, BOS!B11, BRK!B11, CHA!B11, CHI!B11, CLE!B11, DAL!B11, DEN!B11, DET!B11, GSW!B11, HOU!B11, IND!B11, LAC!B11, LAL!B11, MEM!B11, MIA!B11, MIL!B11, MIN!B11, NOP!B11, NYK!B11, OKC!B11, ORL!B11, PHI!B11, PHX!B11, POR!B11, SAC!B11, SAS!B11, TOR!B11, UTH!B11, WAS!B11)-Max(ATL!B11, BOS!B11, BRK!B11, CHA!B11, CHI!B11, CLE!B11, DAL!B11, DEN!B11, DET!B11, GSW!B11, HOU!B11, IND!B11, LAC!B11, LAL!B11, MEM!B11, MIA!B11, MIL!B11, MIN!B11, NOP!B11, NYK!B11, OKC!B11, ORL!B11, PHI!B11, PHX!B11, POR!B11, SAC!B11, SAS!B11, TOR!B11, UTH!B11, WAS!B11)-min(ATL!B11, BOS!B11, BRK!B11, CHA!B11, CHI!B11, CLE!B11, DAL!B11, DEN!B11, DET!B11, GSW!B11, HOU!B11, IND!B11, LAC!B11, LAL!B11, MEM!B11, MIA!B11, MIL!B11, MIN!B11, NOP!B11, NYK!B11, OKC!B11, ORL!B11, PHI!B11, PHX!B11, POR!B11, SAC!B11, SAS!B11, TOR!B11, UTH!B11, WAS!B11)</f>
        <v>160</v>
      </c>
      <c r="C49" s="38">
        <f>SUM(ATL!C11, BOS!C11, BRK!C11, CHA!C11, CHI!C11, CLE!C11, DAL!C11, DEN!C11, DET!C11, GSW!C11, HOU!C11, IND!C11, LAC!C11, LAL!C11, MEM!C11, MIA!C11, MIL!C11, MIN!C11, NOP!C11, NYK!C11, OKC!C11, ORL!C11, PHI!C11, PHX!C11, POR!C11, SAC!C11, SAS!C11, TOR!C11, UTH!C11, WAS!C11)-Max(ATL!C11, BOS!C11, BRK!C11, CHA!C11, CHI!C11, CLE!C11, DAL!C11, DEN!C11, DET!C11, GSW!C11, HOU!C11, IND!C11, LAC!C11, LAL!C11, MEM!C11, MIA!C11, MIL!C11, MIN!C11, NOP!C11, NYK!C11, OKC!C11, ORL!C11, PHI!C11, PHX!C11, POR!C11, SAC!C11, SAS!C11, TOR!C11, UTH!C11, WAS!C11)-min(ATL!C11, BOS!C11, BRK!C11, CHA!C11, CHI!C11, CLE!C11, DAL!C11, DEN!C11, DET!C11, GSW!C11, HOU!C11, IND!C11, LAC!C11, LAL!C11, MEM!C11, MIA!C11, MIL!C11, MIN!C11, NOP!C11, NYK!C11, OKC!C11, ORL!C11, PHI!C11, PHX!C11, POR!C11, SAC!C11, SAS!C11, TOR!C11, UTH!C11, WAS!C11)</f>
        <v>67</v>
      </c>
      <c r="D49" s="38">
        <f>SUM(ATL!D11, BOS!D11, BRK!D11, CHA!D11, CHI!D11, CLE!D11, DAL!D11, DEN!D11, DET!D11, GSW!D11, HOU!D11, IND!D11, LAC!D11, LAL!D11, MEM!D11, MIA!D11, MIL!D11, MIN!D11, NOP!D11, NYK!D11, OKC!D11, ORL!D11, PHI!D11, PHX!D11, POR!D11, SAC!D11, SAS!D11, TOR!D11, UTH!D11, WAS!D11)-Max(ATL!D11, BOS!D11, BRK!D11, CHA!D11, CHI!D11, CLE!D11, DAL!D11, DEN!D11, DET!D11, GSW!D11, HOU!D11, IND!D11, LAC!D11, LAL!D11, MEM!D11, MIA!D11, MIL!D11, MIN!D11, NOP!D11, NYK!D11, OKC!D11, ORL!D11, PHI!D11, PHX!D11, POR!D11, SAC!D11, SAS!D11, TOR!D11, UTH!D11, WAS!D11)-min(ATL!D11, BOS!D11, BRK!D11, CHA!D11, CHI!D11, CLE!D11, DAL!D11, DEN!D11, DET!D11, GSW!D11, HOU!D11, IND!D11, LAC!D11, LAL!D11, MEM!D11, MIA!D11, MIL!D11, MIN!D11, NOP!D11, NYK!D11, OKC!D11, ORL!D11, PHI!D11, PHX!D11, POR!D11, SAC!D11, SAS!D11, TOR!D11, UTH!D11, WAS!D11)</f>
        <v>48</v>
      </c>
      <c r="E49" s="38">
        <f>SUM(ATL!E11, BOS!E11, BRK!E11, CHA!E11, CHI!E11, CLE!E11, DAL!E11, DEN!E11, DET!E11, GSW!E11, HOU!E11, IND!E11, LAC!E11, LAL!E11, MEM!E11, MIA!E11, MIL!E11, MIN!E11, NOP!E11, NYK!E11, OKC!E11, ORL!E11, PHI!E11, PHX!E11, POR!E11, SAC!E11, SAS!E11, TOR!E11, UTH!E11, WAS!E11)-Max(ATL!E11, BOS!E11, BRK!E11, CHA!E11, CHI!E11, CLE!E11, DAL!E11, DEN!E11, DET!E11, GSW!E11, HOU!E11, IND!E11, LAC!E11, LAL!E11, MEM!E11, MIA!E11, MIL!E11, MIN!E11, NOP!E11, NYK!E11, OKC!E11, ORL!E11, PHI!E11, PHX!E11, POR!E11, SAC!E11, SAS!E11, TOR!E11, UTH!E11, WAS!E11)-min(ATL!E11, BOS!E11, BRK!E11, CHA!E11, CHI!E11, CLE!E11, DAL!E11, DEN!E11, DET!E11, GSW!E11, HOU!E11, IND!E11, LAC!E11, LAL!E11, MEM!E11, MIA!E11, MIL!E11, MIN!E11, NOP!E11, NYK!E11, OKC!E11, ORL!E11, PHI!E11, PHX!E11, POR!E11, SAC!E11, SAS!E11, TOR!E11, UTH!E11, WAS!E11)</f>
        <v>33</v>
      </c>
      <c r="F49" s="38">
        <f>SUM(ATL!F11, BOS!F11, BRK!F11, CHA!F11, CHI!F11, CLE!F11, DAL!F11, DEN!F11, DET!F11, GSW!F11, HOU!F11, IND!F11, LAC!F11, LAL!F11, MEM!F11, MIA!F11, MIL!F11, MIN!F11, NOP!F11, NYK!F11, OKC!F11, ORL!F11, PHI!F11, PHX!F11, POR!F11, SAC!F11, SAS!F11, TOR!F11, UTH!F11, WAS!F11)-Max(ATL!F11, BOS!F11, BRK!F11, CHA!F11, CHI!F11, CLE!F11, DAL!F11, DEN!F11, DET!F11, GSW!F11, HOU!F11, IND!F11, LAC!F11, LAL!F11, MEM!F11, MIA!F11, MIL!F11, MIN!F11, NOP!F11, NYK!F11, OKC!F11, ORL!F11, PHI!F11, PHX!F11, POR!F11, SAC!F11, SAS!F11, TOR!F11, UTH!F11, WAS!F11)-min(ATL!F11, BOS!F11, BRK!F11, CHA!F11, CHI!F11, CLE!F11, DAL!F11, DEN!F11, DET!F11, GSW!F11, HOU!F11, IND!F11, LAC!F11, LAL!F11, MEM!F11, MIA!F11, MIL!F11, MIN!F11, NOP!F11, NYK!F11, OKC!F11, ORL!F11, PHI!F11, PHX!F11, POR!F11, SAC!F11, SAS!F11, TOR!F11, UTH!F11, WAS!F11)</f>
        <v>23</v>
      </c>
      <c r="G49" s="38">
        <f>SUM(ATL!G11, BOS!G11, BRK!G11, CHA!G11, CHI!G11, CLE!G11, DAL!G11, DEN!G11, DET!G11, GSW!G11, HOU!G11, IND!G11, LAC!G11, LAL!G11, MEM!G11, MIA!G11, MIL!G11, MIN!G11, NOP!G11, NYK!G11, OKC!G11, ORL!G11, PHI!G11, PHX!G11, POR!G11, SAC!G11, SAS!G11, TOR!G11, UTH!G11, WAS!G11)-Max(ATL!G11, BOS!G11, BRK!G11, CHA!G11, CHI!G11, CLE!G11, DAL!G11, DEN!G11, DET!G11, GSW!G11, HOU!G11, IND!G11, LAC!G11, LAL!G11, MEM!G11, MIA!G11, MIL!G11, MIN!G11, NOP!G11, NYK!G11, OKC!G11, ORL!G11, PHI!G11, PHX!G11, POR!G11, SAC!G11, SAS!G11, TOR!G11, UTH!G11, WAS!G11)-min(ATL!G11, BOS!G11, BRK!G11, CHA!G11, CHI!G11, CLE!G11, DAL!G11, DEN!G11, DET!G11, GSW!G11, HOU!G11, IND!G11, LAC!G11, LAL!G11, MEM!G11, MIA!G11, MIL!G11, MIN!G11, NOP!G11, NYK!G11, OKC!G11, ORL!G11, PHI!G11, PHX!G11, POR!G11, SAC!G11, SAS!G11, TOR!G11, UTH!G11, WAS!G11)</f>
        <v>41</v>
      </c>
      <c r="H49" s="38">
        <f>SUM(ATL!H11, BOS!H11, BRK!H11, CHA!H11, CHI!H11, CLE!H11, DAL!H11, DEN!H11, DET!H11, GSW!H11, HOU!H11, IND!H11, LAC!H11, LAL!H11, MEM!H11, MIA!H11, MIL!H11, MIN!H11, NOP!H11, NYK!H11, OKC!H11, ORL!H11, PHI!H11, PHX!H11, POR!H11, SAC!H11, SAS!H11, TOR!H11, UTH!H11, WAS!H11)-Max(ATL!H11, BOS!H11, BRK!H11, CHA!H11, CHI!H11, CLE!H11, DAL!H11, DEN!H11, DET!H11, GSW!H11, HOU!H11, IND!H11, LAC!H11, LAL!H11, MEM!H11, MIA!H11, MIL!H11, MIN!H11, NOP!H11, NYK!H11, OKC!H11, ORL!H11, PHI!H11, PHX!H11, POR!H11, SAC!H11, SAS!H11, TOR!H11, UTH!H11, WAS!H11)-min(ATL!H11, BOS!H11, BRK!H11, CHA!H11, CHI!H11, CLE!H11, DAL!H11, DEN!H11, DET!H11, GSW!H11, HOU!H11, IND!H11, LAC!H11, LAL!H11, MEM!H11, MIA!H11, MIL!H11, MIN!H11, NOP!H11, NYK!H11, OKC!H11, ORL!H11, PHI!H11, PHX!H11, POR!H11, SAC!H11, SAS!H11, TOR!H11, UTH!H11, WAS!H11)</f>
        <v>31</v>
      </c>
      <c r="I49" s="38">
        <f>SUM(ATL!I11, BOS!I11, BRK!I11, CHA!I11, CHI!I11, CLE!I11, DAL!I11, DEN!I11, DET!I11, GSW!I11, HOU!I11, IND!I11, LAC!I11, LAL!I11, MEM!I11, MIA!I11, MIL!I11, MIN!I11, NOP!I11, NYK!I11, OKC!I11, ORL!I11, PHI!I11, PHX!I11, POR!I11, SAC!I11, SAS!I11, TOR!I11, UTH!I11, WAS!I11)-Max(ATL!I11, BOS!I11, BRK!I11, CHA!I11, CHI!I11, CLE!I11, DAL!I11, DEN!I11, DET!I11, GSW!I11, HOU!I11, IND!I11, LAC!I11, LAL!I11, MEM!I11, MIA!I11, MIL!I11, MIN!I11, NOP!I11, NYK!I11, OKC!I11, ORL!I11, PHI!I11, PHX!I11, POR!I11, SAC!I11, SAS!I11, TOR!I11, UTH!I11, WAS!I11)-min(ATL!I11, BOS!I11, BRK!I11, CHA!I11, CHI!I11, CLE!I11, DAL!I11, DEN!I11, DET!I11, GSW!I11, HOU!I11, IND!I11, LAC!I11, LAL!I11, MEM!I11, MIA!I11, MIL!I11, MIN!I11, NOP!I11, NYK!I11, OKC!I11, ORL!I11, PHI!I11, PHX!I11, POR!I11, SAC!I11, SAS!I11, TOR!I11, UTH!I11, WAS!I11)</f>
        <v>33</v>
      </c>
      <c r="J49" s="38">
        <f>SUM(ATL!J11, BOS!J11, BRK!J11, CHA!J11, CHI!J11, CLE!J11, DAL!J11, DEN!J11, DET!J11, GSW!J11, HOU!J11, IND!J11, LAC!J11, LAL!J11, MEM!J11, MIA!J11, MIL!J11, MIN!J11, NOP!J11, NYK!J11, OKC!J11, ORL!J11, PHI!J11, PHX!J11, POR!J11, SAC!J11, SAS!J11, TOR!J11, UTH!J11, WAS!J11)-Max(ATL!J11, BOS!J11, BRK!J11, CHA!J11, CHI!J11, CLE!J11, DAL!J11, DEN!J11, DET!J11, GSW!J11, HOU!J11, IND!J11, LAC!J11, LAL!J11, MEM!J11, MIA!J11, MIL!J11, MIN!J11, NOP!J11, NYK!J11, OKC!J11, ORL!J11, PHI!J11, PHX!J11, POR!J11, SAC!J11, SAS!J11, TOR!J11, UTH!J11, WAS!J11)-min(ATL!J11, BOS!J11, BRK!J11, CHA!J11, CHI!J11, CLE!J11, DAL!J11, DEN!J11, DET!J11, GSW!J11, HOU!J11, IND!J11, LAC!J11, LAL!J11, MEM!J11, MIA!J11, MIL!J11, MIN!J11, NOP!J11, NYK!J11, OKC!J11, ORL!J11, PHI!J11, PHX!J11, POR!J11, SAC!J11, SAS!J11, TOR!J11, UTH!J11, WAS!J11)</f>
        <v>51</v>
      </c>
      <c r="K49" s="38">
        <f>SUM(ATL!K11, BOS!K11, BRK!K11, CHA!K11, CHI!K11, CLE!K11, DAL!K11, DEN!K11, DET!K11, GSW!K11, HOU!K11, IND!K11, LAC!K11, LAL!K11, MEM!K11, MIA!K11, MIL!K11, MIN!K11, NOP!K11, NYK!K11, OKC!K11, ORL!K11, PHI!K11, PHX!K11, POR!K11, SAC!K11, SAS!K11, TOR!K11, UTH!K11, WAS!K11)-Max(ATL!K11, BOS!K11, BRK!K11, CHA!K11, CHI!K11, CLE!K11, DAL!K11, DEN!K11, DET!K11, GSW!K11, HOU!K11, IND!K11, LAC!K11, LAL!K11, MEM!K11, MIA!K11, MIL!K11, MIN!K11, NOP!K11, NYK!K11, OKC!K11, ORL!K11, PHI!K11, PHX!K11, POR!K11, SAC!K11, SAS!K11, TOR!K11, UTH!K11, WAS!K11)-min(ATL!K11, BOS!K11, BRK!K11, CHA!K11, CHI!K11, CLE!K11, DAL!K11, DEN!K11, DET!K11, GSW!K11, HOU!K11, IND!K11, LAC!K11, LAL!K11, MEM!K11, MIA!K11, MIL!K11, MIN!K11, NOP!K11, NYK!K11, OKC!K11, ORL!K11, PHI!K11, PHX!K11, POR!K11, SAC!K11, SAS!K11, TOR!K11, UTH!K11, WAS!K11)</f>
        <v>33</v>
      </c>
      <c r="L49" s="38">
        <f>SUM(ATL!L11, BOS!L11, BRK!L11, CHA!L11, CHI!L11, CLE!L11, DAL!L11, DEN!L11, DET!L11, GSW!L11, HOU!L11, IND!L11, LAC!L11, LAL!L11, MEM!L11, MIA!L11, MIL!L11, MIN!L11, NOP!L11, NYK!L11, OKC!L11, ORL!L11, PHI!L11, PHX!L11, POR!L11, SAC!L11, SAS!L11, TOR!L11, UTH!L11, WAS!L11)-Max(ATL!L11, BOS!L11, BRK!L11, CHA!L11, CHI!L11, CLE!L11, DAL!L11, DEN!L11, DET!L11, GSW!L11, HOU!L11, IND!L11, LAC!L11, LAL!L11, MEM!L11, MIA!L11, MIL!L11, MIN!L11, NOP!L11, NYK!L11, OKC!L11, ORL!L11, PHI!L11, PHX!L11, POR!L11, SAC!L11, SAS!L11, TOR!L11, UTH!L11, WAS!L11)-min(ATL!L11, BOS!L11, BRK!L11, CHA!L11, CHI!L11, CLE!L11, DAL!L11, DEN!L11, DET!L11, GSW!L11, HOU!L11, IND!L11, LAC!L11, LAL!L11, MEM!L11, MIA!L11, MIL!L11, MIN!L11, NOP!L11, NYK!L11, OKC!L11, ORL!L11, PHI!L11, PHX!L11, POR!L11, SAC!L11, SAS!L11, TOR!L11, UTH!L11, WAS!L11)</f>
        <v>26</v>
      </c>
      <c r="M49" s="38">
        <f>SUM(ATL!M11, BOS!M11, BRK!M11, CHA!M11, CHI!M11, CLE!M11, DAL!M11, DEN!M11, DET!M11, GSW!M11, HOU!M11, IND!M11, LAC!M11, LAL!M11, MEM!M11, MIA!M11, MIL!M11, MIN!M11, NOP!M11, NYK!M11, OKC!M11, ORL!M11, PHI!M11, PHX!M11, POR!M11, SAC!M11, SAS!M11, TOR!M11, UTH!M11, WAS!M11)-Max(ATL!M11, BOS!M11, BRK!M11, CHA!M11, CHI!M11, CLE!M11, DAL!M11, DEN!M11, DET!M11, GSW!M11, HOU!M11, IND!M11, LAC!M11, LAL!M11, MEM!M11, MIA!M11, MIL!M11, MIN!M11, NOP!M11, NYK!M11, OKC!M11, ORL!M11, PHI!M11, PHX!M11, POR!M11, SAC!M11, SAS!M11, TOR!M11, UTH!M11, WAS!M11)-min(ATL!M11, BOS!M11, BRK!M11, CHA!M11, CHI!M11, CLE!M11, DAL!M11, DEN!M11, DET!M11, GSW!M11, HOU!M11, IND!M11, LAC!M11, LAL!M11, MEM!M11, MIA!M11, MIL!M11, MIN!M11, NOP!M11, NYK!M11, OKC!M11, ORL!M11, PHI!M11, PHX!M11, POR!M11, SAC!M11, SAS!M11, TOR!M11, UTH!M11, WAS!M11)</f>
        <v>23</v>
      </c>
      <c r="N49" s="38">
        <f>SUM(ATL!N11, BOS!N11, BRK!N11, CHA!N11, CHI!N11, CLE!N11, DAL!N11, DEN!N11, DET!N11, GSW!N11, HOU!N11, IND!N11, LAC!N11, LAL!N11, MEM!N11, MIA!N11, MIL!N11, MIN!N11, NOP!N11, NYK!N11, OKC!N11, ORL!N11, PHI!N11, PHX!N11, POR!N11, SAC!N11, SAS!N11, TOR!N11, UTH!N11, WAS!N11)-Max(ATL!N11, BOS!N11, BRK!N11, CHA!N11, CHI!N11, CLE!N11, DAL!N11, DEN!N11, DET!N11, GSW!N11, HOU!N11, IND!N11, LAC!N11, LAL!N11, MEM!N11, MIA!N11, MIL!N11, MIN!N11, NOP!N11, NYK!N11, OKC!N11, ORL!N11, PHI!N11, PHX!N11, POR!N11, SAC!N11, SAS!N11, TOR!N11, UTH!N11, WAS!N11)-min(ATL!N11, BOS!N11, BRK!N11, CHA!N11, CHI!N11, CLE!N11, DAL!N11, DEN!N11, DET!N11, GSW!N11, HOU!N11, IND!N11, LAC!N11, LAL!N11, MEM!N11, MIA!N11, MIL!N11, MIN!N11, NOP!N11, NYK!N11, OKC!N11, ORL!N11, PHI!N11, PHX!N11, POR!N11, SAC!N11, SAS!N11, TOR!N11, UTH!N11, WAS!N11)</f>
        <v>30</v>
      </c>
      <c r="O49" s="38">
        <f>SUM(ATL!O11, BOS!O11, BRK!O11, CHA!O11, CHI!O11, CLE!O11, DAL!O11, DEN!O11, DET!O11, GSW!O11, HOU!O11, IND!O11, LAC!O11, LAL!O11, MEM!O11, MIA!O11, MIL!O11, MIN!O11, NOP!O11, NYK!O11, OKC!O11, ORL!O11, PHI!O11, PHX!O11, POR!O11, SAC!O11, SAS!O11, TOR!O11, UTH!O11, WAS!O11)-Max(ATL!O11, BOS!O11, BRK!O11, CHA!O11, CHI!O11, CLE!O11, DAL!O11, DEN!O11, DET!O11, GSW!O11, HOU!O11, IND!O11, LAC!O11, LAL!O11, MEM!O11, MIA!O11, MIL!O11, MIN!O11, NOP!O11, NYK!O11, OKC!O11, ORL!O11, PHI!O11, PHX!O11, POR!O11, SAC!O11, SAS!O11, TOR!O11, UTH!O11, WAS!O11)-min(ATL!O11, BOS!O11, BRK!O11, CHA!O11, CHI!O11, CLE!O11, DAL!O11, DEN!O11, DET!O11, GSW!O11, HOU!O11, IND!O11, LAC!O11, LAL!O11, MEM!O11, MIA!O11, MIL!O11, MIN!O11, NOP!O11, NYK!O11, OKC!O11, ORL!O11, PHI!O11, PHX!O11, POR!O11, SAC!O11, SAS!O11, TOR!O11, UTH!O11, WAS!O11)</f>
        <v>10</v>
      </c>
      <c r="P49" s="38">
        <f>SUM(ATL!P11, BOS!P11, BRK!P11, CHA!P11, CHI!P11, CLE!P11, DAL!P11, DEN!P11, DET!P11, GSW!P11, HOU!P11, IND!P11, LAC!P11, LAL!P11, MEM!P11, MIA!P11, MIL!P11, MIN!P11, NOP!P11, NYK!P11, OKC!P11, ORL!P11, PHI!P11, PHX!P11, POR!P11, SAC!P11, SAS!P11, TOR!P11, UTH!P11, WAS!P11)-Max(ATL!P11, BOS!P11, BRK!P11, CHA!P11, CHI!P11, CLE!P11, DAL!P11, DEN!P11, DET!P11, GSW!P11, HOU!P11, IND!P11, LAC!P11, LAL!P11, MEM!P11, MIA!P11, MIL!P11, MIN!P11, NOP!P11, NYK!P11, OKC!P11, ORL!P11, PHI!P11, PHX!P11, POR!P11, SAC!P11, SAS!P11, TOR!P11, UTH!P11, WAS!P11)-min(ATL!P11, BOS!P11, BRK!P11, CHA!P11, CHI!P11, CLE!P11, DAL!P11, DEN!P11, DET!P11, GSW!P11, HOU!P11, IND!P11, LAC!P11, LAL!P11, MEM!P11, MIA!P11, MIL!P11, MIN!P11, NOP!P11, NYK!P11, OKC!P11, ORL!P11, PHI!P11, PHX!P11, POR!P11, SAC!P11, SAS!P11, TOR!P11, UTH!P11, WAS!P11)</f>
        <v>0</v>
      </c>
      <c r="Q49" s="38">
        <f>SUM(ATL!Q11, BOS!Q11, BRK!Q11, CHA!Q11, CHI!Q11, CLE!Q11, DAL!Q11, DEN!Q11, DET!Q11, GSW!Q11, HOU!Q11, IND!Q11, LAC!Q11, LAL!Q11, MEM!Q11, MIA!Q11, MIL!Q11, MIN!Q11, NOP!Q11, NYK!Q11, OKC!Q11, ORL!Q11, PHI!Q11, PHX!Q11, POR!Q11, SAC!Q11, SAS!Q11, TOR!Q11, UTH!Q11, WAS!Q11)-Max(ATL!Q11, BOS!Q11, BRK!Q11, CHA!Q11, CHI!Q11, CLE!Q11, DAL!Q11, DEN!Q11, DET!Q11, GSW!Q11, HOU!Q11, IND!Q11, LAC!Q11, LAL!Q11, MEM!Q11, MIA!Q11, MIL!Q11, MIN!Q11, NOP!Q11, NYK!Q11, OKC!Q11, ORL!Q11, PHI!Q11, PHX!Q11, POR!Q11, SAC!Q11, SAS!Q11, TOR!Q11, UTH!Q11, WAS!Q11)-min(ATL!Q11, BOS!Q11, BRK!Q11, CHA!Q11, CHI!Q11, CLE!Q11, DAL!Q11, DEN!Q11, DET!Q11, GSW!Q11, HOU!Q11, IND!Q11, LAC!Q11, LAL!Q11, MEM!Q11, MIA!Q11, MIL!Q11, MIN!Q11, NOP!Q11, NYK!Q11, OKC!Q11, ORL!Q11, PHI!Q11, PHX!Q11, POR!Q11, SAC!Q11, SAS!Q11, TOR!Q11, UTH!Q11, WAS!Q11)</f>
        <v>0</v>
      </c>
      <c r="R49" s="38">
        <f>SUM(ATL!R11, BOS!R11, BRK!R11, CHA!R11, CHI!R11, CLE!R11, DAL!R11, DEN!R11, DET!R11, GSW!R11, HOU!R11, IND!R11, LAC!R11, LAL!R11, MEM!R11, MIA!R11, MIL!R11, MIN!R11, NOP!R11, NYK!R11, OKC!R11, ORL!R11, PHI!R11, PHX!R11, POR!R11, SAC!R11, SAS!R11, TOR!R11, UTH!R11, WAS!R11)-Max(ATL!R11, BOS!R11, BRK!R11, CHA!R11, CHI!R11, CLE!R11, DAL!R11, DEN!R11, DET!R11, GSW!R11, HOU!R11, IND!R11, LAC!R11, LAL!R11, MEM!R11, MIA!R11, MIL!R11, MIN!R11, NOP!R11, NYK!R11, OKC!R11, ORL!R11, PHI!R11, PHX!R11, POR!R11, SAC!R11, SAS!R11, TOR!R11, UTH!R11, WAS!R11)-min(ATL!R11, BOS!R11, BRK!R11, CHA!R11, CHI!R11, CLE!R11, DAL!R11, DEN!R11, DET!R11, GSW!R11, HOU!R11, IND!R11, LAC!R11, LAL!R11, MEM!R11, MIA!R11, MIL!R11, MIN!R11, NOP!R11, NYK!R11, OKC!R11, ORL!R11, PHI!R11, PHX!R11, POR!R11, SAC!R11, SAS!R11, TOR!R11, UTH!R11, WAS!R11)</f>
        <v>0</v>
      </c>
      <c r="S49" s="38">
        <f>SUM(ATL!S11, BOS!S11, BRK!S11, CHA!S11, CHI!S11, CLE!S11, DAL!S11, DEN!S11, DET!S11, GSW!S11, HOU!S11, IND!S11, LAC!S10, LAL!S11, MEM!S11, MIA!S11, MIL!S11, MIN!S11, NOP!S11, NYK!S11, OKC!S11, ORL!S11, PHI!S11, PHX!S11, POR!S11, SAC!S11, SAS!S11, TOR!S11, UTH!S11, WAS!S11)-Max(ATL!S11, BOS!S11, BRK!S11, CHA!S11, CHI!S11, CLE!S11, DAL!S11, DEN!S11, DET!S11, GSW!S11, HOU!S11, IND!S11, LAC!S10, LAL!S11, MEM!S11, MIA!S11, MIL!S11, MIN!S11, NOP!S11, NYK!S11, OKC!S11, ORL!S11, PHI!S11, PHX!S11, POR!S11, SAC!S11, SAS!S11, TOR!S11, UTH!S11, WAS!S11)-min(ATL!S11, BOS!S11, BRK!S11, CHA!S11, CHI!S11, CLE!S11, DAL!S11, DEN!S11, DET!S11, GSW!S11, HOU!S11, IND!S11, LAC!S10, LAL!S11, MEM!S11, MIA!S11, MIL!S11, MIN!S11, NOP!S11, NYK!S11, OKC!S11, ORL!S11, PHI!S11, PHX!S11, POR!S11, SAC!S11, SAS!S11, TOR!S11, UTH!S11, WAS!S11)</f>
        <v>0</v>
      </c>
    </row>
    <row r="50">
      <c r="A50" s="3" t="s">
        <v>31</v>
      </c>
      <c r="B50" s="38">
        <f>SUM(ATL!B12, BOS!B12, BRK!B12, CHA!B12, CHI!B12, CLE!B12, DAL!B12, DEN!B12, DET!B12, GSW!B12, HOU!B12, IND!B12, LAC!B12, LAL!B12, MEM!B12, MIA!B12, MIL!B12, MIN!B12, NOP!B12, NYK!B12, OKC!B12, ORL!B12, PHI!B12, PHX!B12, POR!B12, SAC!B12, SAS!B12, TOR!B12, UTH!B12, WAS!B12)-Max(ATL!B12, BOS!B12, BRK!B12, CHA!B12, CHI!B12, CLE!B12, DAL!B12, DEN!B12, DET!B12, GSW!B12, HOU!B12, IND!B12, LAC!B12, LAL!B12, MEM!B12, MIA!B12, MIL!B12, MIN!B12, NOP!B12, NYK!B12, OKC!B12, ORL!B12, PHI!B12, PHX!B12, POR!B12, SAC!B12, SAS!B12, TOR!B12, UTH!B12, WAS!B12)-min(ATL!B12, BOS!B12, BRK!B12, CHA!B12, CHI!B12, CLE!B12, DAL!B12, DEN!B12, DET!B12, GSW!B12, HOU!B12, IND!B12, LAC!B12, LAL!B12, MEM!B12, MIA!B12, MIL!B12, MIN!B12, NOP!B12, NYK!B12, OKC!B12, ORL!B12, PHI!B12, PHX!B12, POR!B12, SAC!B12, SAS!B12, TOR!B12, UTH!B12, WAS!B12)</f>
        <v>262</v>
      </c>
      <c r="C50" s="38">
        <f>SUM(ATL!C12, BOS!C12, BRK!C12, CHA!C12, CHI!C12, CLE!C12, DAL!C12, DEN!C12, DET!C12, GSW!C12, HOU!C12, IND!C12, LAC!C12, LAL!C12, MEM!C12, MIA!C12, MIL!C12, MIN!C12, NOP!C12, NYK!C12, OKC!C12, ORL!C12, PHI!C12, PHX!C12, POR!C12, SAC!C12, SAS!C12, TOR!C12, UTH!C12, WAS!C12)-Max(ATL!C12, BOS!C12, BRK!C12, CHA!C12, CHI!C12, CLE!C12, DAL!C12, DEN!C12, DET!C12, GSW!C12, HOU!C12, IND!C12, LAC!C12, LAL!C12, MEM!C12, MIA!C12, MIL!C12, MIN!C12, NOP!C12, NYK!C12, OKC!C12, ORL!C12, PHI!C12, PHX!C12, POR!C12, SAC!C12, SAS!C12, TOR!C12, UTH!C12, WAS!C12)-min(ATL!C12, BOS!C12, BRK!C12, CHA!C12, CHI!C12, CLE!C12, DAL!C12, DEN!C12, DET!C12, GSW!C12, HOU!C12, IND!C12, LAC!C12, LAL!C12, MEM!C12, MIA!C12, MIL!C12, MIN!C12, NOP!C12, NYK!C12, OKC!C12, ORL!C12, PHI!C12, PHX!C12, POR!C12, SAC!C12, SAS!C12, TOR!C12, UTH!C12, WAS!C12)</f>
        <v>155</v>
      </c>
      <c r="D50" s="38">
        <f>SUM(ATL!D12, BOS!D12, BRK!D12, CHA!D12, CHI!D12, CLE!D12, DAL!D12, DEN!D12, DET!D12, GSW!D12, HOU!D12, IND!D12, LAC!D12, LAL!D12, MEM!D12, MIA!D12, MIL!D12, MIN!D12, NOP!D12, NYK!D12, OKC!D12, ORL!D12, PHI!D12, PHX!D12, POR!D12, SAC!D12, SAS!D12, TOR!D12, UTH!D12, WAS!D12)-Max(ATL!D12, BOS!D12, BRK!D12, CHA!D12, CHI!D12, CLE!D12, DAL!D12, DEN!D12, DET!D12, GSW!D12, HOU!D12, IND!D12, LAC!D12, LAL!D12, MEM!D12, MIA!D12, MIL!D12, MIN!D12, NOP!D12, NYK!D12, OKC!D12, ORL!D12, PHI!D12, PHX!D12, POR!D12, SAC!D12, SAS!D12, TOR!D12, UTH!D12, WAS!D12)-min(ATL!D12, BOS!D12, BRK!D12, CHA!D12, CHI!D12, CLE!D12, DAL!D12, DEN!D12, DET!D12, GSW!D12, HOU!D12, IND!D12, LAC!D12, LAL!D12, MEM!D12, MIA!D12, MIL!D12, MIN!D12, NOP!D12, NYK!D12, OKC!D12, ORL!D12, PHI!D12, PHX!D12, POR!D12, SAC!D12, SAS!D12, TOR!D12, UTH!D12, WAS!D12)</f>
        <v>76</v>
      </c>
      <c r="E50" s="38">
        <f>SUM(ATL!E12, BOS!E12, BRK!E12, CHA!E12, CHI!E12, CLE!E12, DAL!E12, DEN!E12, DET!E12, GSW!E12, HOU!E12, IND!E12, LAC!E12, LAL!E12, MEM!E12, MIA!E12, MIL!E12, MIN!E12, NOP!E12, NYK!E12, OKC!E12, ORL!E12, PHI!E12, PHX!E12, POR!E12, SAC!E12, SAS!E12, TOR!E12, UTH!E12, WAS!E12)-Max(ATL!E12, BOS!E12, BRK!E12, CHA!E12, CHI!E12, CLE!E12, DAL!E12, DEN!E12, DET!E12, GSW!E12, HOU!E12, IND!E12, LAC!E12, LAL!E12, MEM!E12, MIA!E12, MIL!E12, MIN!E12, NOP!E12, NYK!E12, OKC!E12, ORL!E12, PHI!E12, PHX!E12, POR!E12, SAC!E12, SAS!E12, TOR!E12, UTH!E12, WAS!E12)-min(ATL!E12, BOS!E12, BRK!E12, CHA!E12, CHI!E12, CLE!E12, DAL!E12, DEN!E12, DET!E12, GSW!E12, HOU!E12, IND!E12, LAC!E12, LAL!E12, MEM!E12, MIA!E12, MIL!E12, MIN!E12, NOP!E12, NYK!E12, OKC!E12, ORL!E12, PHI!E12, PHX!E12, POR!E12, SAC!E12, SAS!E12, TOR!E12, UTH!E12, WAS!E12)</f>
        <v>122</v>
      </c>
      <c r="F50" s="38">
        <f>SUM(ATL!F12, BOS!F12, BRK!F12, CHA!F12, CHI!F12, CLE!F12, DAL!F12, DEN!F12, DET!F12, GSW!F12, HOU!F12, IND!F12, LAC!F12, LAL!F12, MEM!F12, MIA!F12, MIL!F12, MIN!F12, NOP!F12, NYK!F12, OKC!F12, ORL!F12, PHI!F12, PHX!F12, POR!F12, SAC!F12, SAS!F12, TOR!F12, UTH!F12, WAS!F12)-Max(ATL!F12, BOS!F12, BRK!F12, CHA!F12, CHI!F12, CLE!F12, DAL!F12, DEN!F12, DET!F12, GSW!F12, HOU!F12, IND!F12, LAC!F12, LAL!F12, MEM!F12, MIA!F12, MIL!F12, MIN!F12, NOP!F12, NYK!F12, OKC!F12, ORL!F12, PHI!F12, PHX!F12, POR!F12, SAC!F12, SAS!F12, TOR!F12, UTH!F12, WAS!F12)-min(ATL!F12, BOS!F12, BRK!F12, CHA!F12, CHI!F12, CLE!F12, DAL!F12, DEN!F12, DET!F12, GSW!F12, HOU!F12, IND!F12, LAC!F12, LAL!F12, MEM!F12, MIA!F12, MIL!F12, MIN!F12, NOP!F12, NYK!F12, OKC!F12, ORL!F12, PHI!F12, PHX!F12, POR!F12, SAC!F12, SAS!F12, TOR!F12, UTH!F12, WAS!F12)</f>
        <v>72</v>
      </c>
      <c r="G50" s="38">
        <f>SUM(ATL!G12, BOS!G12, BRK!G12, CHA!G12, CHI!G12, CLE!G12, DAL!G12, DEN!G12, DET!G12, GSW!G12, HOU!G12, IND!G12, LAC!G12, LAL!G12, MEM!G12, MIA!G12, MIL!G12, MIN!G12, NOP!G12, NYK!G12, OKC!G12, ORL!G12, PHI!G12, PHX!G12, POR!G12, SAC!G12, SAS!G12, TOR!G12, UTH!G12, WAS!G12)-Max(ATL!G12, BOS!G12, BRK!G12, CHA!G12, CHI!G12, CLE!G12, DAL!G12, DEN!G12, DET!G12, GSW!G12, HOU!G12, IND!G12, LAC!G12, LAL!G12, MEM!G12, MIA!G12, MIL!G12, MIN!G12, NOP!G12, NYK!G12, OKC!G12, ORL!G12, PHI!G12, PHX!G12, POR!G12, SAC!G12, SAS!G12, TOR!G12, UTH!G12, WAS!G12)-min(ATL!G12, BOS!G12, BRK!G12, CHA!G12, CHI!G12, CLE!G12, DAL!G12, DEN!G12, DET!G12, GSW!G12, HOU!G12, IND!G12, LAC!G12, LAL!G12, MEM!G12, MIA!G12, MIL!G12, MIN!G12, NOP!G12, NYK!G12, OKC!G12, ORL!G12, PHI!G12, PHX!G12, POR!G12, SAC!G12, SAS!G12, TOR!G12, UTH!G12, WAS!G12)</f>
        <v>132</v>
      </c>
      <c r="H50" s="38">
        <f>SUM(ATL!H12, BOS!H12, BRK!H12, CHA!H12, CHI!H12, CLE!H12, DAL!H12, DEN!H12, DET!H12, GSW!H12, HOU!H12, IND!H12, LAC!H12, LAL!H12, MEM!H12, MIA!H12, MIL!H12, MIN!H12, NOP!H12, NYK!H12, OKC!H12, ORL!H12, PHI!H12, PHX!H12, POR!H12, SAC!H12, SAS!H12, TOR!H12, UTH!H12, WAS!H12)-Max(ATL!H12, BOS!H12, BRK!H12, CHA!H12, CHI!H12, CLE!H12, DAL!H12, DEN!H12, DET!H12, GSW!H12, HOU!H12, IND!H12, LAC!H12, LAL!H12, MEM!H12, MIA!H12, MIL!H12, MIN!H12, NOP!H12, NYK!H12, OKC!H12, ORL!H12, PHI!H12, PHX!H12, POR!H12, SAC!H12, SAS!H12, TOR!H12, UTH!H12, WAS!H12)-min(ATL!H12, BOS!H12, BRK!H12, CHA!H12, CHI!H12, CLE!H12, DAL!H12, DEN!H12, DET!H12, GSW!H12, HOU!H12, IND!H12, LAC!H12, LAL!H12, MEM!H12, MIA!H12, MIL!H12, MIN!H12, NOP!H12, NYK!H12, OKC!H12, ORL!H12, PHI!H12, PHX!H12, POR!H12, SAC!H12, SAS!H12, TOR!H12, UTH!H12, WAS!H12)</f>
        <v>128</v>
      </c>
      <c r="I50" s="38">
        <f>SUM(ATL!I12, BOS!I12, BRK!I12, CHA!I12, CHI!I12, CLE!I12, DAL!I12, DEN!I12, DET!I12, GSW!I12, HOU!I12, IND!I12, LAC!I12, LAL!I12, MEM!I12, MIA!I12, MIL!I12, MIN!I12, NOP!I12, NYK!I12, OKC!I12, ORL!I12, PHI!I12, PHX!I12, POR!I12, SAC!I12, SAS!I12, TOR!I12, UTH!I12, WAS!I12)-Max(ATL!I12, BOS!I12, BRK!I12, CHA!I12, CHI!I12, CLE!I12, DAL!I12, DEN!I12, DET!I12, GSW!I12, HOU!I12, IND!I12, LAC!I12, LAL!I12, MEM!I12, MIA!I12, MIL!I12, MIN!I12, NOP!I12, NYK!I12, OKC!I12, ORL!I12, PHI!I12, PHX!I12, POR!I12, SAC!I12, SAS!I12, TOR!I12, UTH!I12, WAS!I12)-min(ATL!I12, BOS!I12, BRK!I12, CHA!I12, CHI!I12, CLE!I12, DAL!I12, DEN!I12, DET!I12, GSW!I12, HOU!I12, IND!I12, LAC!I12, LAL!I12, MEM!I12, MIA!I12, MIL!I12, MIN!I12, NOP!I12, NYK!I12, OKC!I12, ORL!I12, PHI!I12, PHX!I12, POR!I12, SAC!I12, SAS!I12, TOR!I12, UTH!I12, WAS!I12)</f>
        <v>141</v>
      </c>
      <c r="J50" s="38">
        <f>SUM(ATL!J12, BOS!J12, BRK!J12, CHA!J12, CHI!J12, CLE!J12, DAL!J12, DEN!J12, DET!J12, GSW!J12, HOU!J12, IND!J12, LAC!J12, LAL!J12, MEM!J12, MIA!J12, MIL!J12, MIN!J12, NOP!J12, NYK!J12, OKC!J12, ORL!J12, PHI!J12, PHX!J12, POR!J12, SAC!J12, SAS!J12, TOR!J12, UTH!J12, WAS!J12)-Max(ATL!J12, BOS!J12, BRK!J12, CHA!J12, CHI!J12, CLE!J12, DAL!J12, DEN!J12, DET!J12, GSW!J12, HOU!J12, IND!J12, LAC!J12, LAL!J12, MEM!J12, MIA!J12, MIL!J12, MIN!J12, NOP!J12, NYK!J12, OKC!J12, ORL!J12, PHI!J12, PHX!J12, POR!J12, SAC!J12, SAS!J12, TOR!J12, UTH!J12, WAS!J12)-min(ATL!J12, BOS!J12, BRK!J12, CHA!J12, CHI!J12, CLE!J12, DAL!J12, DEN!J12, DET!J12, GSW!J12, HOU!J12, IND!J12, LAC!J12, LAL!J12, MEM!J12, MIA!J12, MIL!J12, MIN!J12, NOP!J12, NYK!J12, OKC!J12, ORL!J12, PHI!J12, PHX!J12, POR!J12, SAC!J12, SAS!J12, TOR!J12, UTH!J12, WAS!J12)</f>
        <v>120</v>
      </c>
      <c r="K50" s="38">
        <f>SUM(ATL!K12, BOS!K12, BRK!K12, CHA!K12, CHI!K12, CLE!K12, DAL!K12, DEN!K12, DET!K12, GSW!K12, HOU!K12, IND!K12, LAC!K12, LAL!K12, MEM!K12, MIA!K12, MIL!K12, MIN!K12, NOP!K12, NYK!K12, OKC!K12, ORL!K12, PHI!K12, PHX!K12, POR!K12, SAC!K12, SAS!K12, TOR!K12, UTH!K12, WAS!K12)-Max(ATL!K12, BOS!K12, BRK!K12, CHA!K12, CHI!K12, CLE!K12, DAL!K12, DEN!K12, DET!K12, GSW!K12, HOU!K12, IND!K12, LAC!K12, LAL!K12, MEM!K12, MIA!K12, MIL!K12, MIN!K12, NOP!K12, NYK!K12, OKC!K12, ORL!K12, PHI!K12, PHX!K12, POR!K12, SAC!K12, SAS!K12, TOR!K12, UTH!K12, WAS!K12)-min(ATL!K12, BOS!K12, BRK!K12, CHA!K12, CHI!K12, CLE!K12, DAL!K12, DEN!K12, DET!K12, GSW!K12, HOU!K12, IND!K12, LAC!K12, LAL!K12, MEM!K12, MIA!K12, MIL!K12, MIN!K12, NOP!K12, NYK!K12, OKC!K12, ORL!K12, PHI!K12, PHX!K12, POR!K12, SAC!K12, SAS!K12, TOR!K12, UTH!K12, WAS!K12)</f>
        <v>128</v>
      </c>
      <c r="L50" s="38">
        <f>SUM(ATL!L12, BOS!L12, BRK!L12, CHA!L12, CHI!L12, CLE!L12, DAL!L12, DEN!L12, DET!L12, GSW!L12, HOU!L12, IND!L12, LAC!L12, LAL!L12, MEM!L12, MIA!L12, MIL!L12, MIN!L12, NOP!L12, NYK!L12, OKC!L12, ORL!L12, PHI!L12, PHX!L12, POR!L12, SAC!L12, SAS!L12, TOR!L12, UTH!L12, WAS!L12)-Max(ATL!L12, BOS!L12, BRK!L12, CHA!L12, CHI!L12, CLE!L12, DAL!L12, DEN!L12, DET!L12, GSW!L12, HOU!L12, IND!L12, LAC!L12, LAL!L12, MEM!L12, MIA!L12, MIL!L12, MIN!L12, NOP!L12, NYK!L12, OKC!L12, ORL!L12, PHI!L12, PHX!L12, POR!L12, SAC!L12, SAS!L12, TOR!L12, UTH!L12, WAS!L12)-min(ATL!L12, BOS!L12, BRK!L12, CHA!L12, CHI!L12, CLE!L12, DAL!L12, DEN!L12, DET!L12, GSW!L12, HOU!L12, IND!L12, LAC!L12, LAL!L12, MEM!L12, MIA!L12, MIL!L12, MIN!L12, NOP!L12, NYK!L12, OKC!L12, ORL!L12, PHI!L12, PHX!L12, POR!L12, SAC!L12, SAS!L12, TOR!L12, UTH!L12, WAS!L12)</f>
        <v>95</v>
      </c>
      <c r="M50" s="38">
        <f>SUM(ATL!M12, BOS!M12, BRK!M12, CHA!M12, CHI!M12, CLE!M12, DAL!M12, DEN!M12, DET!M12, GSW!M12, HOU!M12, IND!M12, LAC!M12, LAL!M12, MEM!M12, MIA!M12, MIL!M12, MIN!M12, NOP!M12, NYK!M12, OKC!M12, ORL!M12, PHI!M12, PHX!M12, POR!M12, SAC!M12, SAS!M12, TOR!M12, UTH!M12, WAS!M12)-Max(ATL!M12, BOS!M12, BRK!M12, CHA!M12, CHI!M12, CLE!M12, DAL!M12, DEN!M12, DET!M12, GSW!M12, HOU!M12, IND!M12, LAC!M12, LAL!M12, MEM!M12, MIA!M12, MIL!M12, MIN!M12, NOP!M12, NYK!M12, OKC!M12, ORL!M12, PHI!M12, PHX!M12, POR!M12, SAC!M12, SAS!M12, TOR!M12, UTH!M12, WAS!M12)-min(ATL!M12, BOS!M12, BRK!M12, CHA!M12, CHI!M12, CLE!M12, DAL!M12, DEN!M12, DET!M12, GSW!M12, HOU!M12, IND!M12, LAC!M12, LAL!M12, MEM!M12, MIA!M12, MIL!M12, MIN!M12, NOP!M12, NYK!M12, OKC!M12, ORL!M12, PHI!M12, PHX!M12, POR!M12, SAC!M12, SAS!M12, TOR!M12, UTH!M12, WAS!M12)</f>
        <v>137</v>
      </c>
      <c r="N50" s="38">
        <f>SUM(ATL!N12, BOS!N12, BRK!N12, CHA!N12, CHI!N12, CLE!N12, DAL!N12, DEN!N12, DET!N12, GSW!N12, HOU!N12, IND!N12, LAC!N12, LAL!N12, MEM!N12, MIA!N12, MIL!N12, MIN!N12, NOP!N12, NYK!N12, OKC!N12, ORL!N12, PHI!N12, PHX!N12, POR!N12, SAC!N12, SAS!N12, TOR!N12, UTH!N12, WAS!N12)-Max(ATL!N12, BOS!N12, BRK!N12, CHA!N12, CHI!N12, CLE!N12, DAL!N12, DEN!N12, DET!N12, GSW!N12, HOU!N12, IND!N12, LAC!N12, LAL!N12, MEM!N12, MIA!N12, MIL!N12, MIN!N12, NOP!N12, NYK!N12, OKC!N12, ORL!N12, PHI!N12, PHX!N12, POR!N12, SAC!N12, SAS!N12, TOR!N12, UTH!N12, WAS!N12)-min(ATL!N12, BOS!N12, BRK!N12, CHA!N12, CHI!N12, CLE!N12, DAL!N12, DEN!N12, DET!N12, GSW!N12, HOU!N12, IND!N12, LAC!N12, LAL!N12, MEM!N12, MIA!N12, MIL!N12, MIN!N12, NOP!N12, NYK!N12, OKC!N12, ORL!N12, PHI!N12, PHX!N12, POR!N12, SAC!N12, SAS!N12, TOR!N12, UTH!N12, WAS!N12)</f>
        <v>101</v>
      </c>
      <c r="O50" s="38">
        <f>SUM(ATL!O12, BOS!O12, BRK!O12, CHA!O12, CHI!O12, CLE!O12, DAL!O12, DEN!O12, DET!O12, GSW!O12, HOU!O12, IND!O12, LAC!O12, LAL!O12, MEM!O12, MIA!O12, MIL!O12, MIN!O12, NOP!O12, NYK!O12, OKC!O12, ORL!O12, PHI!O12, PHX!O12, POR!O12, SAC!O12, SAS!O12, TOR!O12, UTH!O12, WAS!O12)-Max(ATL!O12, BOS!O12, BRK!O12, CHA!O12, CHI!O12, CLE!O12, DAL!O12, DEN!O12, DET!O12, GSW!O12, HOU!O12, IND!O12, LAC!O12, LAL!O12, MEM!O12, MIA!O12, MIL!O12, MIN!O12, NOP!O12, NYK!O12, OKC!O12, ORL!O12, PHI!O12, PHX!O12, POR!O12, SAC!O12, SAS!O12, TOR!O12, UTH!O12, WAS!O12)-min(ATL!O12, BOS!O12, BRK!O12, CHA!O12, CHI!O12, CLE!O12, DAL!O12, DEN!O12, DET!O12, GSW!O12, HOU!O12, IND!O12, LAC!O12, LAL!O12, MEM!O12, MIA!O12, MIL!O12, MIN!O12, NOP!O12, NYK!O12, OKC!O12, ORL!O12, PHI!O12, PHX!O12, POR!O12, SAC!O12, SAS!O12, TOR!O12, UTH!O12, WAS!O12)</f>
        <v>40</v>
      </c>
      <c r="P50" s="38">
        <f>SUM(ATL!P12, BOS!P12, BRK!P12, CHA!P12, CHI!P12, CLE!P12, DAL!P12, DEN!P12, DET!P12, GSW!P12, HOU!P12, IND!P12, LAC!P12, LAL!P12, MEM!P12, MIA!P12, MIL!P12, MIN!P12, NOP!P12, NYK!P12, OKC!P12, ORL!P12, PHI!P12, PHX!P12, POR!P12, SAC!P12, SAS!P12, TOR!P12, UTH!P12, WAS!P12)-Max(ATL!P12, BOS!P12, BRK!P12, CHA!P12, CHI!P12, CLE!P12, DAL!P12, DEN!P12, DET!P12, GSW!P12, HOU!P12, IND!P12, LAC!P12, LAL!P12, MEM!P12, MIA!P12, MIL!P12, MIN!P12, NOP!P12, NYK!P12, OKC!P12, ORL!P12, PHI!P12, PHX!P12, POR!P12, SAC!P12, SAS!P12, TOR!P12, UTH!P12, WAS!P12)-min(ATL!P12, BOS!P12, BRK!P12, CHA!P12, CHI!P12, CLE!P12, DAL!P12, DEN!P12, DET!P12, GSW!P12, HOU!P12, IND!P12, LAC!P12, LAL!P12, MEM!P12, MIA!P12, MIL!P12, MIN!P12, NOP!P12, NYK!P12, OKC!P12, ORL!P12, PHI!P12, PHX!P12, POR!P12, SAC!P12, SAS!P12, TOR!P12, UTH!P12, WAS!P12)</f>
        <v>0</v>
      </c>
      <c r="Q50" s="38">
        <f>SUM(ATL!Q12, BOS!Q12, BRK!Q12, CHA!Q12, CHI!Q12, CLE!Q12, DAL!Q12, DEN!Q12, DET!Q12, GSW!Q12, HOU!Q12, IND!Q12, LAC!Q12, LAL!Q12, MEM!Q12, MIA!Q12, MIL!Q12, MIN!Q12, NOP!Q12, NYK!Q12, OKC!Q12, ORL!Q12, PHI!Q12, PHX!Q12, POR!Q12, SAC!Q12, SAS!Q12, TOR!Q12, UTH!Q12, WAS!Q12)-Max(ATL!Q12, BOS!Q12, BRK!Q12, CHA!Q12, CHI!Q12, CLE!Q12, DAL!Q12, DEN!Q12, DET!Q12, GSW!Q12, HOU!Q12, IND!Q12, LAC!Q12, LAL!Q12, MEM!Q12, MIA!Q12, MIL!Q12, MIN!Q12, NOP!Q12, NYK!Q12, OKC!Q12, ORL!Q12, PHI!Q12, PHX!Q12, POR!Q12, SAC!Q12, SAS!Q12, TOR!Q12, UTH!Q12, WAS!Q12)-min(ATL!Q12, BOS!Q12, BRK!Q12, CHA!Q12, CHI!Q12, CLE!Q12, DAL!Q12, DEN!Q12, DET!Q12, GSW!Q12, HOU!Q12, IND!Q12, LAC!Q12, LAL!Q12, MEM!Q12, MIA!Q12, MIL!Q12, MIN!Q12, NOP!Q12, NYK!Q12, OKC!Q12, ORL!Q12, PHI!Q12, PHX!Q12, POR!Q12, SAC!Q12, SAS!Q12, TOR!Q12, UTH!Q12, WAS!Q12)</f>
        <v>0</v>
      </c>
      <c r="R50" s="38">
        <f>SUM(ATL!R12, BOS!R12, BRK!R12, CHA!R12, CHI!R12, CLE!R12, DAL!R12, DEN!R12, DET!R12, GSW!R12, HOU!R12, IND!R12, LAC!R12, LAL!R12, MEM!R12, MIA!R12, MIL!R12, MIN!R12, NOP!R12, NYK!R12, OKC!R12, ORL!R12, PHI!R12, PHX!R12, POR!R12, SAC!R12, SAS!R12, TOR!R12, UTH!R12, WAS!R12)-Max(ATL!R12, BOS!R12, BRK!R12, CHA!R12, CHI!R12, CLE!R12, DAL!R12, DEN!R12, DET!R12, GSW!R12, HOU!R12, IND!R12, LAC!R12, LAL!R12, MEM!R12, MIA!R12, MIL!R12, MIN!R12, NOP!R12, NYK!R12, OKC!R12, ORL!R12, PHI!R12, PHX!R12, POR!R12, SAC!R12, SAS!R12, TOR!R12, UTH!R12, WAS!R12)-min(ATL!R12, BOS!R12, BRK!R12, CHA!R12, CHI!R12, CLE!R12, DAL!R12, DEN!R12, DET!R12, GSW!R12, HOU!R12, IND!R12, LAC!R12, LAL!R12, MEM!R12, MIA!R12, MIL!R12, MIN!R12, NOP!R12, NYK!R12, OKC!R12, ORL!R12, PHI!R12, PHX!R12, POR!R12, SAC!R12, SAS!R12, TOR!R12, UTH!R12, WAS!R12)</f>
        <v>0</v>
      </c>
      <c r="S50" s="39">
        <f>SUM(ATL!S12, BOS!S12, BRK!S12, CHA!S12, CHI!S12, CLE!S12, DAL!S12, DEN!S12, DET!S12, GSW!S12, HOU!S12, IND!S12, LAC!S11, LAL!S12, MEM!S12, MIA!S12, MIL!S12, MIN!S12, NOP!S12, NYK!S12, OKC!S12, ORL!S12, PHI!S12, PHX!S12, POR!S12, SAC!S12, SAS!S12, TOR!S12, UTH!S12, WAS!S12)-Max(ATL!S12, BOS!S12, BRK!S12, CHA!S12, CHI!S12, CLE!S12, DAL!S12, DEN!S12, DET!S12, GSW!S12, HOU!S12, IND!S12, LAC!S11, LAL!S12, MEM!S12, MIA!S12, MIL!S12, MIN!S12, NOP!S12, NYK!S12, OKC!S12, ORL!S12, PHI!S12, PHX!S12, POR!S12, SAC!S12, SAS!S12, TOR!S12, UTH!S12, WAS!S12)-min(ATL!S12, BOS!S12, BRK!S12, CHA!S12, CHI!S12, CLE!S12, DAL!S12, DEN!S12, DET!S12, GSW!S12, HOU!S12, IND!S12, LAC!S11, LAL!S12, MEM!S12, MIA!S12, MIL!S12, MIN!S12, NOP!S12, NYK!S12, OKC!S12, ORL!S12, PHI!S12, PHX!S12, POR!S12, SAC!S12, SAS!S12, TOR!S12, UTH!S12, WAS!S12)</f>
        <v>-41760</v>
      </c>
    </row>
    <row r="51">
      <c r="A51" s="3" t="s">
        <v>32</v>
      </c>
      <c r="B51" s="38">
        <f>SUM(ATL!B13, BOS!B13, BRK!B13, CHA!B13, CHI!B13, CLE!B13, DAL!B13, DEN!B13, DET!B13, GSW!B13, HOU!B13, IND!B13, LAC!B13, LAL!B13, MEM!B13, MIA!B13, MIL!B13, MIN!B13, NOP!B13, NYK!B13, OKC!B13, ORL!B13, PHI!B13, PHX!B13, POR!B13, SAC!B13, SAS!B13, TOR!B13, UTH!B13, WAS!B13)-Max(ATL!B13, BOS!B13, BRK!B13, CHA!B13, CHI!B13, CLE!B13, DAL!B13, DEN!B13, DET!B13, GSW!B13, HOU!B13, IND!B13, LAC!B13, LAL!B13, MEM!B13, MIA!B13, MIL!B13, MIN!B13, NOP!B13, NYK!B13, OKC!B13, ORL!B13, PHI!B13, PHX!B13, POR!B13, SAC!B13, SAS!B13, TOR!B13, UTH!B13, WAS!B13)-min(ATL!B13, BOS!B13, BRK!B13, CHA!B13, CHI!B13, CLE!B13, DAL!B13, DEN!B13, DET!B13, GSW!B13, HOU!B13, IND!B13, LAC!B13, LAL!B13, MEM!B13, MIA!B13, MIL!B13, MIN!B13, NOP!B13, NYK!B13, OKC!B13, ORL!B13, PHI!B13, PHX!B13, POR!B13, SAC!B13, SAS!B13, TOR!B13, UTH!B13, WAS!B13)</f>
        <v>626</v>
      </c>
      <c r="C51" s="38">
        <f>SUM(ATL!C13, BOS!C13, BRK!C13, CHA!C13, CHI!C13, CLE!C13, DAL!C13, DEN!C13, DET!C13, GSW!C13, HOU!C13, IND!C13, LAC!C13, LAL!C13, MEM!C13, MIA!C13, MIL!C13, MIN!C13, NOP!C13, NYK!C13, OKC!C13, ORL!C13, PHI!C13, PHX!C13, POR!C13, SAC!C13, SAS!C13, TOR!C13, UTH!C13, WAS!C13)-Max(ATL!C13, BOS!C13, BRK!C13, CHA!C13, CHI!C13, CLE!C13, DAL!C13, DEN!C13, DET!C13, GSW!C13, HOU!C13, IND!C13, LAC!C13, LAL!C13, MEM!C13, MIA!C13, MIL!C13, MIN!C13, NOP!C13, NYK!C13, OKC!C13, ORL!C13, PHI!C13, PHX!C13, POR!C13, SAC!C13, SAS!C13, TOR!C13, UTH!C13, WAS!C13)-min(ATL!C13, BOS!C13, BRK!C13, CHA!C13, CHI!C13, CLE!C13, DAL!C13, DEN!C13, DET!C13, GSW!C13, HOU!C13, IND!C13, LAC!C13, LAL!C13, MEM!C13, MIA!C13, MIL!C13, MIN!C13, NOP!C13, NYK!C13, OKC!C13, ORL!C13, PHI!C13, PHX!C13, POR!C13, SAC!C13, SAS!C13, TOR!C13, UTH!C13, WAS!C13)</f>
        <v>613</v>
      </c>
      <c r="D51" s="38">
        <f>SUM(ATL!D13, BOS!D13, BRK!D13, CHA!D13, CHI!D13, CLE!D13, DAL!D13, DEN!D13, DET!D13, GSW!D13, HOU!D13, IND!D13, LAC!D13, LAL!D13, MEM!D13, MIA!D13, MIL!D13, MIN!D13, NOP!D13, NYK!D13, OKC!D13, ORL!D13, PHI!D13, PHX!D13, POR!D13, SAC!D13, SAS!D13, TOR!D13, UTH!D13, WAS!D13)-Max(ATL!D13, BOS!D13, BRK!D13, CHA!D13, CHI!D13, CLE!D13, DAL!D13, DEN!D13, DET!D13, GSW!D13, HOU!D13, IND!D13, LAC!D13, LAL!D13, MEM!D13, MIA!D13, MIL!D13, MIN!D13, NOP!D13, NYK!D13, OKC!D13, ORL!D13, PHI!D13, PHX!D13, POR!D13, SAC!D13, SAS!D13, TOR!D13, UTH!D13, WAS!D13)-min(ATL!D13, BOS!D13, BRK!D13, CHA!D13, CHI!D13, CLE!D13, DAL!D13, DEN!D13, DET!D13, GSW!D13, HOU!D13, IND!D13, LAC!D13, LAL!D13, MEM!D13, MIA!D13, MIL!D13, MIN!D13, NOP!D13, NYK!D13, OKC!D13, ORL!D13, PHI!D13, PHX!D13, POR!D13, SAC!D13, SAS!D13, TOR!D13, UTH!D13, WAS!D13)</f>
        <v>552</v>
      </c>
      <c r="E51" s="38">
        <f>SUM(ATL!E13, BOS!E13, BRK!E13, CHA!E13, CHI!E13, CLE!E13, DAL!E13, DEN!E13, DET!E13, GSW!E13, HOU!E13, IND!E13, LAC!E13, LAL!E13, MEM!E13, MIA!E13, MIL!E13, MIN!E13, NOP!E13, NYK!E13, OKC!E13, ORL!E13, PHI!E13, PHX!E13, POR!E13, SAC!E13, SAS!E13, TOR!E13, UTH!E13, WAS!E13)-Max(ATL!E13, BOS!E13, BRK!E13, CHA!E13, CHI!E13, CLE!E13, DAL!E13, DEN!E13, DET!E13, GSW!E13, HOU!E13, IND!E13, LAC!E13, LAL!E13, MEM!E13, MIA!E13, MIL!E13, MIN!E13, NOP!E13, NYK!E13, OKC!E13, ORL!E13, PHI!E13, PHX!E13, POR!E13, SAC!E13, SAS!E13, TOR!E13, UTH!E13, WAS!E13)-min(ATL!E13, BOS!E13, BRK!E13, CHA!E13, CHI!E13, CLE!E13, DAL!E13, DEN!E13, DET!E13, GSW!E13, HOU!E13, IND!E13, LAC!E13, LAL!E13, MEM!E13, MIA!E13, MIL!E13, MIN!E13, NOP!E13, NYK!E13, OKC!E13, ORL!E13, PHI!E13, PHX!E13, POR!E13, SAC!E13, SAS!E13, TOR!E13, UTH!E13, WAS!E13)</f>
        <v>478</v>
      </c>
      <c r="F51" s="38">
        <f>SUM(ATL!F13, BOS!F13, BRK!F13, CHA!F13, CHI!F13, CLE!F13, DAL!F13, DEN!F13, DET!F13, GSW!F13, HOU!F13, IND!F13, LAC!F13, LAL!F13, MEM!F13, MIA!F13, MIL!F13, MIN!F13, NOP!F13, NYK!F13, OKC!F13, ORL!F13, PHI!F13, PHX!F13, POR!F13, SAC!F13, SAS!F13, TOR!F13, UTH!F13, WAS!F13)-Max(ATL!F13, BOS!F13, BRK!F13, CHA!F13, CHI!F13, CLE!F13, DAL!F13, DEN!F13, DET!F13, GSW!F13, HOU!F13, IND!F13, LAC!F13, LAL!F13, MEM!F13, MIA!F13, MIL!F13, MIN!F13, NOP!F13, NYK!F13, OKC!F13, ORL!F13, PHI!F13, PHX!F13, POR!F13, SAC!F13, SAS!F13, TOR!F13, UTH!F13, WAS!F13)-min(ATL!F13, BOS!F13, BRK!F13, CHA!F13, CHI!F13, CLE!F13, DAL!F13, DEN!F13, DET!F13, GSW!F13, HOU!F13, IND!F13, LAC!F13, LAL!F13, MEM!F13, MIA!F13, MIL!F13, MIN!F13, NOP!F13, NYK!F13, OKC!F13, ORL!F13, PHI!F13, PHX!F13, POR!F13, SAC!F13, SAS!F13, TOR!F13, UTH!F13, WAS!F13)</f>
        <v>575</v>
      </c>
      <c r="G51" s="38">
        <f>SUM(ATL!G13, BOS!G13, BRK!G13, CHA!G13, CHI!G13, CLE!G13, DAL!G13, DEN!G13, DET!G13, GSW!G13, HOU!G13, IND!G13, LAC!G13, LAL!G13, MEM!G13, MIA!G13, MIL!G13, MIN!G13, NOP!G13, NYK!G13, OKC!G13, ORL!G13, PHI!G13, PHX!G13, POR!G13, SAC!G13, SAS!G13, TOR!G13, UTH!G13, WAS!G13)-Max(ATL!G13, BOS!G13, BRK!G13, CHA!G13, CHI!G13, CLE!G13, DAL!G13, DEN!G13, DET!G13, GSW!G13, HOU!G13, IND!G13, LAC!G13, LAL!G13, MEM!G13, MIA!G13, MIL!G13, MIN!G13, NOP!G13, NYK!G13, OKC!G13, ORL!G13, PHI!G13, PHX!G13, POR!G13, SAC!G13, SAS!G13, TOR!G13, UTH!G13, WAS!G13)-min(ATL!G13, BOS!G13, BRK!G13, CHA!G13, CHI!G13, CLE!G13, DAL!G13, DEN!G13, DET!G13, GSW!G13, HOU!G13, IND!G13, LAC!G13, LAL!G13, MEM!G13, MIA!G13, MIL!G13, MIN!G13, NOP!G13, NYK!G13, OKC!G13, ORL!G13, PHI!G13, PHX!G13, POR!G13, SAC!G13, SAS!G13, TOR!G13, UTH!G13, WAS!G13)</f>
        <v>578</v>
      </c>
      <c r="H51" s="38">
        <f>SUM(ATL!H13, BOS!H13, BRK!H13, CHA!H13, CHI!H13, CLE!H13, DAL!H13, DEN!H13, DET!H13, GSW!H13, HOU!H13, IND!H13, LAC!H13, LAL!H13, MEM!H13, MIA!H13, MIL!H13, MIN!H13, NOP!H13, NYK!H13, OKC!H13, ORL!H13, PHI!H13, PHX!H13, POR!H13, SAC!H13, SAS!H13, TOR!H13, UTH!H13, WAS!H13)-Max(ATL!H13, BOS!H13, BRK!H13, CHA!H13, CHI!H13, CLE!H13, DAL!H13, DEN!H13, DET!H13, GSW!H13, HOU!H13, IND!H13, LAC!H13, LAL!H13, MEM!H13, MIA!H13, MIL!H13, MIN!H13, NOP!H13, NYK!H13, OKC!H13, ORL!H13, PHI!H13, PHX!H13, POR!H13, SAC!H13, SAS!H13, TOR!H13, UTH!H13, WAS!H13)-min(ATL!H13, BOS!H13, BRK!H13, CHA!H13, CHI!H13, CLE!H13, DAL!H13, DEN!H13, DET!H13, GSW!H13, HOU!H13, IND!H13, LAC!H13, LAL!H13, MEM!H13, MIA!H13, MIL!H13, MIN!H13, NOP!H13, NYK!H13, OKC!H13, ORL!H13, PHI!H13, PHX!H13, POR!H13, SAC!H13, SAS!H13, TOR!H13, UTH!H13, WAS!H13)</f>
        <v>557</v>
      </c>
      <c r="I51" s="38">
        <f>SUM(ATL!I13, BOS!I13, BRK!I13, CHA!I13, CHI!I13, CLE!I13, DAL!I13, DEN!I13, DET!I13, GSW!I13, HOU!I13, IND!I13, LAC!I13, LAL!I13, MEM!I13, MIA!I13, MIL!I13, MIN!I13, NOP!I13, NYK!I13, OKC!I13, ORL!I13, PHI!I13, PHX!I13, POR!I13, SAC!I13, SAS!I13, TOR!I13, UTH!I13, WAS!I13)-Max(ATL!I13, BOS!I13, BRK!I13, CHA!I13, CHI!I13, CLE!I13, DAL!I13, DEN!I13, DET!I13, GSW!I13, HOU!I13, IND!I13, LAC!I13, LAL!I13, MEM!I13, MIA!I13, MIL!I13, MIN!I13, NOP!I13, NYK!I13, OKC!I13, ORL!I13, PHI!I13, PHX!I13, POR!I13, SAC!I13, SAS!I13, TOR!I13, UTH!I13, WAS!I13)-min(ATL!I13, BOS!I13, BRK!I13, CHA!I13, CHI!I13, CLE!I13, DAL!I13, DEN!I13, DET!I13, GSW!I13, HOU!I13, IND!I13, LAC!I13, LAL!I13, MEM!I13, MIA!I13, MIL!I13, MIN!I13, NOP!I13, NYK!I13, OKC!I13, ORL!I13, PHI!I13, PHX!I13, POR!I13, SAC!I13, SAS!I13, TOR!I13, UTH!I13, WAS!I13)</f>
        <v>609</v>
      </c>
      <c r="J51" s="38">
        <f>SUM(ATL!J13, BOS!J13, BRK!J13, CHA!J13, CHI!J13, CLE!J13, DAL!J13, DEN!J13, DET!J13, GSW!J13, HOU!J13, IND!J13, LAC!J13, LAL!J13, MEM!J13, MIA!J13, MIL!J13, MIN!J13, NOP!J13, NYK!J13, OKC!J13, ORL!J13, PHI!J13, PHX!J13, POR!J13, SAC!J13, SAS!J13, TOR!J13, UTH!J13, WAS!J13)-Max(ATL!J13, BOS!J13, BRK!J13, CHA!J13, CHI!J13, CLE!J13, DAL!J13, DEN!J13, DET!J13, GSW!J13, HOU!J13, IND!J13, LAC!J13, LAL!J13, MEM!J13, MIA!J13, MIL!J13, MIN!J13, NOP!J13, NYK!J13, OKC!J13, ORL!J13, PHI!J13, PHX!J13, POR!J13, SAC!J13, SAS!J13, TOR!J13, UTH!J13, WAS!J13)-min(ATL!J13, BOS!J13, BRK!J13, CHA!J13, CHI!J13, CLE!J13, DAL!J13, DEN!J13, DET!J13, GSW!J13, HOU!J13, IND!J13, LAC!J13, LAL!J13, MEM!J13, MIA!J13, MIL!J13, MIN!J13, NOP!J13, NYK!J13, OKC!J13, ORL!J13, PHI!J13, PHX!J13, POR!J13, SAC!J13, SAS!J13, TOR!J13, UTH!J13, WAS!J13)</f>
        <v>464</v>
      </c>
      <c r="K51" s="38">
        <f>SUM(ATL!K13, BOS!K13, BRK!K13, CHA!K13, CHI!K13, CLE!K13, DAL!K13, DEN!K13, DET!K13, GSW!K13, HOU!K13, IND!K13, LAC!K13, LAL!K13, MEM!K13, MIA!K13, MIL!K13, MIN!K13, NOP!K13, NYK!K13, OKC!K13, ORL!K13, PHI!K13, PHX!K13, POR!K13, SAC!K13, SAS!K13, TOR!K13, UTH!K13, WAS!K13)-Max(ATL!K13, BOS!K13, BRK!K13, CHA!K13, CHI!K13, CLE!K13, DAL!K13, DEN!K13, DET!K13, GSW!K13, HOU!K13, IND!K13, LAC!K13, LAL!K13, MEM!K13, MIA!K13, MIL!K13, MIN!K13, NOP!K13, NYK!K13, OKC!K13, ORL!K13, PHI!K13, PHX!K13, POR!K13, SAC!K13, SAS!K13, TOR!K13, UTH!K13, WAS!K13)-min(ATL!K13, BOS!K13, BRK!K13, CHA!K13, CHI!K13, CLE!K13, DAL!K13, DEN!K13, DET!K13, GSW!K13, HOU!K13, IND!K13, LAC!K13, LAL!K13, MEM!K13, MIA!K13, MIL!K13, MIN!K13, NOP!K13, NYK!K13, OKC!K13, ORL!K13, PHI!K13, PHX!K13, POR!K13, SAC!K13, SAS!K13, TOR!K13, UTH!K13, WAS!K13)</f>
        <v>411</v>
      </c>
      <c r="L51" s="38">
        <f>SUM(ATL!L13, BOS!L13, BRK!L13, CHA!L13, CHI!L13, CLE!L13, DAL!L13, DEN!L13, DET!L13, GSW!L13, HOU!L13, IND!L13, LAC!L13, LAL!L13, MEM!L13, MIA!L13, MIL!L13, MIN!L13, NOP!L13, NYK!L13, OKC!L13, ORL!L13, PHI!L13, PHX!L13, POR!L13, SAC!L13, SAS!L13, TOR!L13, UTH!L13, WAS!L13)-Max(ATL!L13, BOS!L13, BRK!L13, CHA!L13, CHI!L13, CLE!L13, DAL!L13, DEN!L13, DET!L13, GSW!L13, HOU!L13, IND!L13, LAC!L13, LAL!L13, MEM!L13, MIA!L13, MIL!L13, MIN!L13, NOP!L13, NYK!L13, OKC!L13, ORL!L13, PHI!L13, PHX!L13, POR!L13, SAC!L13, SAS!L13, TOR!L13, UTH!L13, WAS!L13)-min(ATL!L13, BOS!L13, BRK!L13, CHA!L13, CHI!L13, CLE!L13, DAL!L13, DEN!L13, DET!L13, GSW!L13, HOU!L13, IND!L13, LAC!L13, LAL!L13, MEM!L13, MIA!L13, MIL!L13, MIN!L13, NOP!L13, NYK!L13, OKC!L13, ORL!L13, PHI!L13, PHX!L13, POR!L13, SAC!L13, SAS!L13, TOR!L13, UTH!L13, WAS!L13)</f>
        <v>350</v>
      </c>
      <c r="M51" s="38">
        <f>SUM(ATL!M13, BOS!M13, BRK!M13, CHA!M13, CHI!M13, CLE!M13, DAL!M13, DEN!M13, DET!M13, GSW!M13, HOU!M13, IND!M13, LAC!M13, LAL!M13, MEM!M13, MIA!M13, MIL!M13, MIN!M13, NOP!M13, NYK!M13, OKC!M13, ORL!M13, PHI!M13, PHX!M13, POR!M13, SAC!M13, SAS!M13, TOR!M13, UTH!M13, WAS!M13)-Max(ATL!M13, BOS!M13, BRK!M13, CHA!M13, CHI!M13, CLE!M13, DAL!M13, DEN!M13, DET!M13, GSW!M13, HOU!M13, IND!M13, LAC!M13, LAL!M13, MEM!M13, MIA!M13, MIL!M13, MIN!M13, NOP!M13, NYK!M13, OKC!M13, ORL!M13, PHI!M13, PHX!M13, POR!M13, SAC!M13, SAS!M13, TOR!M13, UTH!M13, WAS!M13)-min(ATL!M13, BOS!M13, BRK!M13, CHA!M13, CHI!M13, CLE!M13, DAL!M13, DEN!M13, DET!M13, GSW!M13, HOU!M13, IND!M13, LAC!M13, LAL!M13, MEM!M13, MIA!M13, MIL!M13, MIN!M13, NOP!M13, NYK!M13, OKC!M13, ORL!M13, PHI!M13, PHX!M13, POR!M13, SAC!M13, SAS!M13, TOR!M13, UTH!M13, WAS!M13)</f>
        <v>456</v>
      </c>
      <c r="N51" s="38">
        <f>SUM(ATL!N13, BOS!N13, BRK!N13, CHA!N13, CHI!N13, CLE!N13, DAL!N13, DEN!N13, DET!N13, GSW!N13, HOU!N13, IND!N13, LAC!N13, LAL!N13, MEM!N13, MIA!N13, MIL!N13, MIN!N13, NOP!N13, NYK!N13, OKC!N13, ORL!N13, PHI!N13, PHX!N13, POR!N13, SAC!N13, SAS!N13, TOR!N13, UTH!N13, WAS!N13)-Max(ATL!N13, BOS!N13, BRK!N13, CHA!N13, CHI!N13, CLE!N13, DAL!N13, DEN!N13, DET!N13, GSW!N13, HOU!N13, IND!N13, LAC!N13, LAL!N13, MEM!N13, MIA!N13, MIL!N13, MIN!N13, NOP!N13, NYK!N13, OKC!N13, ORL!N13, PHI!N13, PHX!N13, POR!N13, SAC!N13, SAS!N13, TOR!N13, UTH!N13, WAS!N13)-min(ATL!N13, BOS!N13, BRK!N13, CHA!N13, CHI!N13, CLE!N13, DAL!N13, DEN!N13, DET!N13, GSW!N13, HOU!N13, IND!N13, LAC!N13, LAL!N13, MEM!N13, MIA!N13, MIL!N13, MIN!N13, NOP!N13, NYK!N13, OKC!N13, ORL!N13, PHI!N13, PHX!N13, POR!N13, SAC!N13, SAS!N13, TOR!N13, UTH!N13, WAS!N13)</f>
        <v>435</v>
      </c>
      <c r="O51" s="38">
        <f>SUM(ATL!O13, BOS!O13, BRK!O13, CHA!O13, CHI!O13, CLE!O13, DAL!O13, DEN!O13, DET!O13, GSW!O13, HOU!O13, IND!O13, LAC!O13, LAL!O13, MEM!O13, MIA!O13, MIL!O13, MIN!O13, NOP!O13, NYK!O13, OKC!O13, ORL!O13, PHI!O13, PHX!O13, POR!O13, SAC!O13, SAS!O13, TOR!O13, UTH!O13, WAS!O13)-Max(ATL!O13, BOS!O13, BRK!O13, CHA!O13, CHI!O13, CLE!O13, DAL!O13, DEN!O13, DET!O13, GSW!O13, HOU!O13, IND!O13, LAC!O13, LAL!O13, MEM!O13, MIA!O13, MIL!O13, MIN!O13, NOP!O13, NYK!O13, OKC!O13, ORL!O13, PHI!O13, PHX!O13, POR!O13, SAC!O13, SAS!O13, TOR!O13, UTH!O13, WAS!O13)-min(ATL!O13, BOS!O13, BRK!O13, CHA!O13, CHI!O13, CLE!O13, DAL!O13, DEN!O13, DET!O13, GSW!O13, HOU!O13, IND!O13, LAC!O13, LAL!O13, MEM!O13, MIA!O13, MIL!O13, MIN!O13, NOP!O13, NYK!O13, OKC!O13, ORL!O13, PHI!O13, PHX!O13, POR!O13, SAC!O13, SAS!O13, TOR!O13, UTH!O13, WAS!O13)</f>
        <v>152</v>
      </c>
      <c r="P51" s="38">
        <f>SUM(ATL!P13, BOS!P13, BRK!P13, CHA!P13, CHI!P13, CLE!P13, DAL!P13, DEN!P13, DET!P13, GSW!P13, HOU!P13, IND!P13, LAC!P13, LAL!P13, MEM!P13, MIA!P13, MIL!P13, MIN!P13, NOP!P13, NYK!P13, OKC!P13, ORL!P13, PHI!P13, PHX!P13, POR!P13, SAC!P13, SAS!P13, TOR!P13, UTH!P13, WAS!P13)-Max(ATL!P13, BOS!P13, BRK!P13, CHA!P13, CHI!P13, CLE!P13, DAL!P13, DEN!P13, DET!P13, GSW!P13, HOU!P13, IND!P13, LAC!P13, LAL!P13, MEM!P13, MIA!P13, MIL!P13, MIN!P13, NOP!P13, NYK!P13, OKC!P13, ORL!P13, PHI!P13, PHX!P13, POR!P13, SAC!P13, SAS!P13, TOR!P13, UTH!P13, WAS!P13)-min(ATL!P13, BOS!P13, BRK!P13, CHA!P13, CHI!P13, CLE!P13, DAL!P13, DEN!P13, DET!P13, GSW!P13, HOU!P13, IND!P13, LAC!P13, LAL!P13, MEM!P13, MIA!P13, MIL!P13, MIN!P13, NOP!P13, NYK!P13, OKC!P13, ORL!P13, PHI!P13, PHX!P13, POR!P13, SAC!P13, SAS!P13, TOR!P13, UTH!P13, WAS!P13)</f>
        <v>0</v>
      </c>
      <c r="Q51" s="38">
        <f>SUM(ATL!Q13, BOS!Q13, BRK!Q13, CHA!Q13, CHI!Q13, CLE!Q13, DAL!Q13, DEN!Q13, DET!Q13, GSW!Q13, HOU!Q13, IND!Q13, LAC!Q13, LAL!Q13, MEM!Q13, MIA!Q13, MIL!Q13, MIN!Q13, NOP!Q13, NYK!Q13, OKC!Q13, ORL!Q13, PHI!Q13, PHX!Q13, POR!Q13, SAC!Q13, SAS!Q13, TOR!Q13, UTH!Q13, WAS!Q13)-Max(ATL!Q13, BOS!Q13, BRK!Q13, CHA!Q13, CHI!Q13, CLE!Q13, DAL!Q13, DEN!Q13, DET!Q13, GSW!Q13, HOU!Q13, IND!Q13, LAC!Q13, LAL!Q13, MEM!Q13, MIA!Q13, MIL!Q13, MIN!Q13, NOP!Q13, NYK!Q13, OKC!Q13, ORL!Q13, PHI!Q13, PHX!Q13, POR!Q13, SAC!Q13, SAS!Q13, TOR!Q13, UTH!Q13, WAS!Q13)-min(ATL!Q13, BOS!Q13, BRK!Q13, CHA!Q13, CHI!Q13, CLE!Q13, DAL!Q13, DEN!Q13, DET!Q13, GSW!Q13, HOU!Q13, IND!Q13, LAC!Q13, LAL!Q13, MEM!Q13, MIA!Q13, MIL!Q13, MIN!Q13, NOP!Q13, NYK!Q13, OKC!Q13, ORL!Q13, PHI!Q13, PHX!Q13, POR!Q13, SAC!Q13, SAS!Q13, TOR!Q13, UTH!Q13, WAS!Q13)</f>
        <v>0</v>
      </c>
      <c r="R51" s="38">
        <f>SUM(ATL!R13, BOS!R13, BRK!R13, CHA!R13, CHI!R13, CLE!R13, DAL!R13, DEN!R13, DET!R13, GSW!R13, HOU!R13, IND!R13, LAC!R13, LAL!R13, MEM!R13, MIA!R13, MIL!R13, MIN!R13, NOP!R13, NYK!R13, OKC!R13, ORL!R13, PHI!R13, PHX!R13, POR!R13, SAC!R13, SAS!R13, TOR!R13, UTH!R13, WAS!R13)-Max(ATL!R13, BOS!R13, BRK!R13, CHA!R13, CHI!R13, CLE!R13, DAL!R13, DEN!R13, DET!R13, GSW!R13, HOU!R13, IND!R13, LAC!R13, LAL!R13, MEM!R13, MIA!R13, MIL!R13, MIN!R13, NOP!R13, NYK!R13, OKC!R13, ORL!R13, PHI!R13, PHX!R13, POR!R13, SAC!R13, SAS!R13, TOR!R13, UTH!R13, WAS!R13)-min(ATL!R13, BOS!R13, BRK!R13, CHA!R13, CHI!R13, CLE!R13, DAL!R13, DEN!R13, DET!R13, GSW!R13, HOU!R13, IND!R13, LAC!R13, LAL!R13, MEM!R13, MIA!R13, MIL!R13, MIN!R13, NOP!R13, NYK!R13, OKC!R13, ORL!R13, PHI!R13, PHX!R13, POR!R13, SAC!R13, SAS!R13, TOR!R13, UTH!R13, WAS!R13)</f>
        <v>0</v>
      </c>
      <c r="S51" s="38">
        <f>SUM(ATL!S13, BOS!S13, BRK!S13, CHA!S13, CHI!S13, CLE!S13, DAL!S13, DEN!S13, DET!S13, GSW!S13, HOU!S13, IND!S13, LAC!S12, LAL!S13, MEM!S13, MIA!S13, MIL!S13, MIN!S13, NOP!S13, NYK!S13, OKC!S13, ORL!S13, PHI!S13, PHX!S13, POR!S13, SAC!S13, SAS!S13, TOR!S13, UTH!S13, WAS!S13)-Max(ATL!S13, BOS!S13, BRK!S13, CHA!S13, CHI!S13, CLE!S13, DAL!S13, DEN!S13, DET!S13, GSW!S13, HOU!S13, IND!S13, LAC!S12, LAL!S13, MEM!S13, MIA!S13, MIL!S13, MIN!S13, NOP!S13, NYK!S13, OKC!S13, ORL!S13, PHI!S13, PHX!S13, POR!S13, SAC!S13, SAS!S13, TOR!S13, UTH!S13, WAS!S13)-min(ATL!S13, BOS!S13, BRK!S13, CHA!S13, CHI!S13, CLE!S13, DAL!S13, DEN!S13, DET!S13, GSW!S13, HOU!S13, IND!S13, LAC!S12, LAL!S13, MEM!S13, MIA!S13, MIL!S13, MIN!S13, NOP!S13, NYK!S13, OKC!S13, ORL!S13, PHI!S13, PHX!S13, POR!S13, SAC!S13, SAS!S13, TOR!S13, UTH!S13, WAS!S13)</f>
        <v>0</v>
      </c>
    </row>
    <row r="52">
      <c r="A52" s="3" t="s">
        <v>33</v>
      </c>
      <c r="B52" s="38">
        <f>SUM(ATL!B14, BOS!B14, BRK!B14, CHA!B14, CHI!B14, CLE!B14, DAL!B14, DEN!B14, DET!B14, GSW!B14, HOU!B14, IND!B14, LAC!B14, LAL!B14, MEM!B14, MIA!B14, MIL!B14, MIN!B14, NOP!B14, NYK!B14, OKC!B14, ORL!B14, PHI!B14, PHX!B14, POR!B14, SAC!B14, SAS!B14, TOR!B14, UTH!B14, WAS!B14)-Max(ATL!B14, BOS!B14, BRK!B14, CHA!B14, CHI!B14, CLE!B14, DAL!B14, DEN!B14, DET!B14, GSW!B14, HOU!B14, IND!B14, LAC!B14, LAL!B14, MEM!B14, MIA!B14, MIL!B14, MIN!B14, NOP!B14, NYK!B14, OKC!B14, ORL!B14, PHI!B14, PHX!B14, POR!B14, SAC!B14, SAS!B14, TOR!B14, UTH!B14, WAS!B14)-min(ATL!B14, BOS!B14, BRK!B14, CHA!B14, CHI!B14, CLE!B14, DAL!B14, DEN!B14, DET!B14, GSW!B14, HOU!B14, IND!B14, LAC!B14, LAL!B14, MEM!B14, MIA!B14, MIL!B14, MIN!B14, NOP!B14, NYK!B14, OKC!B14, ORL!B14, PHI!B14, PHX!B14, POR!B14, SAC!B14, SAS!B14, TOR!B14, UTH!B14, WAS!B14)</f>
        <v>95</v>
      </c>
      <c r="C52" s="38">
        <f>SUM(ATL!C14, BOS!C14, BRK!C14, CHA!C14, CHI!C14, CLE!C14, DAL!C14, DEN!C14, DET!C14, GSW!C14, HOU!C14, IND!C14, LAC!C14, LAL!C14, MEM!C14, MIA!C14, MIL!C14, MIN!C14, NOP!C14, NYK!C14, OKC!C14, ORL!C14, PHI!C14, PHX!C14, POR!C14, SAC!C14, SAS!C14, TOR!C14, UTH!C14, WAS!C14)-Max(ATL!C14, BOS!C14, BRK!C14, CHA!C14, CHI!C14, CLE!C14, DAL!C14, DEN!C14, DET!C14, GSW!C14, HOU!C14, IND!C14, LAC!C14, LAL!C14, MEM!C14, MIA!C14, MIL!C14, MIN!C14, NOP!C14, NYK!C14, OKC!C14, ORL!C14, PHI!C14, PHX!C14, POR!C14, SAC!C14, SAS!C14, TOR!C14, UTH!C14, WAS!C14)-min(ATL!C14, BOS!C14, BRK!C14, CHA!C14, CHI!C14, CLE!C14, DAL!C14, DEN!C14, DET!C14, GSW!C14, HOU!C14, IND!C14, LAC!C14, LAL!C14, MEM!C14, MIA!C14, MIL!C14, MIN!C14, NOP!C14, NYK!C14, OKC!C14, ORL!C14, PHI!C14, PHX!C14, POR!C14, SAC!C14, SAS!C14, TOR!C14, UTH!C14, WAS!C14)</f>
        <v>164</v>
      </c>
      <c r="D52" s="38">
        <f>SUM(ATL!D14, BOS!D14, BRK!D14, CHA!D14, CHI!D14, CLE!D14, DAL!D14, DEN!D14, DET!D14, GSW!D14, HOU!D14, IND!D14, LAC!D14, LAL!D14, MEM!D14, MIA!D14, MIL!D14, MIN!D14, NOP!D14, NYK!D14, OKC!D14, ORL!D14, PHI!D14, PHX!D14, POR!D14, SAC!D14, SAS!D14, TOR!D14, UTH!D14, WAS!D14)-Max(ATL!D14, BOS!D14, BRK!D14, CHA!D14, CHI!D14, CLE!D14, DAL!D14, DEN!D14, DET!D14, GSW!D14, HOU!D14, IND!D14, LAC!D14, LAL!D14, MEM!D14, MIA!D14, MIL!D14, MIN!D14, NOP!D14, NYK!D14, OKC!D14, ORL!D14, PHI!D14, PHX!D14, POR!D14, SAC!D14, SAS!D14, TOR!D14, UTH!D14, WAS!D14)-min(ATL!D14, BOS!D14, BRK!D14, CHA!D14, CHI!D14, CLE!D14, DAL!D14, DEN!D14, DET!D14, GSW!D14, HOU!D14, IND!D14, LAC!D14, LAL!D14, MEM!D14, MIA!D14, MIL!D14, MIN!D14, NOP!D14, NYK!D14, OKC!D14, ORL!D14, PHI!D14, PHX!D14, POR!D14, SAC!D14, SAS!D14, TOR!D14, UTH!D14, WAS!D14)</f>
        <v>271</v>
      </c>
      <c r="E52" s="38">
        <f>SUM(ATL!E14, BOS!E14, BRK!E14, CHA!E14, CHI!E14, CLE!E14, DAL!E14, DEN!E14, DET!E14, GSW!E14, HOU!E14, IND!E14, LAC!E14, LAL!E14, MEM!E14, MIA!E14, MIL!E14, MIN!E14, NOP!E14, NYK!E14, OKC!E14, ORL!E14, PHI!E14, PHX!E14, POR!E14, SAC!E14, SAS!E14, TOR!E14, UTH!E14, WAS!E14)-Max(ATL!E14, BOS!E14, BRK!E14, CHA!E14, CHI!E14, CLE!E14, DAL!E14, DEN!E14, DET!E14, GSW!E14, HOU!E14, IND!E14, LAC!E14, LAL!E14, MEM!E14, MIA!E14, MIL!E14, MIN!E14, NOP!E14, NYK!E14, OKC!E14, ORL!E14, PHI!E14, PHX!E14, POR!E14, SAC!E14, SAS!E14, TOR!E14, UTH!E14, WAS!E14)-min(ATL!E14, BOS!E14, BRK!E14, CHA!E14, CHI!E14, CLE!E14, DAL!E14, DEN!E14, DET!E14, GSW!E14, HOU!E14, IND!E14, LAC!E14, LAL!E14, MEM!E14, MIA!E14, MIL!E14, MIN!E14, NOP!E14, NYK!E14, OKC!E14, ORL!E14, PHI!E14, PHX!E14, POR!E14, SAC!E14, SAS!E14, TOR!E14, UTH!E14, WAS!E14)</f>
        <v>194</v>
      </c>
      <c r="F52" s="38">
        <f>SUM(ATL!F14, BOS!F14, BRK!F14, CHA!F14, CHI!F14, CLE!F14, DAL!F14, DEN!F14, DET!F14, GSW!F14, HOU!F14, IND!F14, LAC!F14, LAL!F14, MEM!F14, MIA!F14, MIL!F14, MIN!F14, NOP!F14, NYK!F14, OKC!F14, ORL!F14, PHI!F14, PHX!F14, POR!F14, SAC!F14, SAS!F14, TOR!F14, UTH!F14, WAS!F14)-Max(ATL!F14, BOS!F14, BRK!F14, CHA!F14, CHI!F14, CLE!F14, DAL!F14, DEN!F14, DET!F14, GSW!F14, HOU!F14, IND!F14, LAC!F14, LAL!F14, MEM!F14, MIA!F14, MIL!F14, MIN!F14, NOP!F14, NYK!F14, OKC!F14, ORL!F14, PHI!F14, PHX!F14, POR!F14, SAC!F14, SAS!F14, TOR!F14, UTH!F14, WAS!F14)-min(ATL!F14, BOS!F14, BRK!F14, CHA!F14, CHI!F14, CLE!F14, DAL!F14, DEN!F14, DET!F14, GSW!F14, HOU!F14, IND!F14, LAC!F14, LAL!F14, MEM!F14, MIA!F14, MIL!F14, MIN!F14, NOP!F14, NYK!F14, OKC!F14, ORL!F14, PHI!F14, PHX!F14, POR!F14, SAC!F14, SAS!F14, TOR!F14, UTH!F14, WAS!F14)</f>
        <v>184</v>
      </c>
      <c r="G52" s="38">
        <f>SUM(ATL!G14, BOS!G14, BRK!G14, CHA!G14, CHI!G14, CLE!G14, DAL!G14, DEN!G14, DET!G14, GSW!G14, HOU!G14, IND!G14, LAC!G14, LAL!G14, MEM!G14, MIA!G14, MIL!G14, MIN!G14, NOP!G14, NYK!G14, OKC!G14, ORL!G14, PHI!G14, PHX!G14, POR!G14, SAC!G14, SAS!G14, TOR!G14, UTH!G14, WAS!G14)-Max(ATL!G14, BOS!G14, BRK!G14, CHA!G14, CHI!G14, CLE!G14, DAL!G14, DEN!G14, DET!G14, GSW!G14, HOU!G14, IND!G14, LAC!G14, LAL!G14, MEM!G14, MIA!G14, MIL!G14, MIN!G14, NOP!G14, NYK!G14, OKC!G14, ORL!G14, PHI!G14, PHX!G14, POR!G14, SAC!G14, SAS!G14, TOR!G14, UTH!G14, WAS!G14)-min(ATL!G14, BOS!G14, BRK!G14, CHA!G14, CHI!G14, CLE!G14, DAL!G14, DEN!G14, DET!G14, GSW!G14, HOU!G14, IND!G14, LAC!G14, LAL!G14, MEM!G14, MIA!G14, MIL!G14, MIN!G14, NOP!G14, NYK!G14, OKC!G14, ORL!G14, PHI!G14, PHX!G14, POR!G14, SAC!G14, SAS!G14, TOR!G14, UTH!G14, WAS!G14)</f>
        <v>253</v>
      </c>
      <c r="H52" s="38">
        <f>SUM(ATL!H14, BOS!H14, BRK!H14, CHA!H14, CHI!H14, CLE!H14, DAL!H14, DEN!H14, DET!H14, GSW!H14, HOU!H14, IND!H14, LAC!H14, LAL!H14, MEM!H14, MIA!H14, MIL!H14, MIN!H14, NOP!H14, NYK!H14, OKC!H14, ORL!H14, PHI!H14, PHX!H14, POR!H14, SAC!H14, SAS!H14, TOR!H14, UTH!H14, WAS!H14)-Max(ATL!H14, BOS!H14, BRK!H14, CHA!H14, CHI!H14, CLE!H14, DAL!H14, DEN!H14, DET!H14, GSW!H14, HOU!H14, IND!H14, LAC!H14, LAL!H14, MEM!H14, MIA!H14, MIL!H14, MIN!H14, NOP!H14, NYK!H14, OKC!H14, ORL!H14, PHI!H14, PHX!H14, POR!H14, SAC!H14, SAS!H14, TOR!H14, UTH!H14, WAS!H14)-min(ATL!H14, BOS!H14, BRK!H14, CHA!H14, CHI!H14, CLE!H14, DAL!H14, DEN!H14, DET!H14, GSW!H14, HOU!H14, IND!H14, LAC!H14, LAL!H14, MEM!H14, MIA!H14, MIL!H14, MIN!H14, NOP!H14, NYK!H14, OKC!H14, ORL!H14, PHI!H14, PHX!H14, POR!H14, SAC!H14, SAS!H14, TOR!H14, UTH!H14, WAS!H14)</f>
        <v>205</v>
      </c>
      <c r="I52" s="38">
        <f>SUM(ATL!I14, BOS!I14, BRK!I14, CHA!I14, CHI!I14, CLE!I14, DAL!I14, DEN!I14, DET!I14, GSW!I14, HOU!I14, IND!I14, LAC!I14, LAL!I14, MEM!I14, MIA!I14, MIL!I14, MIN!I14, NOP!I14, NYK!I14, OKC!I14, ORL!I14, PHI!I14, PHX!I14, POR!I14, SAC!I14, SAS!I14, TOR!I14, UTH!I14, WAS!I14)-Max(ATL!I14, BOS!I14, BRK!I14, CHA!I14, CHI!I14, CLE!I14, DAL!I14, DEN!I14, DET!I14, GSW!I14, HOU!I14, IND!I14, LAC!I14, LAL!I14, MEM!I14, MIA!I14, MIL!I14, MIN!I14, NOP!I14, NYK!I14, OKC!I14, ORL!I14, PHI!I14, PHX!I14, POR!I14, SAC!I14, SAS!I14, TOR!I14, UTH!I14, WAS!I14)-min(ATL!I14, BOS!I14, BRK!I14, CHA!I14, CHI!I14, CLE!I14, DAL!I14, DEN!I14, DET!I14, GSW!I14, HOU!I14, IND!I14, LAC!I14, LAL!I14, MEM!I14, MIA!I14, MIL!I14, MIN!I14, NOP!I14, NYK!I14, OKC!I14, ORL!I14, PHI!I14, PHX!I14, POR!I14, SAC!I14, SAS!I14, TOR!I14, UTH!I14, WAS!I14)</f>
        <v>137</v>
      </c>
      <c r="J52" s="38">
        <f>SUM(ATL!J14, BOS!J14, BRK!J14, CHA!J14, CHI!J14, CLE!J14, DAL!J14, DEN!J14, DET!J14, GSW!J14, HOU!J14, IND!J14, LAC!J14, LAL!J14, MEM!J14, MIA!J14, MIL!J14, MIN!J14, NOP!J14, NYK!J14, OKC!J14, ORL!J14, PHI!J14, PHX!J14, POR!J14, SAC!J14, SAS!J14, TOR!J14, UTH!J14, WAS!J14)-Max(ATL!J14, BOS!J14, BRK!J14, CHA!J14, CHI!J14, CLE!J14, DAL!J14, DEN!J14, DET!J14, GSW!J14, HOU!J14, IND!J14, LAC!J14, LAL!J14, MEM!J14, MIA!J14, MIL!J14, MIN!J14, NOP!J14, NYK!J14, OKC!J14, ORL!J14, PHI!J14, PHX!J14, POR!J14, SAC!J14, SAS!J14, TOR!J14, UTH!J14, WAS!J14)-min(ATL!J14, BOS!J14, BRK!J14, CHA!J14, CHI!J14, CLE!J14, DAL!J14, DEN!J14, DET!J14, GSW!J14, HOU!J14, IND!J14, LAC!J14, LAL!J14, MEM!J14, MIA!J14, MIL!J14, MIN!J14, NOP!J14, NYK!J14, OKC!J14, ORL!J14, PHI!J14, PHX!J14, POR!J14, SAC!J14, SAS!J14, TOR!J14, UTH!J14, WAS!J14)</f>
        <v>267</v>
      </c>
      <c r="K52" s="38">
        <f>SUM(ATL!K14, BOS!K14, BRK!K14, CHA!K14, CHI!K14, CLE!K14, DAL!K14, DEN!K14, DET!K14, GSW!K14, HOU!K14, IND!K14, LAC!K14, LAL!K14, MEM!K14, MIA!K14, MIL!K14, MIN!K14, NOP!K14, NYK!K14, OKC!K14, ORL!K14, PHI!K14, PHX!K14, POR!K14, SAC!K14, SAS!K14, TOR!K14, UTH!K14, WAS!K14)-Max(ATL!K14, BOS!K14, BRK!K14, CHA!K14, CHI!K14, CLE!K14, DAL!K14, DEN!K14, DET!K14, GSW!K14, HOU!K14, IND!K14, LAC!K14, LAL!K14, MEM!K14, MIA!K14, MIL!K14, MIN!K14, NOP!K14, NYK!K14, OKC!K14, ORL!K14, PHI!K14, PHX!K14, POR!K14, SAC!K14, SAS!K14, TOR!K14, UTH!K14, WAS!K14)-min(ATL!K14, BOS!K14, BRK!K14, CHA!K14, CHI!K14, CLE!K14, DAL!K14, DEN!K14, DET!K14, GSW!K14, HOU!K14, IND!K14, LAC!K14, LAL!K14, MEM!K14, MIA!K14, MIL!K14, MIN!K14, NOP!K14, NYK!K14, OKC!K14, ORL!K14, PHI!K14, PHX!K14, POR!K14, SAC!K14, SAS!K14, TOR!K14, UTH!K14, WAS!K14)</f>
        <v>186</v>
      </c>
      <c r="L52" s="38">
        <f>SUM(ATL!L14, BOS!L14, BRK!L14, CHA!L14, CHI!L14, CLE!L14, DAL!L14, DEN!L14, DET!L14, GSW!L14, HOU!L14, IND!L14, LAC!L14, LAL!L14, MEM!L14, MIA!L14, MIL!L14, MIN!L14, NOP!L14, NYK!L14, OKC!L14, ORL!L14, PHI!L14, PHX!L14, POR!L14, SAC!L14, SAS!L14, TOR!L14, UTH!L14, WAS!L14)-Max(ATL!L14, BOS!L14, BRK!L14, CHA!L14, CHI!L14, CLE!L14, DAL!L14, DEN!L14, DET!L14, GSW!L14, HOU!L14, IND!L14, LAC!L14, LAL!L14, MEM!L14, MIA!L14, MIL!L14, MIN!L14, NOP!L14, NYK!L14, OKC!L14, ORL!L14, PHI!L14, PHX!L14, POR!L14, SAC!L14, SAS!L14, TOR!L14, UTH!L14, WAS!L14)-min(ATL!L14, BOS!L14, BRK!L14, CHA!L14, CHI!L14, CLE!L14, DAL!L14, DEN!L14, DET!L14, GSW!L14, HOU!L14, IND!L14, LAC!L14, LAL!L14, MEM!L14, MIA!L14, MIL!L14, MIN!L14, NOP!L14, NYK!L14, OKC!L14, ORL!L14, PHI!L14, PHX!L14, POR!L14, SAC!L14, SAS!L14, TOR!L14, UTH!L14, WAS!L14)</f>
        <v>179</v>
      </c>
      <c r="M52" s="38">
        <f>SUM(ATL!M14, BOS!M14, BRK!M14, CHA!M14, CHI!M14, CLE!M14, DAL!M14, DEN!M14, DET!M14, GSW!M14, HOU!M14, IND!M14, LAC!M14, LAL!M14, MEM!M14, MIA!M14, MIL!M14, MIN!M14, NOP!M14, NYK!M14, OKC!M14, ORL!M14, PHI!M14, PHX!M14, POR!M14, SAC!M14, SAS!M14, TOR!M14, UTH!M14, WAS!M14)-Max(ATL!M14, BOS!M14, BRK!M14, CHA!M14, CHI!M14, CLE!M14, DAL!M14, DEN!M14, DET!M14, GSW!M14, HOU!M14, IND!M14, LAC!M14, LAL!M14, MEM!M14, MIA!M14, MIL!M14, MIN!M14, NOP!M14, NYK!M14, OKC!M14, ORL!M14, PHI!M14, PHX!M14, POR!M14, SAC!M14, SAS!M14, TOR!M14, UTH!M14, WAS!M14)-min(ATL!M14, BOS!M14, BRK!M14, CHA!M14, CHI!M14, CLE!M14, DAL!M14, DEN!M14, DET!M14, GSW!M14, HOU!M14, IND!M14, LAC!M14, LAL!M14, MEM!M14, MIA!M14, MIL!M14, MIN!M14, NOP!M14, NYK!M14, OKC!M14, ORL!M14, PHI!M14, PHX!M14, POR!M14, SAC!M14, SAS!M14, TOR!M14, UTH!M14, WAS!M14)</f>
        <v>139</v>
      </c>
      <c r="N52" s="38">
        <f>SUM(ATL!N14, BOS!N14, BRK!N14, CHA!N14, CHI!N14, CLE!N14, DAL!N14, DEN!N14, DET!N14, GSW!N14, HOU!N14, IND!N14, LAC!N14, LAL!N14, MEM!N14, MIA!N14, MIL!N14, MIN!N14, NOP!N14, NYK!N14, OKC!N14, ORL!N14, PHI!N14, PHX!N14, POR!N14, SAC!N14, SAS!N14, TOR!N14, UTH!N14, WAS!N14)-Max(ATL!N14, BOS!N14, BRK!N14, CHA!N14, CHI!N14, CLE!N14, DAL!N14, DEN!N14, DET!N14, GSW!N14, HOU!N14, IND!N14, LAC!N14, LAL!N14, MEM!N14, MIA!N14, MIL!N14, MIN!N14, NOP!N14, NYK!N14, OKC!N14, ORL!N14, PHI!N14, PHX!N14, POR!N14, SAC!N14, SAS!N14, TOR!N14, UTH!N14, WAS!N14)-min(ATL!N14, BOS!N14, BRK!N14, CHA!N14, CHI!N14, CLE!N14, DAL!N14, DEN!N14, DET!N14, GSW!N14, HOU!N14, IND!N14, LAC!N14, LAL!N14, MEM!N14, MIA!N14, MIL!N14, MIN!N14, NOP!N14, NYK!N14, OKC!N14, ORL!N14, PHI!N14, PHX!N14, POR!N14, SAC!N14, SAS!N14, TOR!N14, UTH!N14, WAS!N14)</f>
        <v>112</v>
      </c>
      <c r="O52" s="38">
        <f>SUM(ATL!O14, BOS!O14, BRK!O14, CHA!O14, CHI!O14, CLE!O14, DAL!O14, DEN!O14, DET!O14, GSW!O14, HOU!O14, IND!O14, LAC!O14, LAL!O14, MEM!O14, MIA!O14, MIL!O14, MIN!O14, NOP!O14, NYK!O14, OKC!O14, ORL!O14, PHI!O14, PHX!O14, POR!O14, SAC!O14, SAS!O14, TOR!O14, UTH!O14, WAS!O14)-Max(ATL!O14, BOS!O14, BRK!O14, CHA!O14, CHI!O14, CLE!O14, DAL!O14, DEN!O14, DET!O14, GSW!O14, HOU!O14, IND!O14, LAC!O14, LAL!O14, MEM!O14, MIA!O14, MIL!O14, MIN!O14, NOP!O14, NYK!O14, OKC!O14, ORL!O14, PHI!O14, PHX!O14, POR!O14, SAC!O14, SAS!O14, TOR!O14, UTH!O14, WAS!O14)-min(ATL!O14, BOS!O14, BRK!O14, CHA!O14, CHI!O14, CLE!O14, DAL!O14, DEN!O14, DET!O14, GSW!O14, HOU!O14, IND!O14, LAC!O14, LAL!O14, MEM!O14, MIA!O14, MIL!O14, MIN!O14, NOP!O14, NYK!O14, OKC!O14, ORL!O14, PHI!O14, PHX!O14, POR!O14, SAC!O14, SAS!O14, TOR!O14, UTH!O14, WAS!O14)</f>
        <v>42</v>
      </c>
      <c r="P52" s="38">
        <f>SUM(ATL!P14, BOS!P14, BRK!P14, CHA!P14, CHI!P14, CLE!P14, DAL!P14, DEN!P14, DET!P14, GSW!P14, HOU!P14, IND!P14, LAC!P14, LAL!P14, MEM!P14, MIA!P14, MIL!P14, MIN!P14, NOP!P14, NYK!P14, OKC!P14, ORL!P14, PHI!P14, PHX!P14, POR!P14, SAC!P14, SAS!P14, TOR!P14, UTH!P14, WAS!P14)-Max(ATL!P14, BOS!P14, BRK!P14, CHA!P14, CHI!P14, CLE!P14, DAL!P14, DEN!P14, DET!P14, GSW!P14, HOU!P14, IND!P14, LAC!P14, LAL!P14, MEM!P14, MIA!P14, MIL!P14, MIN!P14, NOP!P14, NYK!P14, OKC!P14, ORL!P14, PHI!P14, PHX!P14, POR!P14, SAC!P14, SAS!P14, TOR!P14, UTH!P14, WAS!P14)-min(ATL!P14, BOS!P14, BRK!P14, CHA!P14, CHI!P14, CLE!P14, DAL!P14, DEN!P14, DET!P14, GSW!P14, HOU!P14, IND!P14, LAC!P14, LAL!P14, MEM!P14, MIA!P14, MIL!P14, MIN!P14, NOP!P14, NYK!P14, OKC!P14, ORL!P14, PHI!P14, PHX!P14, POR!P14, SAC!P14, SAS!P14, TOR!P14, UTH!P14, WAS!P14)</f>
        <v>0</v>
      </c>
      <c r="Q52" s="38">
        <f>SUM(ATL!Q14, BOS!Q14, BRK!Q14, CHA!Q14, CHI!Q14, CLE!Q14, DAL!Q14, DEN!Q14, DET!Q14, GSW!Q14, HOU!Q14, IND!Q14, LAC!Q14, LAL!Q14, MEM!Q14, MIA!Q14, MIL!Q14, MIN!Q14, NOP!Q14, NYK!Q14, OKC!Q14, ORL!Q14, PHI!Q14, PHX!Q14, POR!Q14, SAC!Q14, SAS!Q14, TOR!Q14, UTH!Q14, WAS!Q14)-Max(ATL!Q14, BOS!Q14, BRK!Q14, CHA!Q14, CHI!Q14, CLE!Q14, DAL!Q14, DEN!Q14, DET!Q14, GSW!Q14, HOU!Q14, IND!Q14, LAC!Q14, LAL!Q14, MEM!Q14, MIA!Q14, MIL!Q14, MIN!Q14, NOP!Q14, NYK!Q14, OKC!Q14, ORL!Q14, PHI!Q14, PHX!Q14, POR!Q14, SAC!Q14, SAS!Q14, TOR!Q14, UTH!Q14, WAS!Q14)-min(ATL!Q14, BOS!Q14, BRK!Q14, CHA!Q14, CHI!Q14, CLE!Q14, DAL!Q14, DEN!Q14, DET!Q14, GSW!Q14, HOU!Q14, IND!Q14, LAC!Q14, LAL!Q14, MEM!Q14, MIA!Q14, MIL!Q14, MIN!Q14, NOP!Q14, NYK!Q14, OKC!Q14, ORL!Q14, PHI!Q14, PHX!Q14, POR!Q14, SAC!Q14, SAS!Q14, TOR!Q14, UTH!Q14, WAS!Q14)</f>
        <v>0</v>
      </c>
      <c r="R52" s="38">
        <f>SUM(ATL!R14, BOS!R14, BRK!R14, CHA!R14, CHI!R14, CLE!R14, DAL!R14, DEN!R14, DET!R14, GSW!R14, HOU!R14, IND!R14, LAC!R14, LAL!R14, MEM!R14, MIA!R14, MIL!R14, MIN!R14, NOP!R14, NYK!R14, OKC!R14, ORL!R14, PHI!R14, PHX!R14, POR!R14, SAC!R14, SAS!R14, TOR!R14, UTH!R14, WAS!R14)-Max(ATL!R14, BOS!R14, BRK!R14, CHA!R14, CHI!R14, CLE!R14, DAL!R14, DEN!R14, DET!R14, GSW!R14, HOU!R14, IND!R14, LAC!R14, LAL!R14, MEM!R14, MIA!R14, MIL!R14, MIN!R14, NOP!R14, NYK!R14, OKC!R14, ORL!R14, PHI!R14, PHX!R14, POR!R14, SAC!R14, SAS!R14, TOR!R14, UTH!R14, WAS!R14)-min(ATL!R14, BOS!R14, BRK!R14, CHA!R14, CHI!R14, CLE!R14, DAL!R14, DEN!R14, DET!R14, GSW!R14, HOU!R14, IND!R14, LAC!R14, LAL!R14, MEM!R14, MIA!R14, MIL!R14, MIN!R14, NOP!R14, NYK!R14, OKC!R14, ORL!R14, PHI!R14, PHX!R14, POR!R14, SAC!R14, SAS!R14, TOR!R14, UTH!R14, WAS!R14)</f>
        <v>0</v>
      </c>
      <c r="S52" s="39">
        <f>SUM(ATL!S14, BOS!S14, BRK!S14, CHA!S14, CHI!S14, CLE!S14, DAL!S14, DEN!S14, DET!S14, GSW!S14, HOU!S14, IND!S14, LAC!S13, LAL!S14, MEM!S14, MIA!S14, MIL!S14, MIN!S14, NOP!S14, NYK!S14, OKC!S14, ORL!S14, PHI!S14, PHX!S14, POR!S14, SAC!S14, SAS!S14, TOR!S14, UTH!S14, WAS!S14)-Max(ATL!S14, BOS!S14, BRK!S14, CHA!S14, CHI!S14, CLE!S14, DAL!S14, DEN!S14, DET!S14, GSW!S14, HOU!S14, IND!S14, LAC!S13, LAL!S14, MEM!S14, MIA!S14, MIL!S14, MIN!S14, NOP!S14, NYK!S14, OKC!S14, ORL!S14, PHI!S14, PHX!S14, POR!S14, SAC!S14, SAS!S14, TOR!S14, UTH!S14, WAS!S14)-min(ATL!S14, BOS!S14, BRK!S14, CHA!S14, CHI!S14, CLE!S14, DAL!S14, DEN!S14, DET!S14, GSW!S14, HOU!S14, IND!S14, LAC!S13, LAL!S14, MEM!S14, MIA!S14, MIL!S14, MIN!S14, NOP!S14, NYK!S14, OKC!S14, ORL!S14, PHI!S14, PHX!S14, POR!S14, SAC!S14, SAS!S14, TOR!S14, UTH!S14, WAS!S14)</f>
        <v>-41761</v>
      </c>
    </row>
    <row r="53">
      <c r="A53" s="3" t="s">
        <v>34</v>
      </c>
      <c r="B53" s="38">
        <f>SUM(ATL!B15, BOS!B15, BRK!B15, CHA!B15, CHI!B15, CLE!B15, DAL!B15, DEN!B15, DET!B15, GSW!B15, HOU!B15, IND!B15, LAC!B15, LAL!B15, MEM!B15, MIA!B15, MIL!B15, MIN!B15, NOP!B15, NYK!B15, OKC!B15, ORL!B15, PHI!B15, PHX!B15, POR!B15, SAC!B15, SAS!B15, TOR!B15, UTH!B15, WAS!B15)-Max(ATL!B15, BOS!B15, BRK!B15, CHA!B15, CHI!B15, CLE!B15, DAL!B15, DEN!B15, DET!B15, GSW!B15, HOU!B15, IND!B15, LAC!B15, LAL!B15, MEM!B15, MIA!B15, MIL!B15, MIN!B15, NOP!B15, NYK!B15, OKC!B15, ORL!B15, PHI!B15, PHX!B15, POR!B15, SAC!B15, SAS!B15, TOR!B15, UTH!B15, WAS!B15)-min(ATL!B15, BOS!B15, BRK!B15, CHA!B15, CHI!B15, CLE!B15, DAL!B15, DEN!B15, DET!B15, GSW!B15, HOU!B15, IND!B15, LAC!B15, LAL!B15, MEM!B15, MIA!B15, MIL!B15, MIN!B15, NOP!B15, NYK!B15, OKC!B15, ORL!B15, PHI!B15, PHX!B15, POR!B15, SAC!B15, SAS!B15, TOR!B15, UTH!B15, WAS!B15)</f>
        <v>688</v>
      </c>
      <c r="C53" s="38">
        <f>SUM(ATL!C15, BOS!C15, BRK!C15, CHA!C15, CHI!C15, CLE!C15, DAL!C15, DEN!C15, DET!C15, GSW!C15, HOU!C15, IND!C15, LAC!C15, LAL!C15, MEM!C15, MIA!C15, MIL!C15, MIN!C15, NOP!C15, NYK!C15, OKC!C15, ORL!C15, PHI!C15, PHX!C15, POR!C15, SAC!C15, SAS!C15, TOR!C15, UTH!C15, WAS!C15)-Max(ATL!C15, BOS!C15, BRK!C15, CHA!C15, CHI!C15, CLE!C15, DAL!C15, DEN!C15, DET!C15, GSW!C15, HOU!C15, IND!C15, LAC!C15, LAL!C15, MEM!C15, MIA!C15, MIL!C15, MIN!C15, NOP!C15, NYK!C15, OKC!C15, ORL!C15, PHI!C15, PHX!C15, POR!C15, SAC!C15, SAS!C15, TOR!C15, UTH!C15, WAS!C15)-min(ATL!C15, BOS!C15, BRK!C15, CHA!C15, CHI!C15, CLE!C15, DAL!C15, DEN!C15, DET!C15, GSW!C15, HOU!C15, IND!C15, LAC!C15, LAL!C15, MEM!C15, MIA!C15, MIL!C15, MIN!C15, NOP!C15, NYK!C15, OKC!C15, ORL!C15, PHI!C15, PHX!C15, POR!C15, SAC!C15, SAS!C15, TOR!C15, UTH!C15, WAS!C15)</f>
        <v>720</v>
      </c>
      <c r="D53" s="38">
        <f>SUM(ATL!D15, BOS!D15, BRK!D15, CHA!D15, CHI!D15, CLE!D15, DAL!D15, DEN!D15, DET!D15, GSW!D15, HOU!D15, IND!D15, LAC!D15, LAL!D15, MEM!D15, MIA!D15, MIL!D15, MIN!D15, NOP!D15, NYK!D15, OKC!D15, ORL!D15, PHI!D15, PHX!D15, POR!D15, SAC!D15, SAS!D15, TOR!D15, UTH!D15, WAS!D15)-Max(ATL!D15, BOS!D15, BRK!D15, CHA!D15, CHI!D15, CLE!D15, DAL!D15, DEN!D15, DET!D15, GSW!D15, HOU!D15, IND!D15, LAC!D15, LAL!D15, MEM!D15, MIA!D15, MIL!D15, MIN!D15, NOP!D15, NYK!D15, OKC!D15, ORL!D15, PHI!D15, PHX!D15, POR!D15, SAC!D15, SAS!D15, TOR!D15, UTH!D15, WAS!D15)-min(ATL!D15, BOS!D15, BRK!D15, CHA!D15, CHI!D15, CLE!D15, DAL!D15, DEN!D15, DET!D15, GSW!D15, HOU!D15, IND!D15, LAC!D15, LAL!D15, MEM!D15, MIA!D15, MIL!D15, MIN!D15, NOP!D15, NYK!D15, OKC!D15, ORL!D15, PHI!D15, PHX!D15, POR!D15, SAC!D15, SAS!D15, TOR!D15, UTH!D15, WAS!D15)</f>
        <v>723</v>
      </c>
      <c r="E53" s="38">
        <f>SUM(ATL!E15, BOS!E15, BRK!E15, CHA!E15, CHI!E15, CLE!E15, DAL!E15, DEN!E15, DET!E15, GSW!E15, HOU!E15, IND!E15, LAC!E15, LAL!E15, MEM!E15, MIA!E15, MIL!E15, MIN!E15, NOP!E15, NYK!E15, OKC!E15, ORL!E15, PHI!E15, PHX!E15, POR!E15, SAC!E15, SAS!E15, TOR!E15, UTH!E15, WAS!E15)-Max(ATL!E15, BOS!E15, BRK!E15, CHA!E15, CHI!E15, CLE!E15, DAL!E15, DEN!E15, DET!E15, GSW!E15, HOU!E15, IND!E15, LAC!E15, LAL!E15, MEM!E15, MIA!E15, MIL!E15, MIN!E15, NOP!E15, NYK!E15, OKC!E15, ORL!E15, PHI!E15, PHX!E15, POR!E15, SAC!E15, SAS!E15, TOR!E15, UTH!E15, WAS!E15)-min(ATL!E15, BOS!E15, BRK!E15, CHA!E15, CHI!E15, CLE!E15, DAL!E15, DEN!E15, DET!E15, GSW!E15, HOU!E15, IND!E15, LAC!E15, LAL!E15, MEM!E15, MIA!E15, MIL!E15, MIN!E15, NOP!E15, NYK!E15, OKC!E15, ORL!E15, PHI!E15, PHX!E15, POR!E15, SAC!E15, SAS!E15, TOR!E15, UTH!E15, WAS!E15)</f>
        <v>642</v>
      </c>
      <c r="F53" s="38">
        <f>SUM(ATL!F15, BOS!F15, BRK!F15, CHA!F15, CHI!F15, CLE!F15, DAL!F15, DEN!F15, DET!F15, GSW!F15, HOU!F15, IND!F15, LAC!F15, LAL!F15, MEM!F15, MIA!F15, MIL!F15, MIN!F15, NOP!F15, NYK!F15, OKC!F15, ORL!F15, PHI!F15, PHX!F15, POR!F15, SAC!F15, SAS!F15, TOR!F15, UTH!F15, WAS!F15)-Max(ATL!F15, BOS!F15, BRK!F15, CHA!F15, CHI!F15, CLE!F15, DAL!F15, DEN!F15, DET!F15, GSW!F15, HOU!F15, IND!F15, LAC!F15, LAL!F15, MEM!F15, MIA!F15, MIL!F15, MIN!F15, NOP!F15, NYK!F15, OKC!F15, ORL!F15, PHI!F15, PHX!F15, POR!F15, SAC!F15, SAS!F15, TOR!F15, UTH!F15, WAS!F15)-min(ATL!F15, BOS!F15, BRK!F15, CHA!F15, CHI!F15, CLE!F15, DAL!F15, DEN!F15, DET!F15, GSW!F15, HOU!F15, IND!F15, LAC!F15, LAL!F15, MEM!F15, MIA!F15, MIL!F15, MIN!F15, NOP!F15, NYK!F15, OKC!F15, ORL!F15, PHI!F15, PHX!F15, POR!F15, SAC!F15, SAS!F15, TOR!F15, UTH!F15, WAS!F15)</f>
        <v>527</v>
      </c>
      <c r="G53" s="38">
        <f>SUM(ATL!G15, BOS!G15, BRK!G15, CHA!G15, CHI!G15, CLE!G15, DAL!G15, DEN!G15, DET!G15, GSW!G15, HOU!G15, IND!G15, LAC!G15, LAL!G15, MEM!G15, MIA!G15, MIL!G15, MIN!G15, NOP!G15, NYK!G15, OKC!G15, ORL!G15, PHI!G15, PHX!G15, POR!G15, SAC!G15, SAS!G15, TOR!G15, UTH!G15, WAS!G15)-Max(ATL!G15, BOS!G15, BRK!G15, CHA!G15, CHI!G15, CLE!G15, DAL!G15, DEN!G15, DET!G15, GSW!G15, HOU!G15, IND!G15, LAC!G15, LAL!G15, MEM!G15, MIA!G15, MIL!G15, MIN!G15, NOP!G15, NYK!G15, OKC!G15, ORL!G15, PHI!G15, PHX!G15, POR!G15, SAC!G15, SAS!G15, TOR!G15, UTH!G15, WAS!G15)-min(ATL!G15, BOS!G15, BRK!G15, CHA!G15, CHI!G15, CLE!G15, DAL!G15, DEN!G15, DET!G15, GSW!G15, HOU!G15, IND!G15, LAC!G15, LAL!G15, MEM!G15, MIA!G15, MIL!G15, MIN!G15, NOP!G15, NYK!G15, OKC!G15, ORL!G15, PHI!G15, PHX!G15, POR!G15, SAC!G15, SAS!G15, TOR!G15, UTH!G15, WAS!G15)</f>
        <v>638</v>
      </c>
      <c r="H53" s="38">
        <f>SUM(ATL!H15, BOS!H15, BRK!H15, CHA!H15, CHI!H15, CLE!H15, DAL!H15, DEN!H15, DET!H15, GSW!H15, HOU!H15, IND!H15, LAC!H15, LAL!H15, MEM!H15, MIA!H15, MIL!H15, MIN!H15, NOP!H15, NYK!H15, OKC!H15, ORL!H15, PHI!H15, PHX!H15, POR!H15, SAC!H15, SAS!H15, TOR!H15, UTH!H15, WAS!H15)-Max(ATL!H15, BOS!H15, BRK!H15, CHA!H15, CHI!H15, CLE!H15, DAL!H15, DEN!H15, DET!H15, GSW!H15, HOU!H15, IND!H15, LAC!H15, LAL!H15, MEM!H15, MIA!H15, MIL!H15, MIN!H15, NOP!H15, NYK!H15, OKC!H15, ORL!H15, PHI!H15, PHX!H15, POR!H15, SAC!H15, SAS!H15, TOR!H15, UTH!H15, WAS!H15)-min(ATL!H15, BOS!H15, BRK!H15, CHA!H15, CHI!H15, CLE!H15, DAL!H15, DEN!H15, DET!H15, GSW!H15, HOU!H15, IND!H15, LAC!H15, LAL!H15, MEM!H15, MIA!H15, MIL!H15, MIN!H15, NOP!H15, NYK!H15, OKC!H15, ORL!H15, PHI!H15, PHX!H15, POR!H15, SAC!H15, SAS!H15, TOR!H15, UTH!H15, WAS!H15)</f>
        <v>638</v>
      </c>
      <c r="I53" s="38">
        <f>SUM(ATL!I15, BOS!I15, BRK!I15, CHA!I15, CHI!I15, CLE!I15, DAL!I15, DEN!I15, DET!I15, GSW!I15, HOU!I15, IND!I15, LAC!I15, LAL!I15, MEM!I15, MIA!I15, MIL!I15, MIN!I15, NOP!I15, NYK!I15, OKC!I15, ORL!I15, PHI!I15, PHX!I15, POR!I15, SAC!I15, SAS!I15, TOR!I15, UTH!I15, WAS!I15)-Max(ATL!I15, BOS!I15, BRK!I15, CHA!I15, CHI!I15, CLE!I15, DAL!I15, DEN!I15, DET!I15, GSW!I15, HOU!I15, IND!I15, LAC!I15, LAL!I15, MEM!I15, MIA!I15, MIL!I15, MIN!I15, NOP!I15, NYK!I15, OKC!I15, ORL!I15, PHI!I15, PHX!I15, POR!I15, SAC!I15, SAS!I15, TOR!I15, UTH!I15, WAS!I15)-min(ATL!I15, BOS!I15, BRK!I15, CHA!I15, CHI!I15, CLE!I15, DAL!I15, DEN!I15, DET!I15, GSW!I15, HOU!I15, IND!I15, LAC!I15, LAL!I15, MEM!I15, MIA!I15, MIL!I15, MIN!I15, NOP!I15, NYK!I15, OKC!I15, ORL!I15, PHI!I15, PHX!I15, POR!I15, SAC!I15, SAS!I15, TOR!I15, UTH!I15, WAS!I15)</f>
        <v>677</v>
      </c>
      <c r="J53" s="38">
        <f>SUM(ATL!J15, BOS!J15, BRK!J15, CHA!J15, CHI!J15, CLE!J15, DAL!J15, DEN!J15, DET!J15, GSW!J15, HOU!J15, IND!J15, LAC!J15, LAL!J15, MEM!J15, MIA!J15, MIL!J15, MIN!J15, NOP!J15, NYK!J15, OKC!J15, ORL!J15, PHI!J15, PHX!J15, POR!J15, SAC!J15, SAS!J15, TOR!J15, UTH!J15, WAS!J15)-Max(ATL!J15, BOS!J15, BRK!J15, CHA!J15, CHI!J15, CLE!J15, DAL!J15, DEN!J15, DET!J15, GSW!J15, HOU!J15, IND!J15, LAC!J15, LAL!J15, MEM!J15, MIA!J15, MIL!J15, MIN!J15, NOP!J15, NYK!J15, OKC!J15, ORL!J15, PHI!J15, PHX!J15, POR!J15, SAC!J15, SAS!J15, TOR!J15, UTH!J15, WAS!J15)-min(ATL!J15, BOS!J15, BRK!J15, CHA!J15, CHI!J15, CLE!J15, DAL!J15, DEN!J15, DET!J15, GSW!J15, HOU!J15, IND!J15, LAC!J15, LAL!J15, MEM!J15, MIA!J15, MIL!J15, MIN!J15, NOP!J15, NYK!J15, OKC!J15, ORL!J15, PHI!J15, PHX!J15, POR!J15, SAC!J15, SAS!J15, TOR!J15, UTH!J15, WAS!J15)</f>
        <v>658</v>
      </c>
      <c r="K53" s="38">
        <f>SUM(ATL!K15, BOS!K15, BRK!K15, CHA!K15, CHI!K15, CLE!K15, DAL!K15, DEN!K15, DET!K15, GSW!K15, HOU!K15, IND!K15, LAC!K15, LAL!K15, MEM!K15, MIA!K15, MIL!K15, MIN!K15, NOP!K15, NYK!K15, OKC!K15, ORL!K15, PHI!K15, PHX!K15, POR!K15, SAC!K15, SAS!K15, TOR!K15, UTH!K15, WAS!K15)-Max(ATL!K15, BOS!K15, BRK!K15, CHA!K15, CHI!K15, CLE!K15, DAL!K15, DEN!K15, DET!K15, GSW!K15, HOU!K15, IND!K15, LAC!K15, LAL!K15, MEM!K15, MIA!K15, MIL!K15, MIN!K15, NOP!K15, NYK!K15, OKC!K15, ORL!K15, PHI!K15, PHX!K15, POR!K15, SAC!K15, SAS!K15, TOR!K15, UTH!K15, WAS!K15)-min(ATL!K15, BOS!K15, BRK!K15, CHA!K15, CHI!K15, CLE!K15, DAL!K15, DEN!K15, DET!K15, GSW!K15, HOU!K15, IND!K15, LAC!K15, LAL!K15, MEM!K15, MIA!K15, MIL!K15, MIN!K15, NOP!K15, NYK!K15, OKC!K15, ORL!K15, PHI!K15, PHX!K15, POR!K15, SAC!K15, SAS!K15, TOR!K15, UTH!K15, WAS!K15)</f>
        <v>625</v>
      </c>
      <c r="L53" s="38">
        <f>SUM(ATL!L15, BOS!L15, BRK!L15, CHA!L15, CHI!L15, CLE!L15, DAL!L15, DEN!L15, DET!L15, GSW!L15, HOU!L15, IND!L15, LAC!L15, LAL!L15, MEM!L15, MIA!L15, MIL!L15, MIN!L15, NOP!L15, NYK!L15, OKC!L15, ORL!L15, PHI!L15, PHX!L15, POR!L15, SAC!L15, SAS!L15, TOR!L15, UTH!L15, WAS!L15)-Max(ATL!L15, BOS!L15, BRK!L15, CHA!L15, CHI!L15, CLE!L15, DAL!L15, DEN!L15, DET!L15, GSW!L15, HOU!L15, IND!L15, LAC!L15, LAL!L15, MEM!L15, MIA!L15, MIL!L15, MIN!L15, NOP!L15, NYK!L15, OKC!L15, ORL!L15, PHI!L15, PHX!L15, POR!L15, SAC!L15, SAS!L15, TOR!L15, UTH!L15, WAS!L15)-min(ATL!L15, BOS!L15, BRK!L15, CHA!L15, CHI!L15, CLE!L15, DAL!L15, DEN!L15, DET!L15, GSW!L15, HOU!L15, IND!L15, LAC!L15, LAL!L15, MEM!L15, MIA!L15, MIL!L15, MIN!L15, NOP!L15, NYK!L15, OKC!L15, ORL!L15, PHI!L15, PHX!L15, POR!L15, SAC!L15, SAS!L15, TOR!L15, UTH!L15, WAS!L15)</f>
        <v>662</v>
      </c>
      <c r="M53" s="38">
        <f>SUM(ATL!M15, BOS!M15, BRK!M15, CHA!M15, CHI!M15, CLE!M15, DAL!M15, DEN!M15, DET!M15, GSW!M15, HOU!M15, IND!M15, LAC!M15, LAL!M15, MEM!M15, MIA!M15, MIL!M15, MIN!M15, NOP!M15, NYK!M15, OKC!M15, ORL!M15, PHI!M15, PHX!M15, POR!M15, SAC!M15, SAS!M15, TOR!M15, UTH!M15, WAS!M15)-Max(ATL!M15, BOS!M15, BRK!M15, CHA!M15, CHI!M15, CLE!M15, DAL!M15, DEN!M15, DET!M15, GSW!M15, HOU!M15, IND!M15, LAC!M15, LAL!M15, MEM!M15, MIA!M15, MIL!M15, MIN!M15, NOP!M15, NYK!M15, OKC!M15, ORL!M15, PHI!M15, PHX!M15, POR!M15, SAC!M15, SAS!M15, TOR!M15, UTH!M15, WAS!M15)-min(ATL!M15, BOS!M15, BRK!M15, CHA!M15, CHI!M15, CLE!M15, DAL!M15, DEN!M15, DET!M15, GSW!M15, HOU!M15, IND!M15, LAC!M15, LAL!M15, MEM!M15, MIA!M15, MIL!M15, MIN!M15, NOP!M15, NYK!M15, OKC!M15, ORL!M15, PHI!M15, PHX!M15, POR!M15, SAC!M15, SAS!M15, TOR!M15, UTH!M15, WAS!M15)</f>
        <v>636</v>
      </c>
      <c r="N53" s="38">
        <f>SUM(ATL!N15, BOS!N15, BRK!N15, CHA!N15, CHI!N15, CLE!N15, DAL!N15, DEN!N15, DET!N15, GSW!N15, HOU!N15, IND!N15, LAC!N15, LAL!N15, MEM!N15, MIA!N15, MIL!N15, MIN!N15, NOP!N15, NYK!N15, OKC!N15, ORL!N15, PHI!N15, PHX!N15, POR!N15, SAC!N15, SAS!N15, TOR!N15, UTH!N15, WAS!N15)-Max(ATL!N15, BOS!N15, BRK!N15, CHA!N15, CHI!N15, CLE!N15, DAL!N15, DEN!N15, DET!N15, GSW!N15, HOU!N15, IND!N15, LAC!N15, LAL!N15, MEM!N15, MIA!N15, MIL!N15, MIN!N15, NOP!N15, NYK!N15, OKC!N15, ORL!N15, PHI!N15, PHX!N15, POR!N15, SAC!N15, SAS!N15, TOR!N15, UTH!N15, WAS!N15)-min(ATL!N15, BOS!N15, BRK!N15, CHA!N15, CHI!N15, CLE!N15, DAL!N15, DEN!N15, DET!N15, GSW!N15, HOU!N15, IND!N15, LAC!N15, LAL!N15, MEM!N15, MIA!N15, MIL!N15, MIN!N15, NOP!N15, NYK!N15, OKC!N15, ORL!N15, PHI!N15, PHX!N15, POR!N15, SAC!N15, SAS!N15, TOR!N15, UTH!N15, WAS!N15)</f>
        <v>629</v>
      </c>
      <c r="O53" s="38">
        <f>SUM(ATL!O15, BOS!O15, BRK!O15, CHA!O15, CHI!O15, CLE!O15, DAL!O15, DEN!O15, DET!O15, GSW!O15, HOU!O15, IND!O15, LAC!O15, LAL!O15, MEM!O15, MIA!O15, MIL!O15, MIN!O15, NOP!O15, NYK!O15, OKC!O15, ORL!O15, PHI!O15, PHX!O15, POR!O15, SAC!O15, SAS!O15, TOR!O15, UTH!O15, WAS!O15)-Max(ATL!O15, BOS!O15, BRK!O15, CHA!O15, CHI!O15, CLE!O15, DAL!O15, DEN!O15, DET!O15, GSW!O15, HOU!O15, IND!O15, LAC!O15, LAL!O15, MEM!O15, MIA!O15, MIL!O15, MIN!O15, NOP!O15, NYK!O15, OKC!O15, ORL!O15, PHI!O15, PHX!O15, POR!O15, SAC!O15, SAS!O15, TOR!O15, UTH!O15, WAS!O15)-min(ATL!O15, BOS!O15, BRK!O15, CHA!O15, CHI!O15, CLE!O15, DAL!O15, DEN!O15, DET!O15, GSW!O15, HOU!O15, IND!O15, LAC!O15, LAL!O15, MEM!O15, MIA!O15, MIL!O15, MIN!O15, NOP!O15, NYK!O15, OKC!O15, ORL!O15, PHI!O15, PHX!O15, POR!O15, SAC!O15, SAS!O15, TOR!O15, UTH!O15, WAS!O15)</f>
        <v>219</v>
      </c>
      <c r="P53" s="38">
        <f>SUM(ATL!P15, BOS!P15, BRK!P15, CHA!P15, CHI!P15, CLE!P15, DAL!P15, DEN!P15, DET!P15, GSW!P15, HOU!P15, IND!P15, LAC!P15, LAL!P15, MEM!P15, MIA!P15, MIL!P15, MIN!P15, NOP!P15, NYK!P15, OKC!P15, ORL!P15, PHI!P15, PHX!P15, POR!P15, SAC!P15, SAS!P15, TOR!P15, UTH!P15, WAS!P15)-Max(ATL!P15, BOS!P15, BRK!P15, CHA!P15, CHI!P15, CLE!P15, DAL!P15, DEN!P15, DET!P15, GSW!P15, HOU!P15, IND!P15, LAC!P15, LAL!P15, MEM!P15, MIA!P15, MIL!P15, MIN!P15, NOP!P15, NYK!P15, OKC!P15, ORL!P15, PHI!P15, PHX!P15, POR!P15, SAC!P15, SAS!P15, TOR!P15, UTH!P15, WAS!P15)-min(ATL!P15, BOS!P15, BRK!P15, CHA!P15, CHI!P15, CLE!P15, DAL!P15, DEN!P15, DET!P15, GSW!P15, HOU!P15, IND!P15, LAC!P15, LAL!P15, MEM!P15, MIA!P15, MIL!P15, MIN!P15, NOP!P15, NYK!P15, OKC!P15, ORL!P15, PHI!P15, PHX!P15, POR!P15, SAC!P15, SAS!P15, TOR!P15, UTH!P15, WAS!P15)</f>
        <v>0</v>
      </c>
      <c r="Q53" s="38">
        <f>SUM(ATL!Q15, BOS!Q15, BRK!Q15, CHA!Q15, CHI!Q15, CLE!Q15, DAL!Q15, DEN!Q15, DET!Q15, GSW!Q15, HOU!Q15, IND!Q15, LAC!Q15, LAL!Q15, MEM!Q15, MIA!Q15, MIL!Q15, MIN!Q15, NOP!Q15, NYK!Q15, OKC!Q15, ORL!Q15, PHI!Q15, PHX!Q15, POR!Q15, SAC!Q15, SAS!Q15, TOR!Q15, UTH!Q15, WAS!Q15)-Max(ATL!Q15, BOS!Q15, BRK!Q15, CHA!Q15, CHI!Q15, CLE!Q15, DAL!Q15, DEN!Q15, DET!Q15, GSW!Q15, HOU!Q15, IND!Q15, LAC!Q15, LAL!Q15, MEM!Q15, MIA!Q15, MIL!Q15, MIN!Q15, NOP!Q15, NYK!Q15, OKC!Q15, ORL!Q15, PHI!Q15, PHX!Q15, POR!Q15, SAC!Q15, SAS!Q15, TOR!Q15, UTH!Q15, WAS!Q15)-min(ATL!Q15, BOS!Q15, BRK!Q15, CHA!Q15, CHI!Q15, CLE!Q15, DAL!Q15, DEN!Q15, DET!Q15, GSW!Q15, HOU!Q15, IND!Q15, LAC!Q15, LAL!Q15, MEM!Q15, MIA!Q15, MIL!Q15, MIN!Q15, NOP!Q15, NYK!Q15, OKC!Q15, ORL!Q15, PHI!Q15, PHX!Q15, POR!Q15, SAC!Q15, SAS!Q15, TOR!Q15, UTH!Q15, WAS!Q15)</f>
        <v>0</v>
      </c>
      <c r="R53" s="38">
        <f>SUM(ATL!R15, BOS!R15, BRK!R15, CHA!R15, CHI!R15, CLE!R15, DAL!R15, DEN!R15, DET!R15, GSW!R15, HOU!R15, IND!R15, LAC!R15, LAL!R15, MEM!R15, MIA!R15, MIL!R15, MIN!R15, NOP!R15, NYK!R15, OKC!R15, ORL!R15, PHI!R15, PHX!R15, POR!R15, SAC!R15, SAS!R15, TOR!R15, UTH!R15, WAS!R15)-Max(ATL!R15, BOS!R15, BRK!R15, CHA!R15, CHI!R15, CLE!R15, DAL!R15, DEN!R15, DET!R15, GSW!R15, HOU!R15, IND!R15, LAC!R15, LAL!R15, MEM!R15, MIA!R15, MIL!R15, MIN!R15, NOP!R15, NYK!R15, OKC!R15, ORL!R15, PHI!R15, PHX!R15, POR!R15, SAC!R15, SAS!R15, TOR!R15, UTH!R15, WAS!R15)-min(ATL!R15, BOS!R15, BRK!R15, CHA!R15, CHI!R15, CLE!R15, DAL!R15, DEN!R15, DET!R15, GSW!R15, HOU!R15, IND!R15, LAC!R15, LAL!R15, MEM!R15, MIA!R15, MIL!R15, MIN!R15, NOP!R15, NYK!R15, OKC!R15, ORL!R15, PHI!R15, PHX!R15, POR!R15, SAC!R15, SAS!R15, TOR!R15, UTH!R15, WAS!R15)</f>
        <v>0</v>
      </c>
      <c r="S53" s="39">
        <f>SUM(ATL!S15, BOS!S15, BRK!S15, CHA!S15, CHI!S15, CLE!S15, DAL!S15, DEN!S15, DET!S15, GSW!S15, HOU!S15, IND!S15, LAC!S14, LAL!S15, MEM!S15, MIA!S15, MIL!S15, MIN!S15, NOP!S15, NYK!S15, OKC!S15, ORL!S15, PHI!S15, PHX!S15, POR!S15, SAC!S15, SAS!S15, TOR!S15, UTH!S15, WAS!S15)-Max(ATL!S15, BOS!S15, BRK!S15, CHA!S15, CHI!S15, CLE!S15, DAL!S15, DEN!S15, DET!S15, GSW!S15, HOU!S15, IND!S15, LAC!S14, LAL!S15, MEM!S15, MIA!S15, MIL!S15, MIN!S15, NOP!S15, NYK!S15, OKC!S15, ORL!S15, PHI!S15, PHX!S15, POR!S15, SAC!S15, SAS!S15, TOR!S15, UTH!S15, WAS!S15)-min(ATL!S15, BOS!S15, BRK!S15, CHA!S15, CHI!S15, CLE!S15, DAL!S15, DEN!S15, DET!S15, GSW!S15, HOU!S15, IND!S15, LAC!S14, LAL!S15, MEM!S15, MIA!S15, MIL!S15, MIN!S15, NOP!S15, NYK!S15, OKC!S15, ORL!S15, PHI!S15, PHX!S15, POR!S15, SAC!S15, SAS!S15, TOR!S15, UTH!S15, WAS!S15)</f>
        <v>-41732</v>
      </c>
    </row>
    <row r="54">
      <c r="A54" s="3" t="s">
        <v>35</v>
      </c>
      <c r="B54" s="38">
        <f>SUM(ATL!B16, BOS!B16, BRK!B16, CHA!B16, CHI!B16, CLE!B16, DAL!B16, DEN!B16, DET!B16, GSW!B16, HOU!B16, IND!B16, LAC!B16, LAL!B16, MEM!B16, MIA!B16, MIL!B16, MIN!B16, NOP!B16, NYK!B16, OKC!B16, ORL!B16, PHI!B16, PHX!B16, POR!B16, SAC!B16, SAS!B16, TOR!B16, UTH!B16, WAS!B16)-Max(ATL!B16, BOS!B16, BRK!B16, CHA!B16, CHI!B16, CLE!B16, DAL!B16, DEN!B16, DET!B16, GSW!B16, HOU!B16, IND!B16, LAC!B16, LAL!B16, MEM!B16, MIA!B16, MIL!B16, MIN!B16, NOP!B16, NYK!B16, OKC!B16, ORL!B16, PHI!B16, PHX!B16, POR!B16, SAC!B16, SAS!B16, TOR!B16, UTH!B16, WAS!B16)-min(ATL!B16, BOS!B16, BRK!B16, CHA!B16, CHI!B16, CLE!B16, DAL!B16, DEN!B16, DET!B16, GSW!B16, HOU!B16, IND!B16, LAC!B16, LAL!B16, MEM!B16, MIA!B16, MIL!B16, MIN!B16, NOP!B16, NYK!B16, OKC!B16, ORL!B16, PHI!B16, PHX!B16, POR!B16, SAC!B16, SAS!B16, TOR!B16, UTH!B16, WAS!B16)</f>
        <v>288</v>
      </c>
      <c r="C54" s="38">
        <f>SUM(ATL!C16, BOS!C16, BRK!C16, CHA!C16, CHI!C16, CLE!C16, DAL!C16, DEN!C16, DET!C16, GSW!C16, HOU!C16, IND!C16, LAC!C16, LAL!C16, MEM!C16, MIA!C16, MIL!C16, MIN!C16, NOP!C16, NYK!C16, OKC!C16, ORL!C16, PHI!C16, PHX!C16, POR!C16, SAC!C16, SAS!C16, TOR!C16, UTH!C16, WAS!C16)-Max(ATL!C16, BOS!C16, BRK!C16, CHA!C16, CHI!C16, CLE!C16, DAL!C16, DEN!C16, DET!C16, GSW!C16, HOU!C16, IND!C16, LAC!C16, LAL!C16, MEM!C16, MIA!C16, MIL!C16, MIN!C16, NOP!C16, NYK!C16, OKC!C16, ORL!C16, PHI!C16, PHX!C16, POR!C16, SAC!C16, SAS!C16, TOR!C16, UTH!C16, WAS!C16)-min(ATL!C16, BOS!C16, BRK!C16, CHA!C16, CHI!C16, CLE!C16, DAL!C16, DEN!C16, DET!C16, GSW!C16, HOU!C16, IND!C16, LAC!C16, LAL!C16, MEM!C16, MIA!C16, MIL!C16, MIN!C16, NOP!C16, NYK!C16, OKC!C16, ORL!C16, PHI!C16, PHX!C16, POR!C16, SAC!C16, SAS!C16, TOR!C16, UTH!C16, WAS!C16)</f>
        <v>174</v>
      </c>
      <c r="D54" s="38">
        <f>SUM(ATL!D16, BOS!D16, BRK!D16, CHA!D16, CHI!D16, CLE!D16, DAL!D16, DEN!D16, DET!D16, GSW!D16, HOU!D16, IND!D16, LAC!D16, LAL!D16, MEM!D16, MIA!D16, MIL!D16, MIN!D16, NOP!D16, NYK!D16, OKC!D16, ORL!D16, PHI!D16, PHX!D16, POR!D16, SAC!D16, SAS!D16, TOR!D16, UTH!D16, WAS!D16)-Max(ATL!D16, BOS!D16, BRK!D16, CHA!D16, CHI!D16, CLE!D16, DAL!D16, DEN!D16, DET!D16, GSW!D16, HOU!D16, IND!D16, LAC!D16, LAL!D16, MEM!D16, MIA!D16, MIL!D16, MIN!D16, NOP!D16, NYK!D16, OKC!D16, ORL!D16, PHI!D16, PHX!D16, POR!D16, SAC!D16, SAS!D16, TOR!D16, UTH!D16, WAS!D16)-min(ATL!D16, BOS!D16, BRK!D16, CHA!D16, CHI!D16, CLE!D16, DAL!D16, DEN!D16, DET!D16, GSW!D16, HOU!D16, IND!D16, LAC!D16, LAL!D16, MEM!D16, MIA!D16, MIL!D16, MIN!D16, NOP!D16, NYK!D16, OKC!D16, ORL!D16, PHI!D16, PHX!D16, POR!D16, SAC!D16, SAS!D16, TOR!D16, UTH!D16, WAS!D16)</f>
        <v>58</v>
      </c>
      <c r="E54" s="38">
        <f>SUM(ATL!E16, BOS!E16, BRK!E16, CHA!E16, CHI!E16, CLE!E16, DAL!E16, DEN!E16, DET!E16, GSW!E16, HOU!E16, IND!E16, LAC!E16, LAL!E16, MEM!E16, MIA!E16, MIL!E16, MIN!E16, NOP!E16, NYK!E16, OKC!E16, ORL!E16, PHI!E16, PHX!E16, POR!E16, SAC!E16, SAS!E16, TOR!E16, UTH!E16, WAS!E16)-Max(ATL!E16, BOS!E16, BRK!E16, CHA!E16, CHI!E16, CLE!E16, DAL!E16, DEN!E16, DET!E16, GSW!E16, HOU!E16, IND!E16, LAC!E16, LAL!E16, MEM!E16, MIA!E16, MIL!E16, MIN!E16, NOP!E16, NYK!E16, OKC!E16, ORL!E16, PHI!E16, PHX!E16, POR!E16, SAC!E16, SAS!E16, TOR!E16, UTH!E16, WAS!E16)-min(ATL!E16, BOS!E16, BRK!E16, CHA!E16, CHI!E16, CLE!E16, DAL!E16, DEN!E16, DET!E16, GSW!E16, HOU!E16, IND!E16, LAC!E16, LAL!E16, MEM!E16, MIA!E16, MIL!E16, MIN!E16, NOP!E16, NYK!E16, OKC!E16, ORL!E16, PHI!E16, PHX!E16, POR!E16, SAC!E16, SAS!E16, TOR!E16, UTH!E16, WAS!E16)</f>
        <v>39</v>
      </c>
      <c r="F54" s="38">
        <f>SUM(ATL!F16, BOS!F16, BRK!F16, CHA!F16, CHI!F16, CLE!F16, DAL!F16, DEN!F16, DET!F16, GSW!F16, HOU!F16, IND!F16, LAC!F16, LAL!F16, MEM!F16, MIA!F16, MIL!F16, MIN!F16, NOP!F16, NYK!F16, OKC!F16, ORL!F16, PHI!F16, PHX!F16, POR!F16, SAC!F16, SAS!F16, TOR!F16, UTH!F16, WAS!F16)-Max(ATL!F16, BOS!F16, BRK!F16, CHA!F16, CHI!F16, CLE!F16, DAL!F16, DEN!F16, DET!F16, GSW!F16, HOU!F16, IND!F16, LAC!F16, LAL!F16, MEM!F16, MIA!F16, MIL!F16, MIN!F16, NOP!F16, NYK!F16, OKC!F16, ORL!F16, PHI!F16, PHX!F16, POR!F16, SAC!F16, SAS!F16, TOR!F16, UTH!F16, WAS!F16)-min(ATL!F16, BOS!F16, BRK!F16, CHA!F16, CHI!F16, CLE!F16, DAL!F16, DEN!F16, DET!F16, GSW!F16, HOU!F16, IND!F16, LAC!F16, LAL!F16, MEM!F16, MIA!F16, MIL!F16, MIN!F16, NOP!F16, NYK!F16, OKC!F16, ORL!F16, PHI!F16, PHX!F16, POR!F16, SAC!F16, SAS!F16, TOR!F16, UTH!F16, WAS!F16)</f>
        <v>54</v>
      </c>
      <c r="G54" s="38">
        <f>SUM(ATL!G16, BOS!G16, BRK!G16, CHA!G16, CHI!G16, CLE!G16, DAL!G16, DEN!G16, DET!G16, GSW!G16, HOU!G16, IND!G16, LAC!G16, LAL!G16, MEM!G16, MIA!G16, MIL!G16, MIN!G16, NOP!G16, NYK!G16, OKC!G16, ORL!G16, PHI!G16, PHX!G16, POR!G16, SAC!G16, SAS!G16, TOR!G16, UTH!G16, WAS!G16)-Max(ATL!G16, BOS!G16, BRK!G16, CHA!G16, CHI!G16, CLE!G16, DAL!G16, DEN!G16, DET!G16, GSW!G16, HOU!G16, IND!G16, LAC!G16, LAL!G16, MEM!G16, MIA!G16, MIL!G16, MIN!G16, NOP!G16, NYK!G16, OKC!G16, ORL!G16, PHI!G16, PHX!G16, POR!G16, SAC!G16, SAS!G16, TOR!G16, UTH!G16, WAS!G16)-min(ATL!G16, BOS!G16, BRK!G16, CHA!G16, CHI!G16, CLE!G16, DAL!G16, DEN!G16, DET!G16, GSW!G16, HOU!G16, IND!G16, LAC!G16, LAL!G16, MEM!G16, MIA!G16, MIL!G16, MIN!G16, NOP!G16, NYK!G16, OKC!G16, ORL!G16, PHI!G16, PHX!G16, POR!G16, SAC!G16, SAS!G16, TOR!G16, UTH!G16, WAS!G16)</f>
        <v>145</v>
      </c>
      <c r="H54" s="38">
        <f>SUM(ATL!H16, BOS!H16, BRK!H16, CHA!H16, CHI!H16, CLE!H16, DAL!H16, DEN!H16, DET!H16, GSW!H16, HOU!H16, IND!H16, LAC!H16, LAL!H16, MEM!H16, MIA!H16, MIL!H16, MIN!H16, NOP!H16, NYK!H16, OKC!H16, ORL!H16, PHI!H16, PHX!H16, POR!H16, SAC!H16, SAS!H16, TOR!H16, UTH!H16, WAS!H16)-Max(ATL!H16, BOS!H16, BRK!H16, CHA!H16, CHI!H16, CLE!H16, DAL!H16, DEN!H16, DET!H16, GSW!H16, HOU!H16, IND!H16, LAC!H16, LAL!H16, MEM!H16, MIA!H16, MIL!H16, MIN!H16, NOP!H16, NYK!H16, OKC!H16, ORL!H16, PHI!H16, PHX!H16, POR!H16, SAC!H16, SAS!H16, TOR!H16, UTH!H16, WAS!H16)-min(ATL!H16, BOS!H16, BRK!H16, CHA!H16, CHI!H16, CLE!H16, DAL!H16, DEN!H16, DET!H16, GSW!H16, HOU!H16, IND!H16, LAC!H16, LAL!H16, MEM!H16, MIA!H16, MIL!H16, MIN!H16, NOP!H16, NYK!H16, OKC!H16, ORL!H16, PHI!H16, PHX!H16, POR!H16, SAC!H16, SAS!H16, TOR!H16, UTH!H16, WAS!H16)</f>
        <v>172</v>
      </c>
      <c r="I54" s="38">
        <f>SUM(ATL!I16, BOS!I16, BRK!I16, CHA!I16, CHI!I16, CLE!I16, DAL!I16, DEN!I16, DET!I16, GSW!I16, HOU!I16, IND!I16, LAC!I16, LAL!I16, MEM!I16, MIA!I16, MIL!I16, MIN!I16, NOP!I16, NYK!I16, OKC!I16, ORL!I16, PHI!I16, PHX!I16, POR!I16, SAC!I16, SAS!I16, TOR!I16, UTH!I16, WAS!I16)-Max(ATL!I16, BOS!I16, BRK!I16, CHA!I16, CHI!I16, CLE!I16, DAL!I16, DEN!I16, DET!I16, GSW!I16, HOU!I16, IND!I16, LAC!I16, LAL!I16, MEM!I16, MIA!I16, MIL!I16, MIN!I16, NOP!I16, NYK!I16, OKC!I16, ORL!I16, PHI!I16, PHX!I16, POR!I16, SAC!I16, SAS!I16, TOR!I16, UTH!I16, WAS!I16)-min(ATL!I16, BOS!I16, BRK!I16, CHA!I16, CHI!I16, CLE!I16, DAL!I16, DEN!I16, DET!I16, GSW!I16, HOU!I16, IND!I16, LAC!I16, LAL!I16, MEM!I16, MIA!I16, MIL!I16, MIN!I16, NOP!I16, NYK!I16, OKC!I16, ORL!I16, PHI!I16, PHX!I16, POR!I16, SAC!I16, SAS!I16, TOR!I16, UTH!I16, WAS!I16)</f>
        <v>82</v>
      </c>
      <c r="J54" s="38">
        <f>SUM(ATL!J16, BOS!J16, BRK!J16, CHA!J16, CHI!J16, CLE!J16, DAL!J16, DEN!J16, DET!J16, GSW!J16, HOU!J16, IND!J16, LAC!J16, LAL!J16, MEM!J16, MIA!J16, MIL!J16, MIN!J16, NOP!J16, NYK!J16, OKC!J16, ORL!J16, PHI!J16, PHX!J16, POR!J16, SAC!J16, SAS!J16, TOR!J16, UTH!J16, WAS!J16)-Max(ATL!J16, BOS!J16, BRK!J16, CHA!J16, CHI!J16, CLE!J16, DAL!J16, DEN!J16, DET!J16, GSW!J16, HOU!J16, IND!J16, LAC!J16, LAL!J16, MEM!J16, MIA!J16, MIL!J16, MIN!J16, NOP!J16, NYK!J16, OKC!J16, ORL!J16, PHI!J16, PHX!J16, POR!J16, SAC!J16, SAS!J16, TOR!J16, UTH!J16, WAS!J16)-min(ATL!J16, BOS!J16, BRK!J16, CHA!J16, CHI!J16, CLE!J16, DAL!J16, DEN!J16, DET!J16, GSW!J16, HOU!J16, IND!J16, LAC!J16, LAL!J16, MEM!J16, MIA!J16, MIL!J16, MIN!J16, NOP!J16, NYK!J16, OKC!J16, ORL!J16, PHI!J16, PHX!J16, POR!J16, SAC!J16, SAS!J16, TOR!J16, UTH!J16, WAS!J16)</f>
        <v>63</v>
      </c>
      <c r="K54" s="38">
        <f>SUM(ATL!K16, BOS!K16, BRK!K16, CHA!K16, CHI!K16, CLE!K16, DAL!K16, DEN!K16, DET!K16, GSW!K16, HOU!K16, IND!K16, LAC!K16, LAL!K16, MEM!K16, MIA!K16, MIL!K16, MIN!K16, NOP!K16, NYK!K16, OKC!K16, ORL!K16, PHI!K16, PHX!K16, POR!K16, SAC!K16, SAS!K16, TOR!K16, UTH!K16, WAS!K16)-Max(ATL!K16, BOS!K16, BRK!K16, CHA!K16, CHI!K16, CLE!K16, DAL!K16, DEN!K16, DET!K16, GSW!K16, HOU!K16, IND!K16, LAC!K16, LAL!K16, MEM!K16, MIA!K16, MIL!K16, MIN!K16, NOP!K16, NYK!K16, OKC!K16, ORL!K16, PHI!K16, PHX!K16, POR!K16, SAC!K16, SAS!K16, TOR!K16, UTH!K16, WAS!K16)-min(ATL!K16, BOS!K16, BRK!K16, CHA!K16, CHI!K16, CLE!K16, DAL!K16, DEN!K16, DET!K16, GSW!K16, HOU!K16, IND!K16, LAC!K16, LAL!K16, MEM!K16, MIA!K16, MIL!K16, MIN!K16, NOP!K16, NYK!K16, OKC!K16, ORL!K16, PHI!K16, PHX!K16, POR!K16, SAC!K16, SAS!K16, TOR!K16, UTH!K16, WAS!K16)</f>
        <v>50</v>
      </c>
      <c r="L54" s="38">
        <f>SUM(ATL!L16, BOS!L16, BRK!L16, CHA!L16, CHI!L16, CLE!L16, DAL!L16, DEN!L16, DET!L16, GSW!L16, HOU!L16, IND!L16, LAC!L16, LAL!L16, MEM!L16, MIA!L16, MIL!L16, MIN!L16, NOP!L16, NYK!L16, OKC!L16, ORL!L16, PHI!L16, PHX!L16, POR!L16, SAC!L16, SAS!L16, TOR!L16, UTH!L16, WAS!L16)-Max(ATL!L16, BOS!L16, BRK!L16, CHA!L16, CHI!L16, CLE!L16, DAL!L16, DEN!L16, DET!L16, GSW!L16, HOU!L16, IND!L16, LAC!L16, LAL!L16, MEM!L16, MIA!L16, MIL!L16, MIN!L16, NOP!L16, NYK!L16, OKC!L16, ORL!L16, PHI!L16, PHX!L16, POR!L16, SAC!L16, SAS!L16, TOR!L16, UTH!L16, WAS!L16)-min(ATL!L16, BOS!L16, BRK!L16, CHA!L16, CHI!L16, CLE!L16, DAL!L16, DEN!L16, DET!L16, GSW!L16, HOU!L16, IND!L16, LAC!L16, LAL!L16, MEM!L16, MIA!L16, MIL!L16, MIN!L16, NOP!L16, NYK!L16, OKC!L16, ORL!L16, PHI!L16, PHX!L16, POR!L16, SAC!L16, SAS!L16, TOR!L16, UTH!L16, WAS!L16)</f>
        <v>109</v>
      </c>
      <c r="M54" s="38">
        <f>SUM(ATL!M16, BOS!M16, BRK!M16, CHA!M16, CHI!M16, CLE!M16, DAL!M16, DEN!M16, DET!M16, GSW!M16, HOU!M16, IND!M16, LAC!M16, LAL!M16, MEM!M16, MIA!M16, MIL!M16, MIN!M16, NOP!M16, NYK!M16, OKC!M16, ORL!M16, PHI!M16, PHX!M16, POR!M16, SAC!M16, SAS!M16, TOR!M16, UTH!M16, WAS!M16)-Max(ATL!M16, BOS!M16, BRK!M16, CHA!M16, CHI!M16, CLE!M16, DAL!M16, DEN!M16, DET!M16, GSW!M16, HOU!M16, IND!M16, LAC!M16, LAL!M16, MEM!M16, MIA!M16, MIL!M16, MIN!M16, NOP!M16, NYK!M16, OKC!M16, ORL!M16, PHI!M16, PHX!M16, POR!M16, SAC!M16, SAS!M16, TOR!M16, UTH!M16, WAS!M16)-min(ATL!M16, BOS!M16, BRK!M16, CHA!M16, CHI!M16, CLE!M16, DAL!M16, DEN!M16, DET!M16, GSW!M16, HOU!M16, IND!M16, LAC!M16, LAL!M16, MEM!M16, MIA!M16, MIL!M16, MIN!M16, NOP!M16, NYK!M16, OKC!M16, ORL!M16, PHI!M16, PHX!M16, POR!M16, SAC!M16, SAS!M16, TOR!M16, UTH!M16, WAS!M16)</f>
        <v>91</v>
      </c>
      <c r="N54" s="38">
        <f>SUM(ATL!N16, BOS!N16, BRK!N16, CHA!N16, CHI!N16, CLE!N16, DAL!N16, DEN!N16, DET!N16, GSW!N16, HOU!N16, IND!N16, LAC!N16, LAL!N16, MEM!N16, MIA!N16, MIL!N16, MIN!N16, NOP!N16, NYK!N16, OKC!N16, ORL!N16, PHI!N16, PHX!N16, POR!N16, SAC!N16, SAS!N16, TOR!N16, UTH!N16, WAS!N16)-Max(ATL!N16, BOS!N16, BRK!N16, CHA!N16, CHI!N16, CLE!N16, DAL!N16, DEN!N16, DET!N16, GSW!N16, HOU!N16, IND!N16, LAC!N16, LAL!N16, MEM!N16, MIA!N16, MIL!N16, MIN!N16, NOP!N16, NYK!N16, OKC!N16, ORL!N16, PHI!N16, PHX!N16, POR!N16, SAC!N16, SAS!N16, TOR!N16, UTH!N16, WAS!N16)-min(ATL!N16, BOS!N16, BRK!N16, CHA!N16, CHI!N16, CLE!N16, DAL!N16, DEN!N16, DET!N16, GSW!N16, HOU!N16, IND!N16, LAC!N16, LAL!N16, MEM!N16, MIA!N16, MIL!N16, MIN!N16, NOP!N16, NYK!N16, OKC!N16, ORL!N16, PHI!N16, PHX!N16, POR!N16, SAC!N16, SAS!N16, TOR!N16, UTH!N16, WAS!N16)</f>
        <v>171</v>
      </c>
      <c r="O54" s="38">
        <f>SUM(ATL!O16, BOS!O16, BRK!O16, CHA!O16, CHI!O16, CLE!O16, DAL!O16, DEN!O16, DET!O16, GSW!O16, HOU!O16, IND!O16, LAC!O16, LAL!O16, MEM!O16, MIA!O16, MIL!O16, MIN!O16, NOP!O16, NYK!O16, OKC!O16, ORL!O16, PHI!O16, PHX!O16, POR!O16, SAC!O16, SAS!O16, TOR!O16, UTH!O16, WAS!O16)-Max(ATL!O16, BOS!O16, BRK!O16, CHA!O16, CHI!O16, CLE!O16, DAL!O16, DEN!O16, DET!O16, GSW!O16, HOU!O16, IND!O16, LAC!O16, LAL!O16, MEM!O16, MIA!O16, MIL!O16, MIN!O16, NOP!O16, NYK!O16, OKC!O16, ORL!O16, PHI!O16, PHX!O16, POR!O16, SAC!O16, SAS!O16, TOR!O16, UTH!O16, WAS!O16)-min(ATL!O16, BOS!O16, BRK!O16, CHA!O16, CHI!O16, CLE!O16, DAL!O16, DEN!O16, DET!O16, GSW!O16, HOU!O16, IND!O16, LAC!O16, LAL!O16, MEM!O16, MIA!O16, MIL!O16, MIN!O16, NOP!O16, NYK!O16, OKC!O16, ORL!O16, PHI!O16, PHX!O16, POR!O16, SAC!O16, SAS!O16, TOR!O16, UTH!O16, WAS!O16)</f>
        <v>61</v>
      </c>
      <c r="P54" s="38">
        <f>SUM(ATL!P16, BOS!P16, BRK!P16, CHA!P16, CHI!P16, CLE!P16, DAL!P16, DEN!P16, DET!P16, GSW!P16, HOU!P16, IND!P16, LAC!P16, LAL!P16, MEM!P16, MIA!P16, MIL!P16, MIN!P16, NOP!P16, NYK!P16, OKC!P16, ORL!P16, PHI!P16, PHX!P16, POR!P16, SAC!P16, SAS!P16, TOR!P16, UTH!P16, WAS!P16)-Max(ATL!P16, BOS!P16, BRK!P16, CHA!P16, CHI!P16, CLE!P16, DAL!P16, DEN!P16, DET!P16, GSW!P16, HOU!P16, IND!P16, LAC!P16, LAL!P16, MEM!P16, MIA!P16, MIL!P16, MIN!P16, NOP!P16, NYK!P16, OKC!P16, ORL!P16, PHI!P16, PHX!P16, POR!P16, SAC!P16, SAS!P16, TOR!P16, UTH!P16, WAS!P16)-min(ATL!P16, BOS!P16, BRK!P16, CHA!P16, CHI!P16, CLE!P16, DAL!P16, DEN!P16, DET!P16, GSW!P16, HOU!P16, IND!P16, LAC!P16, LAL!P16, MEM!P16, MIA!P16, MIL!P16, MIN!P16, NOP!P16, NYK!P16, OKC!P16, ORL!P16, PHI!P16, PHX!P16, POR!P16, SAC!P16, SAS!P16, TOR!P16, UTH!P16, WAS!P16)</f>
        <v>0</v>
      </c>
      <c r="Q54" s="38">
        <f>SUM(ATL!Q16, BOS!Q16, BRK!Q16, CHA!Q16, CHI!Q16, CLE!Q16, DAL!Q16, DEN!Q16, DET!Q16, GSW!Q16, HOU!Q16, IND!Q16, LAC!Q16, LAL!Q16, MEM!Q16, MIA!Q16, MIL!Q16, MIN!Q16, NOP!Q16, NYK!Q16, OKC!Q16, ORL!Q16, PHI!Q16, PHX!Q16, POR!Q16, SAC!Q16, SAS!Q16, TOR!Q16, UTH!Q16, WAS!Q16)-Max(ATL!Q16, BOS!Q16, BRK!Q16, CHA!Q16, CHI!Q16, CLE!Q16, DAL!Q16, DEN!Q16, DET!Q16, GSW!Q16, HOU!Q16, IND!Q16, LAC!Q16, LAL!Q16, MEM!Q16, MIA!Q16, MIL!Q16, MIN!Q16, NOP!Q16, NYK!Q16, OKC!Q16, ORL!Q16, PHI!Q16, PHX!Q16, POR!Q16, SAC!Q16, SAS!Q16, TOR!Q16, UTH!Q16, WAS!Q16)-min(ATL!Q16, BOS!Q16, BRK!Q16, CHA!Q16, CHI!Q16, CLE!Q16, DAL!Q16, DEN!Q16, DET!Q16, GSW!Q16, HOU!Q16, IND!Q16, LAC!Q16, LAL!Q16, MEM!Q16, MIA!Q16, MIL!Q16, MIN!Q16, NOP!Q16, NYK!Q16, OKC!Q16, ORL!Q16, PHI!Q16, PHX!Q16, POR!Q16, SAC!Q16, SAS!Q16, TOR!Q16, UTH!Q16, WAS!Q16)</f>
        <v>0</v>
      </c>
      <c r="R54" s="38">
        <f>SUM(ATL!R16, BOS!R16, BRK!R16, CHA!R16, CHI!R16, CLE!R16, DAL!R16, DEN!R16, DET!R16, GSW!R16, HOU!R16, IND!R16, LAC!R16, LAL!R16, MEM!R16, MIA!R16, MIL!R16, MIN!R16, NOP!R16, NYK!R16, OKC!R16, ORL!R16, PHI!R16, PHX!R16, POR!R16, SAC!R16, SAS!R16, TOR!R16, UTH!R16, WAS!R16)-Max(ATL!R16, BOS!R16, BRK!R16, CHA!R16, CHI!R16, CLE!R16, DAL!R16, DEN!R16, DET!R16, GSW!R16, HOU!R16, IND!R16, LAC!R16, LAL!R16, MEM!R16, MIA!R16, MIL!R16, MIN!R16, NOP!R16, NYK!R16, OKC!R16, ORL!R16, PHI!R16, PHX!R16, POR!R16, SAC!R16, SAS!R16, TOR!R16, UTH!R16, WAS!R16)-min(ATL!R16, BOS!R16, BRK!R16, CHA!R16, CHI!R16, CLE!R16, DAL!R16, DEN!R16, DET!R16, GSW!R16, HOU!R16, IND!R16, LAC!R16, LAL!R16, MEM!R16, MIA!R16, MIL!R16, MIN!R16, NOP!R16, NYK!R16, OKC!R16, ORL!R16, PHI!R16, PHX!R16, POR!R16, SAC!R16, SAS!R16, TOR!R16, UTH!R16, WAS!R16)</f>
        <v>0</v>
      </c>
      <c r="S54" s="39">
        <f>SUM(ATL!S16, BOS!S16, BRK!S16, CHA!S16, CHI!S16, CLE!S16, DAL!S16, DEN!S16, DET!S16, GSW!S16, HOU!S16, IND!S16, LAC!S15, LAL!S16, MEM!S16, MIA!S16, MIL!S16, MIN!S16, NOP!S16, NYK!S16, OKC!S16, ORL!S16, PHI!S16, PHX!S16, POR!S16, SAC!S16, SAS!S16, TOR!S16, UTH!S16, WAS!S16)-Max(ATL!S16, BOS!S16, BRK!S16, CHA!S16, CHI!S16, CLE!S16, DAL!S16, DEN!S16, DET!S16, GSW!S16, HOU!S16, IND!S16, LAC!S15, LAL!S16, MEM!S16, MIA!S16, MIL!S16, MIN!S16, NOP!S16, NYK!S16, OKC!S16, ORL!S16, PHI!S16, PHX!S16, POR!S16, SAC!S16, SAS!S16, TOR!S16, UTH!S16, WAS!S16)-min(ATL!S16, BOS!S16, BRK!S16, CHA!S16, CHI!S16, CLE!S16, DAL!S16, DEN!S16, DET!S16, GSW!S16, HOU!S16, IND!S16, LAC!S15, LAL!S16, MEM!S16, MIA!S16, MIL!S16, MIN!S16, NOP!S16, NYK!S16, OKC!S16, ORL!S16, PHI!S16, PHX!S16, POR!S16, SAC!S16, SAS!S16, TOR!S16, UTH!S16, WAS!S16)</f>
        <v>-41731</v>
      </c>
    </row>
    <row r="55">
      <c r="A55" s="3" t="s">
        <v>37</v>
      </c>
      <c r="B55" s="38">
        <f>SUM(ATL!B17, BOS!B17, BRK!B17, CHA!B17, CHI!B17, CLE!B17, DAL!B17, DEN!B17, DET!B17, GSW!B17, HOU!B17, IND!B17, LAC!B17, LAL!B17, MEM!B17, MIA!B17, MIL!B17, MIN!B17, NOP!B17, NYK!B17, OKC!B17, ORL!B17, PHI!B17, PHX!B17, POR!B17, SAC!B17, SAS!B17, TOR!B17, UTH!B17, WAS!B17)-Max(ATL!B17, BOS!B17, BRK!B17, CHA!B17, CHI!B17, CLE!B17, DAL!B17, DEN!B17, DET!B17, GSW!B17, HOU!B17, IND!B17, LAC!B17, LAL!B17, MEM!B17, MIA!B17, MIL!B17, MIN!B17, NOP!B17, NYK!B17, OKC!B17, ORL!B17, PHI!B17, PHX!B17, POR!B17, SAC!B17, SAS!B17, TOR!B17, UTH!B17, WAS!B17)-min(ATL!B17, BOS!B17, BRK!B17, CHA!B17, CHI!B17, CLE!B17, DAL!B17, DEN!B17, DET!B17, GSW!B17, HOU!B17, IND!B17, LAC!B17, LAL!B17, MEM!B17, MIA!B17, MIL!B17, MIN!B17, NOP!B17, NYK!B17, OKC!B17, ORL!B17, PHI!B17, PHX!B17, POR!B17, SAC!B17, SAS!B17, TOR!B17, UTH!B17, WAS!B17)</f>
        <v>410</v>
      </c>
      <c r="C55" s="38">
        <f>SUM(ATL!C17, BOS!C17, BRK!C17, CHA!C17, CHI!C17, CLE!C17, DAL!C17, DEN!C17, DET!C17, GSW!C17, HOU!C17, IND!C17, LAC!C17, LAL!C17, MEM!C17, MIA!C17, MIL!C17, MIN!C17, NOP!C17, NYK!C17, OKC!C17, ORL!C17, PHI!C17, PHX!C17, POR!C17, SAC!C17, SAS!C17, TOR!C17, UTH!C17, WAS!C17)-Max(ATL!C17, BOS!C17, BRK!C17, CHA!C17, CHI!C17, CLE!C17, DAL!C17, DEN!C17, DET!C17, GSW!C17, HOU!C17, IND!C17, LAC!C17, LAL!C17, MEM!C17, MIA!C17, MIL!C17, MIN!C17, NOP!C17, NYK!C17, OKC!C17, ORL!C17, PHI!C17, PHX!C17, POR!C17, SAC!C17, SAS!C17, TOR!C17, UTH!C17, WAS!C17)-min(ATL!C17, BOS!C17, BRK!C17, CHA!C17, CHI!C17, CLE!C17, DAL!C17, DEN!C17, DET!C17, GSW!C17, HOU!C17, IND!C17, LAC!C17, LAL!C17, MEM!C17, MIA!C17, MIL!C17, MIN!C17, NOP!C17, NYK!C17, OKC!C17, ORL!C17, PHI!C17, PHX!C17, POR!C17, SAC!C17, SAS!C17, TOR!C17, UTH!C17, WAS!C17)</f>
        <v>189</v>
      </c>
      <c r="D55" s="38">
        <f>SUM(ATL!D17, BOS!D17, BRK!D17, CHA!D17, CHI!D17, CLE!D17, DAL!D17, DEN!D17, DET!D17, GSW!D17, HOU!D17, IND!D17, LAC!D17, LAL!D17, MEM!D17, MIA!D17, MIL!D17, MIN!D17, NOP!D17, NYK!D17, OKC!D17, ORL!D17, PHI!D17, PHX!D17, POR!D17, SAC!D17, SAS!D17, TOR!D17, UTH!D17, WAS!D17)-Max(ATL!D17, BOS!D17, BRK!D17, CHA!D17, CHI!D17, CLE!D17, DAL!D17, DEN!D17, DET!D17, GSW!D17, HOU!D17, IND!D17, LAC!D17, LAL!D17, MEM!D17, MIA!D17, MIL!D17, MIN!D17, NOP!D17, NYK!D17, OKC!D17, ORL!D17, PHI!D17, PHX!D17, POR!D17, SAC!D17, SAS!D17, TOR!D17, UTH!D17, WAS!D17)-min(ATL!D17, BOS!D17, BRK!D17, CHA!D17, CHI!D17, CLE!D17, DAL!D17, DEN!D17, DET!D17, GSW!D17, HOU!D17, IND!D17, LAC!D17, LAL!D17, MEM!D17, MIA!D17, MIL!D17, MIN!D17, NOP!D17, NYK!D17, OKC!D17, ORL!D17, PHI!D17, PHX!D17, POR!D17, SAC!D17, SAS!D17, TOR!D17, UTH!D17, WAS!D17)</f>
        <v>354</v>
      </c>
      <c r="E55" s="38">
        <f>SUM(ATL!E17, BOS!E17, BRK!E17, CHA!E17, CHI!E17, CLE!E17, DAL!E17, DEN!E17, DET!E17, GSW!E17, HOU!E17, IND!E17, LAC!E17, LAL!E17, MEM!E17, MIA!E17, MIL!E17, MIN!E17, NOP!E17, NYK!E17, OKC!E17, ORL!E17, PHI!E17, PHX!E17, POR!E17, SAC!E17, SAS!E17, TOR!E17, UTH!E17, WAS!E17)-Max(ATL!E17, BOS!E17, BRK!E17, CHA!E17, CHI!E17, CLE!E17, DAL!E17, DEN!E17, DET!E17, GSW!E17, HOU!E17, IND!E17, LAC!E17, LAL!E17, MEM!E17, MIA!E17, MIL!E17, MIN!E17, NOP!E17, NYK!E17, OKC!E17, ORL!E17, PHI!E17, PHX!E17, POR!E17, SAC!E17, SAS!E17, TOR!E17, UTH!E17, WAS!E17)-min(ATL!E17, BOS!E17, BRK!E17, CHA!E17, CHI!E17, CLE!E17, DAL!E17, DEN!E17, DET!E17, GSW!E17, HOU!E17, IND!E17, LAC!E17, LAL!E17, MEM!E17, MIA!E17, MIL!E17, MIN!E17, NOP!E17, NYK!E17, OKC!E17, ORL!E17, PHI!E17, PHX!E17, POR!E17, SAC!E17, SAS!E17, TOR!E17, UTH!E17, WAS!E17)</f>
        <v>355</v>
      </c>
      <c r="F55" s="38">
        <f>SUM(ATL!F17, BOS!F17, BRK!F17, CHA!F17, CHI!F17, CLE!F17, DAL!F17, DEN!F17, DET!F17, GSW!F17, HOU!F17, IND!F17, LAC!F17, LAL!F17, MEM!F17, MIA!F17, MIL!F17, MIN!F17, NOP!F17, NYK!F17, OKC!F17, ORL!F17, PHI!F17, PHX!F17, POR!F17, SAC!F17, SAS!F17, TOR!F17, UTH!F17, WAS!F17)-Max(ATL!F17, BOS!F17, BRK!F17, CHA!F17, CHI!F17, CLE!F17, DAL!F17, DEN!F17, DET!F17, GSW!F17, HOU!F17, IND!F17, LAC!F17, LAL!F17, MEM!F17, MIA!F17, MIL!F17, MIN!F17, NOP!F17, NYK!F17, OKC!F17, ORL!F17, PHI!F17, PHX!F17, POR!F17, SAC!F17, SAS!F17, TOR!F17, UTH!F17, WAS!F17)-min(ATL!F17, BOS!F17, BRK!F17, CHA!F17, CHI!F17, CLE!F17, DAL!F17, DEN!F17, DET!F17, GSW!F17, HOU!F17, IND!F17, LAC!F17, LAL!F17, MEM!F17, MIA!F17, MIL!F17, MIN!F17, NOP!F17, NYK!F17, OKC!F17, ORL!F17, PHI!F17, PHX!F17, POR!F17, SAC!F17, SAS!F17, TOR!F17, UTH!F17, WAS!F17)</f>
        <v>409</v>
      </c>
      <c r="G55" s="38">
        <f>SUM(ATL!G17, BOS!G17, BRK!G17, CHA!G17, CHI!G17, CLE!G17, DAL!G17, DEN!G17, DET!G17, GSW!G17, HOU!G17, IND!G17, LAC!G17, LAL!G17, MEM!G17, MIA!G17, MIL!G17, MIN!G17, NOP!G17, NYK!G17, OKC!G17, ORL!G17, PHI!G17, PHX!G17, POR!G17, SAC!G17, SAS!G17, TOR!G17, UTH!G17, WAS!G17)-Max(ATL!G17, BOS!G17, BRK!G17, CHA!G17, CHI!G17, CLE!G17, DAL!G17, DEN!G17, DET!G17, GSW!G17, HOU!G17, IND!G17, LAC!G17, LAL!G17, MEM!G17, MIA!G17, MIL!G17, MIN!G17, NOP!G17, NYK!G17, OKC!G17, ORL!G17, PHI!G17, PHX!G17, POR!G17, SAC!G17, SAS!G17, TOR!G17, UTH!G17, WAS!G17)-min(ATL!G17, BOS!G17, BRK!G17, CHA!G17, CHI!G17, CLE!G17, DAL!G17, DEN!G17, DET!G17, GSW!G17, HOU!G17, IND!G17, LAC!G17, LAL!G17, MEM!G17, MIA!G17, MIL!G17, MIN!G17, NOP!G17, NYK!G17, OKC!G17, ORL!G17, PHI!G17, PHX!G17, POR!G17, SAC!G17, SAS!G17, TOR!G17, UTH!G17, WAS!G17)</f>
        <v>434</v>
      </c>
      <c r="H55" s="38">
        <f>SUM(ATL!H17, BOS!H17, BRK!H17, CHA!H17, CHI!H17, CLE!H17, DAL!H17, DEN!H17, DET!H17, GSW!H17, HOU!H17, IND!H17, LAC!H17, LAL!H17, MEM!H17, MIA!H17, MIL!H17, MIN!H17, NOP!H17, NYK!H17, OKC!H17, ORL!H17, PHI!H17, PHX!H17, POR!H17, SAC!H17, SAS!H17, TOR!H17, UTH!H17, WAS!H17)-Max(ATL!H17, BOS!H17, BRK!H17, CHA!H17, CHI!H17, CLE!H17, DAL!H17, DEN!H17, DET!H17, GSW!H17, HOU!H17, IND!H17, LAC!H17, LAL!H17, MEM!H17, MIA!H17, MIL!H17, MIN!H17, NOP!H17, NYK!H17, OKC!H17, ORL!H17, PHI!H17, PHX!H17, POR!H17, SAC!H17, SAS!H17, TOR!H17, UTH!H17, WAS!H17)-min(ATL!H17, BOS!H17, BRK!H17, CHA!H17, CHI!H17, CLE!H17, DAL!H17, DEN!H17, DET!H17, GSW!H17, HOU!H17, IND!H17, LAC!H17, LAL!H17, MEM!H17, MIA!H17, MIL!H17, MIN!H17, NOP!H17, NYK!H17, OKC!H17, ORL!H17, PHI!H17, PHX!H17, POR!H17, SAC!H17, SAS!H17, TOR!H17, UTH!H17, WAS!H17)</f>
        <v>490</v>
      </c>
      <c r="I55" s="38">
        <f>SUM(ATL!I17, BOS!I17, BRK!I17, CHA!I17, CHI!I17, CLE!I17, DAL!I17, DEN!I17, DET!I17, GSW!I17, HOU!I17, IND!I17, LAC!I17, LAL!I17, MEM!I17, MIA!I17, MIL!I17, MIN!I17, NOP!I17, NYK!I17, OKC!I17, ORL!I17, PHI!I17, PHX!I17, POR!I17, SAC!I17, SAS!I17, TOR!I17, UTH!I17, WAS!I17)-Max(ATL!I17, BOS!I17, BRK!I17, CHA!I17, CHI!I17, CLE!I17, DAL!I17, DEN!I17, DET!I17, GSW!I17, HOU!I17, IND!I17, LAC!I17, LAL!I17, MEM!I17, MIA!I17, MIL!I17, MIN!I17, NOP!I17, NYK!I17, OKC!I17, ORL!I17, PHI!I17, PHX!I17, POR!I17, SAC!I17, SAS!I17, TOR!I17, UTH!I17, WAS!I17)-min(ATL!I17, BOS!I17, BRK!I17, CHA!I17, CHI!I17, CLE!I17, DAL!I17, DEN!I17, DET!I17, GSW!I17, HOU!I17, IND!I17, LAC!I17, LAL!I17, MEM!I17, MIA!I17, MIL!I17, MIN!I17, NOP!I17, NYK!I17, OKC!I17, ORL!I17, PHI!I17, PHX!I17, POR!I17, SAC!I17, SAS!I17, TOR!I17, UTH!I17, WAS!I17)</f>
        <v>436</v>
      </c>
      <c r="J55" s="38">
        <f>SUM(ATL!J17, BOS!J17, BRK!J17, CHA!J17, CHI!J17, CLE!J17, DAL!J17, DEN!J17, DET!J17, GSW!J17, HOU!J17, IND!J17, LAC!J17, LAL!J17, MEM!J17, MIA!J17, MIL!J17, MIN!J17, NOP!J17, NYK!J17, OKC!J17, ORL!J17, PHI!J17, PHX!J17, POR!J17, SAC!J17, SAS!J17, TOR!J17, UTH!J17, WAS!J17)-Max(ATL!J17, BOS!J17, BRK!J17, CHA!J17, CHI!J17, CLE!J17, DAL!J17, DEN!J17, DET!J17, GSW!J17, HOU!J17, IND!J17, LAC!J17, LAL!J17, MEM!J17, MIA!J17, MIL!J17, MIN!J17, NOP!J17, NYK!J17, OKC!J17, ORL!J17, PHI!J17, PHX!J17, POR!J17, SAC!J17, SAS!J17, TOR!J17, UTH!J17, WAS!J17)-min(ATL!J17, BOS!J17, BRK!J17, CHA!J17, CHI!J17, CLE!J17, DAL!J17, DEN!J17, DET!J17, GSW!J17, HOU!J17, IND!J17, LAC!J17, LAL!J17, MEM!J17, MIA!J17, MIL!J17, MIN!J17, NOP!J17, NYK!J17, OKC!J17, ORL!J17, PHI!J17, PHX!J17, POR!J17, SAC!J17, SAS!J17, TOR!J17, UTH!J17, WAS!J17)</f>
        <v>439</v>
      </c>
      <c r="K55" s="38">
        <f>SUM(ATL!K17, BOS!K17, BRK!K17, CHA!K17, CHI!K17, CLE!K17, DAL!K17, DEN!K17, DET!K17, GSW!K17, HOU!K17, IND!K17, LAC!K17, LAL!K17, MEM!K17, MIA!K17, MIL!K17, MIN!K17, NOP!K17, NYK!K17, OKC!K17, ORL!K17, PHI!K17, PHX!K17, POR!K17, SAC!K17, SAS!K17, TOR!K17, UTH!K17, WAS!K17)-Max(ATL!K17, BOS!K17, BRK!K17, CHA!K17, CHI!K17, CLE!K17, DAL!K17, DEN!K17, DET!K17, GSW!K17, HOU!K17, IND!K17, LAC!K17, LAL!K17, MEM!K17, MIA!K17, MIL!K17, MIN!K17, NOP!K17, NYK!K17, OKC!K17, ORL!K17, PHI!K17, PHX!K17, POR!K17, SAC!K17, SAS!K17, TOR!K17, UTH!K17, WAS!K17)-min(ATL!K17, BOS!K17, BRK!K17, CHA!K17, CHI!K17, CLE!K17, DAL!K17, DEN!K17, DET!K17, GSW!K17, HOU!K17, IND!K17, LAC!K17, LAL!K17, MEM!K17, MIA!K17, MIL!K17, MIN!K17, NOP!K17, NYK!K17, OKC!K17, ORL!K17, PHI!K17, PHX!K17, POR!K17, SAC!K17, SAS!K17, TOR!K17, UTH!K17, WAS!K17)</f>
        <v>391</v>
      </c>
      <c r="L55" s="38">
        <f>SUM(ATL!L17, BOS!L17, BRK!L17, CHA!L17, CHI!L17, CLE!L17, DAL!L17, DEN!L17, DET!L17, GSW!L17, HOU!L17, IND!L17, LAC!L17, LAL!L17, MEM!L17, MIA!L17, MIL!L17, MIN!L17, NOP!L17, NYK!L17, OKC!L17, ORL!L17, PHI!L17, PHX!L17, POR!L17, SAC!L17, SAS!L17, TOR!L17, UTH!L17, WAS!L17)-Max(ATL!L17, BOS!L17, BRK!L17, CHA!L17, CHI!L17, CLE!L17, DAL!L17, DEN!L17, DET!L17, GSW!L17, HOU!L17, IND!L17, LAC!L17, LAL!L17, MEM!L17, MIA!L17, MIL!L17, MIN!L17, NOP!L17, NYK!L17, OKC!L17, ORL!L17, PHI!L17, PHX!L17, POR!L17, SAC!L17, SAS!L17, TOR!L17, UTH!L17, WAS!L17)-min(ATL!L17, BOS!L17, BRK!L17, CHA!L17, CHI!L17, CLE!L17, DAL!L17, DEN!L17, DET!L17, GSW!L17, HOU!L17, IND!L17, LAC!L17, LAL!L17, MEM!L17, MIA!L17, MIL!L17, MIN!L17, NOP!L17, NYK!L17, OKC!L17, ORL!L17, PHI!L17, PHX!L17, POR!L17, SAC!L17, SAS!L17, TOR!L17, UTH!L17, WAS!L17)</f>
        <v>436</v>
      </c>
      <c r="M55" s="38">
        <f>SUM(ATL!M17, BOS!M17, BRK!M17, CHA!M17, CHI!M17, CLE!M17, DAL!M17, DEN!M17, DET!M17, GSW!M17, HOU!M17, IND!M17, LAC!M17, LAL!M17, MEM!M17, MIA!M17, MIL!M17, MIN!M17, NOP!M17, NYK!M17, OKC!M17, ORL!M17, PHI!M17, PHX!M17, POR!M17, SAC!M17, SAS!M17, TOR!M17, UTH!M17, WAS!M17)-Max(ATL!M17, BOS!M17, BRK!M17, CHA!M17, CHI!M17, CLE!M17, DAL!M17, DEN!M17, DET!M17, GSW!M17, HOU!M17, IND!M17, LAC!M17, LAL!M17, MEM!M17, MIA!M17, MIL!M17, MIN!M17, NOP!M17, NYK!M17, OKC!M17, ORL!M17, PHI!M17, PHX!M17, POR!M17, SAC!M17, SAS!M17, TOR!M17, UTH!M17, WAS!M17)-min(ATL!M17, BOS!M17, BRK!M17, CHA!M17, CHI!M17, CLE!M17, DAL!M17, DEN!M17, DET!M17, GSW!M17, HOU!M17, IND!M17, LAC!M17, LAL!M17, MEM!M17, MIA!M17, MIL!M17, MIN!M17, NOP!M17, NYK!M17, OKC!M17, ORL!M17, PHI!M17, PHX!M17, POR!M17, SAC!M17, SAS!M17, TOR!M17, UTH!M17, WAS!M17)</f>
        <v>372</v>
      </c>
      <c r="N55" s="38">
        <f>SUM(ATL!N17, BOS!N17, BRK!N17, CHA!N17, CHI!N17, CLE!N17, DAL!N17, DEN!N17, DET!N17, GSW!N17, HOU!N17, IND!N17, LAC!N17, LAL!N17, MEM!N17, MIA!N17, MIL!N17, MIN!N17, NOP!N17, NYK!N17, OKC!N17, ORL!N17, PHI!N17, PHX!N17, POR!N17, SAC!N17, SAS!N17, TOR!N17, UTH!N17, WAS!N17)-Max(ATL!N17, BOS!N17, BRK!N17, CHA!N17, CHI!N17, CLE!N17, DAL!N17, DEN!N17, DET!N17, GSW!N17, HOU!N17, IND!N17, LAC!N17, LAL!N17, MEM!N17, MIA!N17, MIL!N17, MIN!N17, NOP!N17, NYK!N17, OKC!N17, ORL!N17, PHI!N17, PHX!N17, POR!N17, SAC!N17, SAS!N17, TOR!N17, UTH!N17, WAS!N17)-min(ATL!N17, BOS!N17, BRK!N17, CHA!N17, CHI!N17, CLE!N17, DAL!N17, DEN!N17, DET!N17, GSW!N17, HOU!N17, IND!N17, LAC!N17, LAL!N17, MEM!N17, MIA!N17, MIL!N17, MIN!N17, NOP!N17, NYK!N17, OKC!N17, ORL!N17, PHI!N17, PHX!N17, POR!N17, SAC!N17, SAS!N17, TOR!N17, UTH!N17, WAS!N17)</f>
        <v>486</v>
      </c>
      <c r="O55" s="38">
        <f>SUM(ATL!O17, BOS!O17, BRK!O17, CHA!O17, CHI!O17, CLE!O17, DAL!O17, DEN!O17, DET!O17, GSW!O17, HOU!O17, IND!O17, LAC!O17, LAL!O17, MEM!O17, MIA!O17, MIL!O17, MIN!O17, NOP!O17, NYK!O17, OKC!O17, ORL!O17, PHI!O17, PHX!O17, POR!O17, SAC!O17, SAS!O17, TOR!O17, UTH!O17, WAS!O17)-Max(ATL!O17, BOS!O17, BRK!O17, CHA!O17, CHI!O17, CLE!O17, DAL!O17, DEN!O17, DET!O17, GSW!O17, HOU!O17, IND!O17, LAC!O17, LAL!O17, MEM!O17, MIA!O17, MIL!O17, MIN!O17, NOP!O17, NYK!O17, OKC!O17, ORL!O17, PHI!O17, PHX!O17, POR!O17, SAC!O17, SAS!O17, TOR!O17, UTH!O17, WAS!O17)-min(ATL!O17, BOS!O17, BRK!O17, CHA!O17, CHI!O17, CLE!O17, DAL!O17, DEN!O17, DET!O17, GSW!O17, HOU!O17, IND!O17, LAC!O17, LAL!O17, MEM!O17, MIA!O17, MIL!O17, MIN!O17, NOP!O17, NYK!O17, OKC!O17, ORL!O17, PHI!O17, PHX!O17, POR!O17, SAC!O17, SAS!O17, TOR!O17, UTH!O17, WAS!O17)</f>
        <v>168</v>
      </c>
      <c r="P55" s="38">
        <f>SUM(ATL!P17, BOS!P17, BRK!P17, CHA!P17, CHI!P17, CLE!P17, DAL!P17, DEN!P17, DET!P17, GSW!P17, HOU!P17, IND!P17, LAC!P17, LAL!P17, MEM!P17, MIA!P17, MIL!P17, MIN!P17, NOP!P17, NYK!P17, OKC!P17, ORL!P17, PHI!P17, PHX!P17, POR!P17, SAC!P17, SAS!P17, TOR!P17, UTH!P17, WAS!P17)-Max(ATL!P17, BOS!P17, BRK!P17, CHA!P17, CHI!P17, CLE!P17, DAL!P17, DEN!P17, DET!P17, GSW!P17, HOU!P17, IND!P17, LAC!P17, LAL!P17, MEM!P17, MIA!P17, MIL!P17, MIN!P17, NOP!P17, NYK!P17, OKC!P17, ORL!P17, PHI!P17, PHX!P17, POR!P17, SAC!P17, SAS!P17, TOR!P17, UTH!P17, WAS!P17)-min(ATL!P17, BOS!P17, BRK!P17, CHA!P17, CHI!P17, CLE!P17, DAL!P17, DEN!P17, DET!P17, GSW!P17, HOU!P17, IND!P17, LAC!P17, LAL!P17, MEM!P17, MIA!P17, MIL!P17, MIN!P17, NOP!P17, NYK!P17, OKC!P17, ORL!P17, PHI!P17, PHX!P17, POR!P17, SAC!P17, SAS!P17, TOR!P17, UTH!P17, WAS!P17)</f>
        <v>0</v>
      </c>
      <c r="Q55" s="38">
        <f>SUM(ATL!Q17, BOS!Q17, BRK!Q17, CHA!Q17, CHI!Q17, CLE!Q17, DAL!Q17, DEN!Q17, DET!Q17, GSW!Q17, HOU!Q17, IND!Q17, LAC!Q17, LAL!Q17, MEM!Q17, MIA!Q17, MIL!Q17, MIN!Q17, NOP!Q17, NYK!Q17, OKC!Q17, ORL!Q17, PHI!Q17, PHX!Q17, POR!Q17, SAC!Q17, SAS!Q17, TOR!Q17, UTH!Q17, WAS!Q17)-Max(ATL!Q17, BOS!Q17, BRK!Q17, CHA!Q17, CHI!Q17, CLE!Q17, DAL!Q17, DEN!Q17, DET!Q17, GSW!Q17, HOU!Q17, IND!Q17, LAC!Q17, LAL!Q17, MEM!Q17, MIA!Q17, MIL!Q17, MIN!Q17, NOP!Q17, NYK!Q17, OKC!Q17, ORL!Q17, PHI!Q17, PHX!Q17, POR!Q17, SAC!Q17, SAS!Q17, TOR!Q17, UTH!Q17, WAS!Q17)-min(ATL!Q17, BOS!Q17, BRK!Q17, CHA!Q17, CHI!Q17, CLE!Q17, DAL!Q17, DEN!Q17, DET!Q17, GSW!Q17, HOU!Q17, IND!Q17, LAC!Q17, LAL!Q17, MEM!Q17, MIA!Q17, MIL!Q17, MIN!Q17, NOP!Q17, NYK!Q17, OKC!Q17, ORL!Q17, PHI!Q17, PHX!Q17, POR!Q17, SAC!Q17, SAS!Q17, TOR!Q17, UTH!Q17, WAS!Q17)</f>
        <v>0</v>
      </c>
      <c r="R55" s="38">
        <f>SUM(ATL!R17, BOS!R17, BRK!R17, CHA!R17, CHI!R17, CLE!R17, DAL!R17, DEN!R17, DET!R17, GSW!R17, HOU!R17, IND!R17, LAC!R17, LAL!R17, MEM!R17, MIA!R17, MIL!R17, MIN!R17, NOP!R17, NYK!R17, OKC!R17, ORL!R17, PHI!R17, PHX!R17, POR!R17, SAC!R17, SAS!R17, TOR!R17, UTH!R17, WAS!R17)-Max(ATL!R17, BOS!R17, BRK!R17, CHA!R17, CHI!R17, CLE!R17, DAL!R17, DEN!R17, DET!R17, GSW!R17, HOU!R17, IND!R17, LAC!R17, LAL!R17, MEM!R17, MIA!R17, MIL!R17, MIN!R17, NOP!R17, NYK!R17, OKC!R17, ORL!R17, PHI!R17, PHX!R17, POR!R17, SAC!R17, SAS!R17, TOR!R17, UTH!R17, WAS!R17)-min(ATL!R17, BOS!R17, BRK!R17, CHA!R17, CHI!R17, CLE!R17, DAL!R17, DEN!R17, DET!R17, GSW!R17, HOU!R17, IND!R17, LAC!R17, LAL!R17, MEM!R17, MIA!R17, MIL!R17, MIN!R17, NOP!R17, NYK!R17, OKC!R17, ORL!R17, PHI!R17, PHX!R17, POR!R17, SAC!R17, SAS!R17, TOR!R17, UTH!R17, WAS!R17)</f>
        <v>0</v>
      </c>
      <c r="S55" s="39">
        <f>SUM(ATL!S17, BOS!S17, BRK!S17, CHA!S17, CHI!S17, CLE!S17, DAL!S17, DEN!S17, DET!S17, GSW!S17, HOU!S17, IND!S17, LAC!S16, LAL!S17, MEM!S17, MIA!S17, MIL!S17, MIN!S17, NOP!S17, NYK!S17, OKC!S17, ORL!S17, PHI!S17, PHX!S17, POR!S17, SAC!S17, SAS!S17, TOR!S17, UTH!S17, WAS!S17)-Max(ATL!S17, BOS!S17, BRK!S17, CHA!S17, CHI!S17, CLE!S17, DAL!S17, DEN!S17, DET!S17, GSW!S17, HOU!S17, IND!S17, LAC!S16, LAL!S17, MEM!S17, MIA!S17, MIL!S17, MIN!S17, NOP!S17, NYK!S17, OKC!S17, ORL!S17, PHI!S17, PHX!S17, POR!S17, SAC!S17, SAS!S17, TOR!S17, UTH!S17, WAS!S17)-min(ATL!S17, BOS!S17, BRK!S17, CHA!S17, CHI!S17, CLE!S17, DAL!S17, DEN!S17, DET!S17, GSW!S17, HOU!S17, IND!S17, LAC!S16, LAL!S17, MEM!S17, MIA!S17, MIL!S17, MIN!S17, NOP!S17, NYK!S17, OKC!S17, ORL!S17, PHI!S17, PHX!S17, POR!S17, SAC!S17, SAS!S17, TOR!S17, UTH!S17, WAS!S17)</f>
        <v>-41676</v>
      </c>
    </row>
    <row r="56">
      <c r="A56" s="3" t="s">
        <v>38</v>
      </c>
      <c r="B56" s="38">
        <f>SUM(ATL!B18, BOS!B18, BRK!B18, CHA!B18, CHI!B18, CLE!B18, DAL!B18, DEN!B18, DET!B18, GSW!B18, HOU!B18, IND!B18, LAC!B18, LAL!B18, MEM!B18, MIA!B18, MIL!B18, MIN!B18, NOP!B18, NYK!B18, OKC!B18, ORL!B18, PHI!B18, PHX!B18, POR!B18, SAC!B18, SAS!B18, TOR!B18, UTH!B18, WAS!B18)-Max(ATL!B18, BOS!B18, BRK!B18, CHA!B18, CHI!B18, CLE!B18, DAL!B18, DEN!B18, DET!B18, GSW!B18, HOU!B18, IND!B18, LAC!B18, LAL!B18, MEM!B18, MIA!B18, MIL!B18, MIN!B18, NOP!B18, NYK!B18, OKC!B18, ORL!B18, PHI!B18, PHX!B18, POR!B18, SAC!B18, SAS!B18, TOR!B18, UTH!B18, WAS!B18)-min(ATL!B18, BOS!B18, BRK!B18, CHA!B18, CHI!B18, CLE!B18, DAL!B18, DEN!B18, DET!B18, GSW!B18, HOU!B18, IND!B18, LAC!B18, LAL!B18, MEM!B18, MIA!B18, MIL!B18, MIN!B18, NOP!B18, NYK!B18, OKC!B18, ORL!B18, PHI!B18, PHX!B18, POR!B18, SAC!B18, SAS!B18, TOR!B18, UTH!B18, WAS!B18)</f>
        <v>774</v>
      </c>
      <c r="C56" s="38">
        <f>SUM(ATL!C18, BOS!C18, BRK!C18, CHA!C18, CHI!C18, CLE!C18, DAL!C18, DEN!C18, DET!C18, GSW!C18, HOU!C18, IND!C18, LAC!C18, LAL!C18, MEM!C18, MIA!C18, MIL!C18, MIN!C18, NOP!C18, NYK!C18, OKC!C18, ORL!C18, PHI!C18, PHX!C18, POR!C18, SAC!C18, SAS!C18, TOR!C18, UTH!C18, WAS!C18)-Max(ATL!C18, BOS!C18, BRK!C18, CHA!C18, CHI!C18, CLE!C18, DAL!C18, DEN!C18, DET!C18, GSW!C18, HOU!C18, IND!C18, LAC!C18, LAL!C18, MEM!C18, MIA!C18, MIL!C18, MIN!C18, NOP!C18, NYK!C18, OKC!C18, ORL!C18, PHI!C18, PHX!C18, POR!C18, SAC!C18, SAS!C18, TOR!C18, UTH!C18, WAS!C18)-min(ATL!C18, BOS!C18, BRK!C18, CHA!C18, CHI!C18, CLE!C18, DAL!C18, DEN!C18, DET!C18, GSW!C18, HOU!C18, IND!C18, LAC!C18, LAL!C18, MEM!C18, MIA!C18, MIL!C18, MIN!C18, NOP!C18, NYK!C18, OKC!C18, ORL!C18, PHI!C18, PHX!C18, POR!C18, SAC!C18, SAS!C18, TOR!C18, UTH!C18, WAS!C18)</f>
        <v>632</v>
      </c>
      <c r="D56" s="38">
        <f>SUM(ATL!D18, BOS!D18, BRK!D18, CHA!D18, CHI!D18, CLE!D18, DAL!D18, DEN!D18, DET!D18, GSW!D18, HOU!D18, IND!D18, LAC!D18, LAL!D18, MEM!D18, MIA!D18, MIL!D18, MIN!D18, NOP!D18, NYK!D18, OKC!D18, ORL!D18, PHI!D18, PHX!D18, POR!D18, SAC!D18, SAS!D18, TOR!D18, UTH!D18, WAS!D18)-Max(ATL!D18, BOS!D18, BRK!D18, CHA!D18, CHI!D18, CLE!D18, DAL!D18, DEN!D18, DET!D18, GSW!D18, HOU!D18, IND!D18, LAC!D18, LAL!D18, MEM!D18, MIA!D18, MIL!D18, MIN!D18, NOP!D18, NYK!D18, OKC!D18, ORL!D18, PHI!D18, PHX!D18, POR!D18, SAC!D18, SAS!D18, TOR!D18, UTH!D18, WAS!D18)-min(ATL!D18, BOS!D18, BRK!D18, CHA!D18, CHI!D18, CLE!D18, DAL!D18, DEN!D18, DET!D18, GSW!D18, HOU!D18, IND!D18, LAC!D18, LAL!D18, MEM!D18, MIA!D18, MIL!D18, MIN!D18, NOP!D18, NYK!D18, OKC!D18, ORL!D18, PHI!D18, PHX!D18, POR!D18, SAC!D18, SAS!D18, TOR!D18, UTH!D18, WAS!D18)</f>
        <v>468</v>
      </c>
      <c r="E56" s="38">
        <f>SUM(ATL!E18, BOS!E18, BRK!E18, CHA!E18, CHI!E18, CLE!E18, DAL!E18, DEN!E18, DET!E18, GSW!E18, HOU!E18, IND!E18, LAC!E18, LAL!E18, MEM!E18, MIA!E18, MIL!E18, MIN!E18, NOP!E18, NYK!E18, OKC!E18, ORL!E18, PHI!E18, PHX!E18, POR!E18, SAC!E18, SAS!E18, TOR!E18, UTH!E18, WAS!E18)-Max(ATL!E18, BOS!E18, BRK!E18, CHA!E18, CHI!E18, CLE!E18, DAL!E18, DEN!E18, DET!E18, GSW!E18, HOU!E18, IND!E18, LAC!E18, LAL!E18, MEM!E18, MIA!E18, MIL!E18, MIN!E18, NOP!E18, NYK!E18, OKC!E18, ORL!E18, PHI!E18, PHX!E18, POR!E18, SAC!E18, SAS!E18, TOR!E18, UTH!E18, WAS!E18)-min(ATL!E18, BOS!E18, BRK!E18, CHA!E18, CHI!E18, CLE!E18, DAL!E18, DEN!E18, DET!E18, GSW!E18, HOU!E18, IND!E18, LAC!E18, LAL!E18, MEM!E18, MIA!E18, MIL!E18, MIN!E18, NOP!E18, NYK!E18, OKC!E18, ORL!E18, PHI!E18, PHX!E18, POR!E18, SAC!E18, SAS!E18, TOR!E18, UTH!E18, WAS!E18)</f>
        <v>395</v>
      </c>
      <c r="F56" s="38">
        <f>SUM(ATL!F18, BOS!F18, BRK!F18, CHA!F18, CHI!F18, CLE!F18, DAL!F18, DEN!F18, DET!F18, GSW!F18, HOU!F18, IND!F18, LAC!F18, LAL!F18, MEM!F18, MIA!F18, MIL!F18, MIN!F18, NOP!F18, NYK!F18, OKC!F18, ORL!F18, PHI!F18, PHX!F18, POR!F18, SAC!F18, SAS!F18, TOR!F18, UTH!F18, WAS!F18)-Max(ATL!F18, BOS!F18, BRK!F18, CHA!F18, CHI!F18, CLE!F18, DAL!F18, DEN!F18, DET!F18, GSW!F18, HOU!F18, IND!F18, LAC!F18, LAL!F18, MEM!F18, MIA!F18, MIL!F18, MIN!F18, NOP!F18, NYK!F18, OKC!F18, ORL!F18, PHI!F18, PHX!F18, POR!F18, SAC!F18, SAS!F18, TOR!F18, UTH!F18, WAS!F18)-min(ATL!F18, BOS!F18, BRK!F18, CHA!F18, CHI!F18, CLE!F18, DAL!F18, DEN!F18, DET!F18, GSW!F18, HOU!F18, IND!F18, LAC!F18, LAL!F18, MEM!F18, MIA!F18, MIL!F18, MIN!F18, NOP!F18, NYK!F18, OKC!F18, ORL!F18, PHI!F18, PHX!F18, POR!F18, SAC!F18, SAS!F18, TOR!F18, UTH!F18, WAS!F18)</f>
        <v>354</v>
      </c>
      <c r="G56" s="38">
        <f>SUM(ATL!G18, BOS!G18, BRK!G18, CHA!G18, CHI!G18, CLE!G18, DAL!G18, DEN!G18, DET!G18, GSW!G18, HOU!G18, IND!G18, LAC!G18, LAL!G18, MEM!G18, MIA!G18, MIL!G18, MIN!G18, NOP!G18, NYK!G18, OKC!G18, ORL!G18, PHI!G18, PHX!G18, POR!G18, SAC!G18, SAS!G18, TOR!G18, UTH!G18, WAS!G18)-Max(ATL!G18, BOS!G18, BRK!G18, CHA!G18, CHI!G18, CLE!G18, DAL!G18, DEN!G18, DET!G18, GSW!G18, HOU!G18, IND!G18, LAC!G18, LAL!G18, MEM!G18, MIA!G18, MIL!G18, MIN!G18, NOP!G18, NYK!G18, OKC!G18, ORL!G18, PHI!G18, PHX!G18, POR!G18, SAC!G18, SAS!G18, TOR!G18, UTH!G18, WAS!G18)-min(ATL!G18, BOS!G18, BRK!G18, CHA!G18, CHI!G18, CLE!G18, DAL!G18, DEN!G18, DET!G18, GSW!G18, HOU!G18, IND!G18, LAC!G18, LAL!G18, MEM!G18, MIA!G18, MIL!G18, MIN!G18, NOP!G18, NYK!G18, OKC!G18, ORL!G18, PHI!G18, PHX!G18, POR!G18, SAC!G18, SAS!G18, TOR!G18, UTH!G18, WAS!G18)</f>
        <v>407</v>
      </c>
      <c r="H56" s="38">
        <f>SUM(ATL!H18, BOS!H18, BRK!H18, CHA!H18, CHI!H18, CLE!H18, DAL!H18, DEN!H18, DET!H18, GSW!H18, HOU!H18, IND!H18, LAC!H18, LAL!H18, MEM!H18, MIA!H18, MIL!H18, MIN!H18, NOP!H18, NYK!H18, OKC!H18, ORL!H18, PHI!H18, PHX!H18, POR!H18, SAC!H18, SAS!H18, TOR!H18, UTH!H18, WAS!H18)-Max(ATL!H18, BOS!H18, BRK!H18, CHA!H18, CHI!H18, CLE!H18, DAL!H18, DEN!H18, DET!H18, GSW!H18, HOU!H18, IND!H18, LAC!H18, LAL!H18, MEM!H18, MIA!H18, MIL!H18, MIN!H18, NOP!H18, NYK!H18, OKC!H18, ORL!H18, PHI!H18, PHX!H18, POR!H18, SAC!H18, SAS!H18, TOR!H18, UTH!H18, WAS!H18)-min(ATL!H18, BOS!H18, BRK!H18, CHA!H18, CHI!H18, CLE!H18, DAL!H18, DEN!H18, DET!H18, GSW!H18, HOU!H18, IND!H18, LAC!H18, LAL!H18, MEM!H18, MIA!H18, MIL!H18, MIN!H18, NOP!H18, NYK!H18, OKC!H18, ORL!H18, PHI!H18, PHX!H18, POR!H18, SAC!H18, SAS!H18, TOR!H18, UTH!H18, WAS!H18)</f>
        <v>358</v>
      </c>
      <c r="I56" s="38">
        <f>SUM(ATL!I18, BOS!I18, BRK!I18, CHA!I18, CHI!I18, CLE!I18, DAL!I18, DEN!I18, DET!I18, GSW!I18, HOU!I18, IND!I18, LAC!I18, LAL!I18, MEM!I18, MIA!I18, MIL!I18, MIN!I18, NOP!I18, NYK!I18, OKC!I18, ORL!I18, PHI!I18, PHX!I18, POR!I18, SAC!I18, SAS!I18, TOR!I18, UTH!I18, WAS!I18)-Max(ATL!I18, BOS!I18, BRK!I18, CHA!I18, CHI!I18, CLE!I18, DAL!I18, DEN!I18, DET!I18, GSW!I18, HOU!I18, IND!I18, LAC!I18, LAL!I18, MEM!I18, MIA!I18, MIL!I18, MIN!I18, NOP!I18, NYK!I18, OKC!I18, ORL!I18, PHI!I18, PHX!I18, POR!I18, SAC!I18, SAS!I18, TOR!I18, UTH!I18, WAS!I18)-min(ATL!I18, BOS!I18, BRK!I18, CHA!I18, CHI!I18, CLE!I18, DAL!I18, DEN!I18, DET!I18, GSW!I18, HOU!I18, IND!I18, LAC!I18, LAL!I18, MEM!I18, MIA!I18, MIL!I18, MIN!I18, NOP!I18, NYK!I18, OKC!I18, ORL!I18, PHI!I18, PHX!I18, POR!I18, SAC!I18, SAS!I18, TOR!I18, UTH!I18, WAS!I18)</f>
        <v>406</v>
      </c>
      <c r="J56" s="38">
        <f>SUM(ATL!J18, BOS!J18, BRK!J18, CHA!J18, CHI!J18, CLE!J18, DAL!J18, DEN!J18, DET!J18, GSW!J18, HOU!J18, IND!J18, LAC!J18, LAL!J18, MEM!J18, MIA!J18, MIL!J18, MIN!J18, NOP!J18, NYK!J18, OKC!J18, ORL!J18, PHI!J18, PHX!J18, POR!J18, SAC!J18, SAS!J18, TOR!J18, UTH!J18, WAS!J18)-Max(ATL!J18, BOS!J18, BRK!J18, CHA!J18, CHI!J18, CLE!J18, DAL!J18, DEN!J18, DET!J18, GSW!J18, HOU!J18, IND!J18, LAC!J18, LAL!J18, MEM!J18, MIA!J18, MIL!J18, MIN!J18, NOP!J18, NYK!J18, OKC!J18, ORL!J18, PHI!J18, PHX!J18, POR!J18, SAC!J18, SAS!J18, TOR!J18, UTH!J18, WAS!J18)-min(ATL!J18, BOS!J18, BRK!J18, CHA!J18, CHI!J18, CLE!J18, DAL!J18, DEN!J18, DET!J18, GSW!J18, HOU!J18, IND!J18, LAC!J18, LAL!J18, MEM!J18, MIA!J18, MIL!J18, MIN!J18, NOP!J18, NYK!J18, OKC!J18, ORL!J18, PHI!J18, PHX!J18, POR!J18, SAC!J18, SAS!J18, TOR!J18, UTH!J18, WAS!J18)</f>
        <v>329</v>
      </c>
      <c r="K56" s="38">
        <f>SUM(ATL!K18, BOS!K18, BRK!K18, CHA!K18, CHI!K18, CLE!K18, DAL!K18, DEN!K18, DET!K18, GSW!K18, HOU!K18, IND!K18, LAC!K18, LAL!K18, MEM!K18, MIA!K18, MIL!K18, MIN!K18, NOP!K18, NYK!K18, OKC!K18, ORL!K18, PHI!K18, PHX!K18, POR!K18, SAC!K18, SAS!K18, TOR!K18, UTH!K18, WAS!K18)-Max(ATL!K18, BOS!K18, BRK!K18, CHA!K18, CHI!K18, CLE!K18, DAL!K18, DEN!K18, DET!K18, GSW!K18, HOU!K18, IND!K18, LAC!K18, LAL!K18, MEM!K18, MIA!K18, MIL!K18, MIN!K18, NOP!K18, NYK!K18, OKC!K18, ORL!K18, PHI!K18, PHX!K18, POR!K18, SAC!K18, SAS!K18, TOR!K18, UTH!K18, WAS!K18)-min(ATL!K18, BOS!K18, BRK!K18, CHA!K18, CHI!K18, CLE!K18, DAL!K18, DEN!K18, DET!K18, GSW!K18, HOU!K18, IND!K18, LAC!K18, LAL!K18, MEM!K18, MIA!K18, MIL!K18, MIN!K18, NOP!K18, NYK!K18, OKC!K18, ORL!K18, PHI!K18, PHX!K18, POR!K18, SAC!K18, SAS!K18, TOR!K18, UTH!K18, WAS!K18)</f>
        <v>286</v>
      </c>
      <c r="L56" s="38">
        <f>SUM(ATL!L18, BOS!L18, BRK!L18, CHA!L18, CHI!L18, CLE!L18, DAL!L18, DEN!L18, DET!L18, GSW!L18, HOU!L18, IND!L18, LAC!L18, LAL!L18, MEM!L18, MIA!L18, MIL!L18, MIN!L18, NOP!L18, NYK!L18, OKC!L18, ORL!L18, PHI!L18, PHX!L18, POR!L18, SAC!L18, SAS!L18, TOR!L18, UTH!L18, WAS!L18)-Max(ATL!L18, BOS!L18, BRK!L18, CHA!L18, CHI!L18, CLE!L18, DAL!L18, DEN!L18, DET!L18, GSW!L18, HOU!L18, IND!L18, LAC!L18, LAL!L18, MEM!L18, MIA!L18, MIL!L18, MIN!L18, NOP!L18, NYK!L18, OKC!L18, ORL!L18, PHI!L18, PHX!L18, POR!L18, SAC!L18, SAS!L18, TOR!L18, UTH!L18, WAS!L18)-min(ATL!L18, BOS!L18, BRK!L18, CHA!L18, CHI!L18, CLE!L18, DAL!L18, DEN!L18, DET!L18, GSW!L18, HOU!L18, IND!L18, LAC!L18, LAL!L18, MEM!L18, MIA!L18, MIL!L18, MIN!L18, NOP!L18, NYK!L18, OKC!L18, ORL!L18, PHI!L18, PHX!L18, POR!L18, SAC!L18, SAS!L18, TOR!L18, UTH!L18, WAS!L18)</f>
        <v>396</v>
      </c>
      <c r="M56" s="38">
        <f>SUM(ATL!M18, BOS!M18, BRK!M18, CHA!M18, CHI!M18, CLE!M18, DAL!M18, DEN!M18, DET!M18, GSW!M18, HOU!M18, IND!M18, LAC!M18, LAL!M18, MEM!M18, MIA!M18, MIL!M18, MIN!M18, NOP!M18, NYK!M18, OKC!M18, ORL!M18, PHI!M18, PHX!M18, POR!M18, SAC!M18, SAS!M18, TOR!M18, UTH!M18, WAS!M18)-Max(ATL!M18, BOS!M18, BRK!M18, CHA!M18, CHI!M18, CLE!M18, DAL!M18, DEN!M18, DET!M18, GSW!M18, HOU!M18, IND!M18, LAC!M18, LAL!M18, MEM!M18, MIA!M18, MIL!M18, MIN!M18, NOP!M18, NYK!M18, OKC!M18, ORL!M18, PHI!M18, PHX!M18, POR!M18, SAC!M18, SAS!M18, TOR!M18, UTH!M18, WAS!M18)-min(ATL!M18, BOS!M18, BRK!M18, CHA!M18, CHI!M18, CLE!M18, DAL!M18, DEN!M18, DET!M18, GSW!M18, HOU!M18, IND!M18, LAC!M18, LAL!M18, MEM!M18, MIA!M18, MIL!M18, MIN!M18, NOP!M18, NYK!M18, OKC!M18, ORL!M18, PHI!M18, PHX!M18, POR!M18, SAC!M18, SAS!M18, TOR!M18, UTH!M18, WAS!M18)</f>
        <v>458</v>
      </c>
      <c r="N56" s="38">
        <f>SUM(ATL!N18, BOS!N18, BRK!N18, CHA!N18, CHI!N18, CLE!N18, DAL!N18, DEN!N18, DET!N18, GSW!N18, HOU!N18, IND!N18, LAC!N18, LAL!N18, MEM!N18, MIA!N18, MIL!N18, MIN!N18, NOP!N18, NYK!N18, OKC!N18, ORL!N18, PHI!N18, PHX!N18, POR!N18, SAC!N18, SAS!N18, TOR!N18, UTH!N18, WAS!N18)-Max(ATL!N18, BOS!N18, BRK!N18, CHA!N18, CHI!N18, CLE!N18, DAL!N18, DEN!N18, DET!N18, GSW!N18, HOU!N18, IND!N18, LAC!N18, LAL!N18, MEM!N18, MIA!N18, MIL!N18, MIN!N18, NOP!N18, NYK!N18, OKC!N18, ORL!N18, PHI!N18, PHX!N18, POR!N18, SAC!N18, SAS!N18, TOR!N18, UTH!N18, WAS!N18)-min(ATL!N18, BOS!N18, BRK!N18, CHA!N18, CHI!N18, CLE!N18, DAL!N18, DEN!N18, DET!N18, GSW!N18, HOU!N18, IND!N18, LAC!N18, LAL!N18, MEM!N18, MIA!N18, MIL!N18, MIN!N18, NOP!N18, NYK!N18, OKC!N18, ORL!N18, PHI!N18, PHX!N18, POR!N18, SAC!N18, SAS!N18, TOR!N18, UTH!N18, WAS!N18)</f>
        <v>425</v>
      </c>
      <c r="O56" s="38">
        <f>SUM(ATL!O18, BOS!O18, BRK!O18, CHA!O18, CHI!O18, CLE!O18, DAL!O18, DEN!O18, DET!O18, GSW!O18, HOU!O18, IND!O18, LAC!O18, LAL!O18, MEM!O18, MIA!O18, MIL!O18, MIN!O18, NOP!O18, NYK!O18, OKC!O18, ORL!O18, PHI!O18, PHX!O18, POR!O18, SAC!O18, SAS!O18, TOR!O18, UTH!O18, WAS!O18)-Max(ATL!O18, BOS!O18, BRK!O18, CHA!O18, CHI!O18, CLE!O18, DAL!O18, DEN!O18, DET!O18, GSW!O18, HOU!O18, IND!O18, LAC!O18, LAL!O18, MEM!O18, MIA!O18, MIL!O18, MIN!O18, NOP!O18, NYK!O18, OKC!O18, ORL!O18, PHI!O18, PHX!O18, POR!O18, SAC!O18, SAS!O18, TOR!O18, UTH!O18, WAS!O18)-min(ATL!O18, BOS!O18, BRK!O18, CHA!O18, CHI!O18, CLE!O18, DAL!O18, DEN!O18, DET!O18, GSW!O18, HOU!O18, IND!O18, LAC!O18, LAL!O18, MEM!O18, MIA!O18, MIL!O18, MIN!O18, NOP!O18, NYK!O18, OKC!O18, ORL!O18, PHI!O18, PHX!O18, POR!O18, SAC!O18, SAS!O18, TOR!O18, UTH!O18, WAS!O18)</f>
        <v>138</v>
      </c>
      <c r="P56" s="38">
        <f>SUM(ATL!P18, BOS!P18, BRK!P18, CHA!P18, CHI!P18, CLE!P18, DAL!P18, DEN!P18, DET!P18, GSW!P18, HOU!P18, IND!P18, LAC!P18, LAL!P18, MEM!P18, MIA!P18, MIL!P18, MIN!P18, NOP!P18, NYK!P18, OKC!P18, ORL!P18, PHI!P18, PHX!P18, POR!P18, SAC!P18, SAS!P18, TOR!P18, UTH!P18, WAS!P18)-Max(ATL!P18, BOS!P18, BRK!P18, CHA!P18, CHI!P18, CLE!P18, DAL!P18, DEN!P18, DET!P18, GSW!P18, HOU!P18, IND!P18, LAC!P18, LAL!P18, MEM!P18, MIA!P18, MIL!P18, MIN!P18, NOP!P18, NYK!P18, OKC!P18, ORL!P18, PHI!P18, PHX!P18, POR!P18, SAC!P18, SAS!P18, TOR!P18, UTH!P18, WAS!P18)-min(ATL!P18, BOS!P18, BRK!P18, CHA!P18, CHI!P18, CLE!P18, DAL!P18, DEN!P18, DET!P18, GSW!P18, HOU!P18, IND!P18, LAC!P18, LAL!P18, MEM!P18, MIA!P18, MIL!P18, MIN!P18, NOP!P18, NYK!P18, OKC!P18, ORL!P18, PHI!P18, PHX!P18, POR!P18, SAC!P18, SAS!P18, TOR!P18, UTH!P18, WAS!P18)</f>
        <v>0</v>
      </c>
      <c r="Q56" s="38">
        <f>SUM(ATL!Q18, BOS!Q18, BRK!Q18, CHA!Q18, CHI!Q18, CLE!Q18, DAL!Q18, DEN!Q18, DET!Q18, GSW!Q18, HOU!Q18, IND!Q18, LAC!Q18, LAL!Q18, MEM!Q18, MIA!Q18, MIL!Q18, MIN!Q18, NOP!Q18, NYK!Q18, OKC!Q18, ORL!Q18, PHI!Q18, PHX!Q18, POR!Q18, SAC!Q18, SAS!Q18, TOR!Q18, UTH!Q18, WAS!Q18)-Max(ATL!Q18, BOS!Q18, BRK!Q18, CHA!Q18, CHI!Q18, CLE!Q18, DAL!Q18, DEN!Q18, DET!Q18, GSW!Q18, HOU!Q18, IND!Q18, LAC!Q18, LAL!Q18, MEM!Q18, MIA!Q18, MIL!Q18, MIN!Q18, NOP!Q18, NYK!Q18, OKC!Q18, ORL!Q18, PHI!Q18, PHX!Q18, POR!Q18, SAC!Q18, SAS!Q18, TOR!Q18, UTH!Q18, WAS!Q18)-min(ATL!Q18, BOS!Q18, BRK!Q18, CHA!Q18, CHI!Q18, CLE!Q18, DAL!Q18, DEN!Q18, DET!Q18, GSW!Q18, HOU!Q18, IND!Q18, LAC!Q18, LAL!Q18, MEM!Q18, MIA!Q18, MIL!Q18, MIN!Q18, NOP!Q18, NYK!Q18, OKC!Q18, ORL!Q18, PHI!Q18, PHX!Q18, POR!Q18, SAC!Q18, SAS!Q18, TOR!Q18, UTH!Q18, WAS!Q18)</f>
        <v>0</v>
      </c>
      <c r="R56" s="38">
        <f>SUM(ATL!R18, BOS!R18, BRK!R18, CHA!R18, CHI!R18, CLE!R18, DAL!R18, DEN!R18, DET!R18, GSW!R18, HOU!R18, IND!R18, LAC!R18, LAL!R18, MEM!R18, MIA!R18, MIL!R18, MIN!R18, NOP!R18, NYK!R18, OKC!R18, ORL!R18, PHI!R18, PHX!R18, POR!R18, SAC!R18, SAS!R18, TOR!R18, UTH!R18, WAS!R18)-Max(ATL!R18, BOS!R18, BRK!R18, CHA!R18, CHI!R18, CLE!R18, DAL!R18, DEN!R18, DET!R18, GSW!R18, HOU!R18, IND!R18, LAC!R18, LAL!R18, MEM!R18, MIA!R18, MIL!R18, MIN!R18, NOP!R18, NYK!R18, OKC!R18, ORL!R18, PHI!R18, PHX!R18, POR!R18, SAC!R18, SAS!R18, TOR!R18, UTH!R18, WAS!R18)-min(ATL!R18, BOS!R18, BRK!R18, CHA!R18, CHI!R18, CLE!R18, DAL!R18, DEN!R18, DET!R18, GSW!R18, HOU!R18, IND!R18, LAC!R18, LAL!R18, MEM!R18, MIA!R18, MIL!R18, MIN!R18, NOP!R18, NYK!R18, OKC!R18, ORL!R18, PHI!R18, PHX!R18, POR!R18, SAC!R18, SAS!R18, TOR!R18, UTH!R18, WAS!R18)</f>
        <v>0</v>
      </c>
      <c r="S56" s="39">
        <f>SUM(ATL!S18, BOS!S18, BRK!S18, CHA!S18, CHI!S18, CLE!S18, DAL!S18, DEN!S18, DET!S18, GSW!S18, HOU!S18, IND!S18, LAC!S17, LAL!S18, MEM!S18, MIA!S18, MIL!S18, MIN!S18, NOP!S18, NYK!S18, OKC!S18, ORL!S18, PHI!S18, PHX!S18, POR!S18, SAC!S18, SAS!S18, TOR!S18, UTH!S18, WAS!S18)-Max(ATL!S18, BOS!S18, BRK!S18, CHA!S18, CHI!S18, CLE!S18, DAL!S18, DEN!S18, DET!S18, GSW!S18, HOU!S18, IND!S18, LAC!S17, LAL!S18, MEM!S18, MIA!S18, MIL!S18, MIN!S18, NOP!S18, NYK!S18, OKC!S18, ORL!S18, PHI!S18, PHX!S18, POR!S18, SAC!S18, SAS!S18, TOR!S18, UTH!S18, WAS!S18)-min(ATL!S18, BOS!S18, BRK!S18, CHA!S18, CHI!S18, CLE!S18, DAL!S18, DEN!S18, DET!S18, GSW!S18, HOU!S18, IND!S18, LAC!S17, LAL!S18, MEM!S18, MIA!S18, MIL!S18, MIN!S18, NOP!S18, NYK!S18, OKC!S18, ORL!S18, PHI!S18, PHX!S18, POR!S18, SAC!S18, SAS!S18, TOR!S18, UTH!S18, WAS!S18)</f>
        <v>-41674</v>
      </c>
    </row>
    <row r="57">
      <c r="A57" s="3" t="s">
        <v>39</v>
      </c>
      <c r="B57" s="38">
        <f>SUM(ATL!B19, BOS!B19, BRK!B19, CHA!B19, CHI!B19, CLE!B19, DAL!B19, DEN!B19, DET!B19, GSW!B19, HOU!B19, IND!B19, LAC!B19, LAL!B19, MEM!B19, MIA!B19, MIL!B19, MIN!B19, NOP!B19, NYK!B19, OKC!B19, ORL!B19, PHI!B19, PHX!B19, POR!B19, SAC!B19, SAS!B19, TOR!B19, UTH!B19, WAS!B19)-Max(ATL!B19, BOS!B19, BRK!B19, CHA!B19, CHI!B19, CLE!B19, DAL!B19, DEN!B19, DET!B19, GSW!B19, HOU!B19, IND!B19, LAC!B19, LAL!B19, MEM!B19, MIA!B19, MIL!B19, MIN!B19, NOP!B19, NYK!B19, OKC!B19, ORL!B19, PHI!B19, PHX!B19, POR!B19, SAC!B19, SAS!B19, TOR!B19, UTH!B19, WAS!B19)-min(ATL!B19, BOS!B19, BRK!B19, CHA!B19, CHI!B19, CLE!B19, DAL!B19, DEN!B19, DET!B19, GSW!B19, HOU!B19, IND!B19, LAC!B19, LAL!B19, MEM!B19, MIA!B19, MIL!B19, MIN!B19, NOP!B19, NYK!B19, OKC!B19, ORL!B19, PHI!B19, PHX!B19, POR!B19, SAC!B19, SAS!B19, TOR!B19, UTH!B19, WAS!B19)</f>
        <v>704</v>
      </c>
      <c r="C57" s="38">
        <f>SUM(ATL!C19, BOS!C19, BRK!C19, CHA!C19, CHI!C19, CLE!C19, DAL!C19, DEN!C19, DET!C19, GSW!C19, HOU!C19, IND!C19, LAC!C19, LAL!C19, MEM!C19, MIA!C19, MIL!C19, MIN!C19, NOP!C19, NYK!C19, OKC!C19, ORL!C19, PHI!C19, PHX!C19, POR!C19, SAC!C19, SAS!C19, TOR!C19, UTH!C19, WAS!C19)-Max(ATL!C19, BOS!C19, BRK!C19, CHA!C19, CHI!C19, CLE!C19, DAL!C19, DEN!C19, DET!C19, GSW!C19, HOU!C19, IND!C19, LAC!C19, LAL!C19, MEM!C19, MIA!C19, MIL!C19, MIN!C19, NOP!C19, NYK!C19, OKC!C19, ORL!C19, PHI!C19, PHX!C19, POR!C19, SAC!C19, SAS!C19, TOR!C19, UTH!C19, WAS!C19)-min(ATL!C19, BOS!C19, BRK!C19, CHA!C19, CHI!C19, CLE!C19, DAL!C19, DEN!C19, DET!C19, GSW!C19, HOU!C19, IND!C19, LAC!C19, LAL!C19, MEM!C19, MIA!C19, MIL!C19, MIN!C19, NOP!C19, NYK!C19, OKC!C19, ORL!C19, PHI!C19, PHX!C19, POR!C19, SAC!C19, SAS!C19, TOR!C19, UTH!C19, WAS!C19)</f>
        <v>589</v>
      </c>
      <c r="D57" s="38">
        <f>SUM(ATL!D19, BOS!D19, BRK!D19, CHA!D19, CHI!D19, CLE!D19, DAL!D19, DEN!D19, DET!D19, GSW!D19, HOU!D19, IND!D19, LAC!D19, LAL!D19, MEM!D19, MIA!D19, MIL!D19, MIN!D19, NOP!D19, NYK!D19, OKC!D19, ORL!D19, PHI!D19, PHX!D19, POR!D19, SAC!D19, SAS!D19, TOR!D19, UTH!D19, WAS!D19)-Max(ATL!D19, BOS!D19, BRK!D19, CHA!D19, CHI!D19, CLE!D19, DAL!D19, DEN!D19, DET!D19, GSW!D19, HOU!D19, IND!D19, LAC!D19, LAL!D19, MEM!D19, MIA!D19, MIL!D19, MIN!D19, NOP!D19, NYK!D19, OKC!D19, ORL!D19, PHI!D19, PHX!D19, POR!D19, SAC!D19, SAS!D19, TOR!D19, UTH!D19, WAS!D19)-min(ATL!D19, BOS!D19, BRK!D19, CHA!D19, CHI!D19, CLE!D19, DAL!D19, DEN!D19, DET!D19, GSW!D19, HOU!D19, IND!D19, LAC!D19, LAL!D19, MEM!D19, MIA!D19, MIL!D19, MIN!D19, NOP!D19, NYK!D19, OKC!D19, ORL!D19, PHI!D19, PHX!D19, POR!D19, SAC!D19, SAS!D19, TOR!D19, UTH!D19, WAS!D19)</f>
        <v>685</v>
      </c>
      <c r="E57" s="38">
        <f>SUM(ATL!E19, BOS!E19, BRK!E19, CHA!E19, CHI!E19, CLE!E19, DAL!E19, DEN!E19, DET!E19, GSW!E19, HOU!E19, IND!E19, LAC!E19, LAL!E19, MEM!E19, MIA!E19, MIL!E19, MIN!E19, NOP!E19, NYK!E19, OKC!E19, ORL!E19, PHI!E19, PHX!E19, POR!E19, SAC!E19, SAS!E19, TOR!E19, UTH!E19, WAS!E19)-Max(ATL!E19, BOS!E19, BRK!E19, CHA!E19, CHI!E19, CLE!E19, DAL!E19, DEN!E19, DET!E19, GSW!E19, HOU!E19, IND!E19, LAC!E19, LAL!E19, MEM!E19, MIA!E19, MIL!E19, MIN!E19, NOP!E19, NYK!E19, OKC!E19, ORL!E19, PHI!E19, PHX!E19, POR!E19, SAC!E19, SAS!E19, TOR!E19, UTH!E19, WAS!E19)-min(ATL!E19, BOS!E19, BRK!E19, CHA!E19, CHI!E19, CLE!E19, DAL!E19, DEN!E19, DET!E19, GSW!E19, HOU!E19, IND!E19, LAC!E19, LAL!E19, MEM!E19, MIA!E19, MIL!E19, MIN!E19, NOP!E19, NYK!E19, OKC!E19, ORL!E19, PHI!E19, PHX!E19, POR!E19, SAC!E19, SAS!E19, TOR!E19, UTH!E19, WAS!E19)</f>
        <v>623</v>
      </c>
      <c r="F57" s="38">
        <f>SUM(ATL!F19, BOS!F19, BRK!F19, CHA!F19, CHI!F19, CLE!F19, DAL!F19, DEN!F19, DET!F19, GSW!F19, HOU!F19, IND!F19, LAC!F19, LAL!F19, MEM!F19, MIA!F19, MIL!F19, MIN!F19, NOP!F19, NYK!F19, OKC!F19, ORL!F19, PHI!F19, PHX!F19, POR!F19, SAC!F19, SAS!F19, TOR!F19, UTH!F19, WAS!F19)-Max(ATL!F19, BOS!F19, BRK!F19, CHA!F19, CHI!F19, CLE!F19, DAL!F19, DEN!F19, DET!F19, GSW!F19, HOU!F19, IND!F19, LAC!F19, LAL!F19, MEM!F19, MIA!F19, MIL!F19, MIN!F19, NOP!F19, NYK!F19, OKC!F19, ORL!F19, PHI!F19, PHX!F19, POR!F19, SAC!F19, SAS!F19, TOR!F19, UTH!F19, WAS!F19)-min(ATL!F19, BOS!F19, BRK!F19, CHA!F19, CHI!F19, CLE!F19, DAL!F19, DEN!F19, DET!F19, GSW!F19, HOU!F19, IND!F19, LAC!F19, LAL!F19, MEM!F19, MIA!F19, MIL!F19, MIN!F19, NOP!F19, NYK!F19, OKC!F19, ORL!F19, PHI!F19, PHX!F19, POR!F19, SAC!F19, SAS!F19, TOR!F19, UTH!F19, WAS!F19)</f>
        <v>627</v>
      </c>
      <c r="G57" s="38">
        <f>SUM(ATL!G19, BOS!G19, BRK!G19, CHA!G19, CHI!G19, CLE!G19, DAL!G19, DEN!G19, DET!G19, GSW!G19, HOU!G19, IND!G19, LAC!G19, LAL!G19, MEM!G19, MIA!G19, MIL!G19, MIN!G19, NOP!G19, NYK!G19, OKC!G19, ORL!G19, PHI!G19, PHX!G19, POR!G19, SAC!G19, SAS!G19, TOR!G19, UTH!G19, WAS!G19)-Max(ATL!G19, BOS!G19, BRK!G19, CHA!G19, CHI!G19, CLE!G19, DAL!G19, DEN!G19, DET!G19, GSW!G19, HOU!G19, IND!G19, LAC!G19, LAL!G19, MEM!G19, MIA!G19, MIL!G19, MIN!G19, NOP!G19, NYK!G19, OKC!G19, ORL!G19, PHI!G19, PHX!G19, POR!G19, SAC!G19, SAS!G19, TOR!G19, UTH!G19, WAS!G19)-min(ATL!G19, BOS!G19, BRK!G19, CHA!G19, CHI!G19, CLE!G19, DAL!G19, DEN!G19, DET!G19, GSW!G19, HOU!G19, IND!G19, LAC!G19, LAL!G19, MEM!G19, MIA!G19, MIL!G19, MIN!G19, NOP!G19, NYK!G19, OKC!G19, ORL!G19, PHI!G19, PHX!G19, POR!G19, SAC!G19, SAS!G19, TOR!G19, UTH!G19, WAS!G19)</f>
        <v>712</v>
      </c>
      <c r="H57" s="38">
        <f>SUM(ATL!H19, BOS!H19, BRK!H19, CHA!H19, CHI!H19, CLE!H19, DAL!H19, DEN!H19, DET!H19, GSW!H19, HOU!H19, IND!H19, LAC!H19, LAL!H19, MEM!H19, MIA!H19, MIL!H19, MIN!H19, NOP!H19, NYK!H19, OKC!H19, ORL!H19, PHI!H19, PHX!H19, POR!H19, SAC!H19, SAS!H19, TOR!H19, UTH!H19, WAS!H19)-Max(ATL!H19, BOS!H19, BRK!H19, CHA!H19, CHI!H19, CLE!H19, DAL!H19, DEN!H19, DET!H19, GSW!H19, HOU!H19, IND!H19, LAC!H19, LAL!H19, MEM!H19, MIA!H19, MIL!H19, MIN!H19, NOP!H19, NYK!H19, OKC!H19, ORL!H19, PHI!H19, PHX!H19, POR!H19, SAC!H19, SAS!H19, TOR!H19, UTH!H19, WAS!H19)-min(ATL!H19, BOS!H19, BRK!H19, CHA!H19, CHI!H19, CLE!H19, DAL!H19, DEN!H19, DET!H19, GSW!H19, HOU!H19, IND!H19, LAC!H19, LAL!H19, MEM!H19, MIA!H19, MIL!H19, MIN!H19, NOP!H19, NYK!H19, OKC!H19, ORL!H19, PHI!H19, PHX!H19, POR!H19, SAC!H19, SAS!H19, TOR!H19, UTH!H19, WAS!H19)</f>
        <v>726</v>
      </c>
      <c r="I57" s="38">
        <f>SUM(ATL!I19, BOS!I19, BRK!I19, CHA!I19, CHI!I19, CLE!I19, DAL!I19, DEN!I19, DET!I19, GSW!I19, HOU!I19, IND!I19, LAC!I19, LAL!I19, MEM!I19, MIA!I19, MIL!I19, MIN!I19, NOP!I19, NYK!I19, OKC!I19, ORL!I19, PHI!I19, PHX!I19, POR!I19, SAC!I19, SAS!I19, TOR!I19, UTH!I19, WAS!I19)-Max(ATL!I19, BOS!I19, BRK!I19, CHA!I19, CHI!I19, CLE!I19, DAL!I19, DEN!I19, DET!I19, GSW!I19, HOU!I19, IND!I19, LAC!I19, LAL!I19, MEM!I19, MIA!I19, MIL!I19, MIN!I19, NOP!I19, NYK!I19, OKC!I19, ORL!I19, PHI!I19, PHX!I19, POR!I19, SAC!I19, SAS!I19, TOR!I19, UTH!I19, WAS!I19)-min(ATL!I19, BOS!I19, BRK!I19, CHA!I19, CHI!I19, CLE!I19, DAL!I19, DEN!I19, DET!I19, GSW!I19, HOU!I19, IND!I19, LAC!I19, LAL!I19, MEM!I19, MIA!I19, MIL!I19, MIN!I19, NOP!I19, NYK!I19, OKC!I19, ORL!I19, PHI!I19, PHX!I19, POR!I19, SAC!I19, SAS!I19, TOR!I19, UTH!I19, WAS!I19)</f>
        <v>733</v>
      </c>
      <c r="J57" s="38">
        <f>SUM(ATL!J19, BOS!J19, BRK!J19, CHA!J19, CHI!J19, CLE!J19, DAL!J19, DEN!J19, DET!J19, GSW!J19, HOU!J19, IND!J19, LAC!J19, LAL!J19, MEM!J19, MIA!J19, MIL!J19, MIN!J19, NOP!J19, NYK!J19, OKC!J19, ORL!J19, PHI!J19, PHX!J19, POR!J19, SAC!J19, SAS!J19, TOR!J19, UTH!J19, WAS!J19)-Max(ATL!J19, BOS!J19, BRK!J19, CHA!J19, CHI!J19, CLE!J19, DAL!J19, DEN!J19, DET!J19, GSW!J19, HOU!J19, IND!J19, LAC!J19, LAL!J19, MEM!J19, MIA!J19, MIL!J19, MIN!J19, NOP!J19, NYK!J19, OKC!J19, ORL!J19, PHI!J19, PHX!J19, POR!J19, SAC!J19, SAS!J19, TOR!J19, UTH!J19, WAS!J19)-min(ATL!J19, BOS!J19, BRK!J19, CHA!J19, CHI!J19, CLE!J19, DAL!J19, DEN!J19, DET!J19, GSW!J19, HOU!J19, IND!J19, LAC!J19, LAL!J19, MEM!J19, MIA!J19, MIL!J19, MIN!J19, NOP!J19, NYK!J19, OKC!J19, ORL!J19, PHI!J19, PHX!J19, POR!J19, SAC!J19, SAS!J19, TOR!J19, UTH!J19, WAS!J19)</f>
        <v>625</v>
      </c>
      <c r="K57" s="38">
        <f>SUM(ATL!K19, BOS!K19, BRK!K19, CHA!K19, CHI!K19, CLE!K19, DAL!K19, DEN!K19, DET!K19, GSW!K19, HOU!K19, IND!K19, LAC!K19, LAL!K19, MEM!K19, MIA!K19, MIL!K19, MIN!K19, NOP!K19, NYK!K19, OKC!K19, ORL!K19, PHI!K19, PHX!K19, POR!K19, SAC!K19, SAS!K19, TOR!K19, UTH!K19, WAS!K19)-Max(ATL!K19, BOS!K19, BRK!K19, CHA!K19, CHI!K19, CLE!K19, DAL!K19, DEN!K19, DET!K19, GSW!K19, HOU!K19, IND!K19, LAC!K19, LAL!K19, MEM!K19, MIA!K19, MIL!K19, MIN!K19, NOP!K19, NYK!K19, OKC!K19, ORL!K19, PHI!K19, PHX!K19, POR!K19, SAC!K19, SAS!K19, TOR!K19, UTH!K19, WAS!K19)-min(ATL!K19, BOS!K19, BRK!K19, CHA!K19, CHI!K19, CLE!K19, DAL!K19, DEN!K19, DET!K19, GSW!K19, HOU!K19, IND!K19, LAC!K19, LAL!K19, MEM!K19, MIA!K19, MIL!K19, MIN!K19, NOP!K19, NYK!K19, OKC!K19, ORL!K19, PHI!K19, PHX!K19, POR!K19, SAC!K19, SAS!K19, TOR!K19, UTH!K19, WAS!K19)</f>
        <v>575</v>
      </c>
      <c r="L57" s="38">
        <f>SUM(ATL!L19, BOS!L19, BRK!L19, CHA!L19, CHI!L19, CLE!L19, DAL!L19, DEN!L19, DET!L19, GSW!L19, HOU!L19, IND!L19, LAC!L19, LAL!L19, MEM!L19, MIA!L19, MIL!L19, MIN!L19, NOP!L19, NYK!L19, OKC!L19, ORL!L19, PHI!L19, PHX!L19, POR!L19, SAC!L19, SAS!L19, TOR!L19, UTH!L19, WAS!L19)-Max(ATL!L19, BOS!L19, BRK!L19, CHA!L19, CHI!L19, CLE!L19, DAL!L19, DEN!L19, DET!L19, GSW!L19, HOU!L19, IND!L19, LAC!L19, LAL!L19, MEM!L19, MIA!L19, MIL!L19, MIN!L19, NOP!L19, NYK!L19, OKC!L19, ORL!L19, PHI!L19, PHX!L19, POR!L19, SAC!L19, SAS!L19, TOR!L19, UTH!L19, WAS!L19)-min(ATL!L19, BOS!L19, BRK!L19, CHA!L19, CHI!L19, CLE!L19, DAL!L19, DEN!L19, DET!L19, GSW!L19, HOU!L19, IND!L19, LAC!L19, LAL!L19, MEM!L19, MIA!L19, MIL!L19, MIN!L19, NOP!L19, NYK!L19, OKC!L19, ORL!L19, PHI!L19, PHX!L19, POR!L19, SAC!L19, SAS!L19, TOR!L19, UTH!L19, WAS!L19)</f>
        <v>653</v>
      </c>
      <c r="M57" s="38">
        <f>SUM(ATL!M19, BOS!M19, BRK!M19, CHA!M19, CHI!M19, CLE!M19, DAL!M19, DEN!M19, DET!M19, GSW!M19, HOU!M19, IND!M19, LAC!M19, LAL!M19, MEM!M19, MIA!M19, MIL!M19, MIN!M19, NOP!M19, NYK!M19, OKC!M19, ORL!M19, PHI!M19, PHX!M19, POR!M19, SAC!M19, SAS!M19, TOR!M19, UTH!M19, WAS!M19)-Max(ATL!M19, BOS!M19, BRK!M19, CHA!M19, CHI!M19, CLE!M19, DAL!M19, DEN!M19, DET!M19, GSW!M19, HOU!M19, IND!M19, LAC!M19, LAL!M19, MEM!M19, MIA!M19, MIL!M19, MIN!M19, NOP!M19, NYK!M19, OKC!M19, ORL!M19, PHI!M19, PHX!M19, POR!M19, SAC!M19, SAS!M19, TOR!M19, UTH!M19, WAS!M19)-min(ATL!M19, BOS!M19, BRK!M19, CHA!M19, CHI!M19, CLE!M19, DAL!M19, DEN!M19, DET!M19, GSW!M19, HOU!M19, IND!M19, LAC!M19, LAL!M19, MEM!M19, MIA!M19, MIL!M19, MIN!M19, NOP!M19, NYK!M19, OKC!M19, ORL!M19, PHI!M19, PHX!M19, POR!M19, SAC!M19, SAS!M19, TOR!M19, UTH!M19, WAS!M19)</f>
        <v>664</v>
      </c>
      <c r="N57" s="38">
        <f>SUM(ATL!N19, BOS!N19, BRK!N19, CHA!N19, CHI!N19, CLE!N19, DAL!N19, DEN!N19, DET!N19, GSW!N19, HOU!N19, IND!N19, LAC!N19, LAL!N19, MEM!N19, MIA!N19, MIL!N19, MIN!N19, NOP!N19, NYK!N19, OKC!N19, ORL!N19, PHI!N19, PHX!N19, POR!N19, SAC!N19, SAS!N19, TOR!N19, UTH!N19, WAS!N19)-Max(ATL!N19, BOS!N19, BRK!N19, CHA!N19, CHI!N19, CLE!N19, DAL!N19, DEN!N19, DET!N19, GSW!N19, HOU!N19, IND!N19, LAC!N19, LAL!N19, MEM!N19, MIA!N19, MIL!N19, MIN!N19, NOP!N19, NYK!N19, OKC!N19, ORL!N19, PHI!N19, PHX!N19, POR!N19, SAC!N19, SAS!N19, TOR!N19, UTH!N19, WAS!N19)-min(ATL!N19, BOS!N19, BRK!N19, CHA!N19, CHI!N19, CLE!N19, DAL!N19, DEN!N19, DET!N19, GSW!N19, HOU!N19, IND!N19, LAC!N19, LAL!N19, MEM!N19, MIA!N19, MIL!N19, MIN!N19, NOP!N19, NYK!N19, OKC!N19, ORL!N19, PHI!N19, PHX!N19, POR!N19, SAC!N19, SAS!N19, TOR!N19, UTH!N19, WAS!N19)</f>
        <v>662</v>
      </c>
      <c r="O57" s="38">
        <f>SUM(ATL!O19, BOS!O19, BRK!O19, CHA!O19, CHI!O19, CLE!O19, DAL!O19, DEN!O19, DET!O19, GSW!O19, HOU!O19, IND!O19, LAC!O19, LAL!O19, MEM!O19, MIA!O19, MIL!O19, MIN!O19, NOP!O19, NYK!O19, OKC!O19, ORL!O19, PHI!O19, PHX!O19, POR!O19, SAC!O19, SAS!O19, TOR!O19, UTH!O19, WAS!O19)-Max(ATL!O19, BOS!O19, BRK!O19, CHA!O19, CHI!O19, CLE!O19, DAL!O19, DEN!O19, DET!O19, GSW!O19, HOU!O19, IND!O19, LAC!O19, LAL!O19, MEM!O19, MIA!O19, MIL!O19, MIN!O19, NOP!O19, NYK!O19, OKC!O19, ORL!O19, PHI!O19, PHX!O19, POR!O19, SAC!O19, SAS!O19, TOR!O19, UTH!O19, WAS!O19)-min(ATL!O19, BOS!O19, BRK!O19, CHA!O19, CHI!O19, CLE!O19, DAL!O19, DEN!O19, DET!O19, GSW!O19, HOU!O19, IND!O19, LAC!O19, LAL!O19, MEM!O19, MIA!O19, MIL!O19, MIN!O19, NOP!O19, NYK!O19, OKC!O19, ORL!O19, PHI!O19, PHX!O19, POR!O19, SAC!O19, SAS!O19, TOR!O19, UTH!O19, WAS!O19)</f>
        <v>232</v>
      </c>
      <c r="P57" s="38">
        <f>SUM(ATL!P19, BOS!P19, BRK!P19, CHA!P19, CHI!P19, CLE!P19, DAL!P19, DEN!P19, DET!P19, GSW!P19, HOU!P19, IND!P19, LAC!P19, LAL!P19, MEM!P19, MIA!P19, MIL!P19, MIN!P19, NOP!P19, NYK!P19, OKC!P19, ORL!P19, PHI!P19, PHX!P19, POR!P19, SAC!P19, SAS!P19, TOR!P19, UTH!P19, WAS!P19)-Max(ATL!P19, BOS!P19, BRK!P19, CHA!P19, CHI!P19, CLE!P19, DAL!P19, DEN!P19, DET!P19, GSW!P19, HOU!P19, IND!P19, LAC!P19, LAL!P19, MEM!P19, MIA!P19, MIL!P19, MIN!P19, NOP!P19, NYK!P19, OKC!P19, ORL!P19, PHI!P19, PHX!P19, POR!P19, SAC!P19, SAS!P19, TOR!P19, UTH!P19, WAS!P19)-min(ATL!P19, BOS!P19, BRK!P19, CHA!P19, CHI!P19, CLE!P19, DAL!P19, DEN!P19, DET!P19, GSW!P19, HOU!P19, IND!P19, LAC!P19, LAL!P19, MEM!P19, MIA!P19, MIL!P19, MIN!P19, NOP!P19, NYK!P19, OKC!P19, ORL!P19, PHI!P19, PHX!P19, POR!P19, SAC!P19, SAS!P19, TOR!P19, UTH!P19, WAS!P19)</f>
        <v>0</v>
      </c>
      <c r="Q57" s="38">
        <f>SUM(ATL!Q19, BOS!Q19, BRK!Q19, CHA!Q19, CHI!Q19, CLE!Q19, DAL!Q19, DEN!Q19, DET!Q19, GSW!Q19, HOU!Q19, IND!Q19, LAC!Q19, LAL!Q19, MEM!Q19, MIA!Q19, MIL!Q19, MIN!Q19, NOP!Q19, NYK!Q19, OKC!Q19, ORL!Q19, PHI!Q19, PHX!Q19, POR!Q19, SAC!Q19, SAS!Q19, TOR!Q19, UTH!Q19, WAS!Q19)-Max(ATL!Q19, BOS!Q19, BRK!Q19, CHA!Q19, CHI!Q19, CLE!Q19, DAL!Q19, DEN!Q19, DET!Q19, GSW!Q19, HOU!Q19, IND!Q19, LAC!Q19, LAL!Q19, MEM!Q19, MIA!Q19, MIL!Q19, MIN!Q19, NOP!Q19, NYK!Q19, OKC!Q19, ORL!Q19, PHI!Q19, PHX!Q19, POR!Q19, SAC!Q19, SAS!Q19, TOR!Q19, UTH!Q19, WAS!Q19)-min(ATL!Q19, BOS!Q19, BRK!Q19, CHA!Q19, CHI!Q19, CLE!Q19, DAL!Q19, DEN!Q19, DET!Q19, GSW!Q19, HOU!Q19, IND!Q19, LAC!Q19, LAL!Q19, MEM!Q19, MIA!Q19, MIL!Q19, MIN!Q19, NOP!Q19, NYK!Q19, OKC!Q19, ORL!Q19, PHI!Q19, PHX!Q19, POR!Q19, SAC!Q19, SAS!Q19, TOR!Q19, UTH!Q19, WAS!Q19)</f>
        <v>0</v>
      </c>
      <c r="R57" s="38">
        <f>SUM(ATL!R19, BOS!R19, BRK!R19, CHA!R19, CHI!R19, CLE!R19, DAL!R19, DEN!R19, DET!R19, GSW!R19, HOU!R19, IND!R19, LAC!R19, LAL!R19, MEM!R19, MIA!R19, MIL!R19, MIN!R19, NOP!R19, NYK!R19, OKC!R19, ORL!R19, PHI!R19, PHX!R19, POR!R19, SAC!R19, SAS!R19, TOR!R19, UTH!R19, WAS!R19)-Max(ATL!R19, BOS!R19, BRK!R19, CHA!R19, CHI!R19, CLE!R19, DAL!R19, DEN!R19, DET!R19, GSW!R19, HOU!R19, IND!R19, LAC!R19, LAL!R19, MEM!R19, MIA!R19, MIL!R19, MIN!R19, NOP!R19, NYK!R19, OKC!R19, ORL!R19, PHI!R19, PHX!R19, POR!R19, SAC!R19, SAS!R19, TOR!R19, UTH!R19, WAS!R19)-min(ATL!R19, BOS!R19, BRK!R19, CHA!R19, CHI!R19, CLE!R19, DAL!R19, DEN!R19, DET!R19, GSW!R19, HOU!R19, IND!R19, LAC!R19, LAL!R19, MEM!R19, MIA!R19, MIL!R19, MIN!R19, NOP!R19, NYK!R19, OKC!R19, ORL!R19, PHI!R19, PHX!R19, POR!R19, SAC!R19, SAS!R19, TOR!R19, UTH!R19, WAS!R19)</f>
        <v>0</v>
      </c>
      <c r="S57" s="39">
        <f>SUM(ATL!S19, BOS!S19, BRK!S19, CHA!S19, CHI!S19, CLE!S19, DAL!S19, DEN!S19, DET!S19, GSW!S19, HOU!S19, IND!S19, LAC!S18, LAL!S19, MEM!S19, MIA!S19, MIL!S19, MIN!S19, NOP!S19, NYK!S19, OKC!S19, ORL!S19, PHI!S19, PHX!S19, POR!S19, SAC!S19, SAS!S19, TOR!S19, UTH!S19, WAS!S19)-Max(ATL!S19, BOS!S19, BRK!S19, CHA!S19, CHI!S19, CLE!S19, DAL!S19, DEN!S19, DET!S19, GSW!S19, HOU!S19, IND!S19, LAC!S18, LAL!S19, MEM!S19, MIA!S19, MIL!S19, MIN!S19, NOP!S19, NYK!S19, OKC!S19, ORL!S19, PHI!S19, PHX!S19, POR!S19, SAC!S19, SAS!S19, TOR!S19, UTH!S19, WAS!S19)-min(ATL!S19, BOS!S19, BRK!S19, CHA!S19, CHI!S19, CLE!S19, DAL!S19, DEN!S19, DET!S19, GSW!S19, HOU!S19, IND!S19, LAC!S18, LAL!S19, MEM!S19, MIA!S19, MIL!S19, MIN!S19, NOP!S19, NYK!S19, OKC!S19, ORL!S19, PHI!S19, PHX!S19, POR!S19, SAC!S19, SAS!S19, TOR!S19, UTH!S19, WAS!S19)</f>
        <v>-41646</v>
      </c>
    </row>
    <row r="58">
      <c r="A58" s="3" t="s">
        <v>40</v>
      </c>
      <c r="B58" s="38">
        <f>SUM(ATL!B20, BOS!B20, BRK!B20, CHA!B20, CHI!B20, CLE!B20, DAL!B20, DEN!B20, DET!B20, GSW!B20, HOU!B20, IND!B20, LAC!B20, LAL!B20, MEM!B20, MIA!B20, MIL!B20, MIN!B20, NOP!B20, NYK!B20, OKC!B20, ORL!B20, PHI!B20, PHX!B20, POR!B20, SAC!B20, SAS!B20, TOR!B20, UTH!B20, WAS!B20)-Max(ATL!B20, BOS!B20, BRK!B20, CHA!B20, CHI!B20, CLE!B20, DAL!B20, DEN!B20, DET!B20, GSW!B20, HOU!B20, IND!B20, LAC!B20, LAL!B20, MEM!B20, MIA!B20, MIL!B20, MIN!B20, NOP!B20, NYK!B20, OKC!B20, ORL!B20, PHI!B20, PHX!B20, POR!B20, SAC!B20, SAS!B20, TOR!B20, UTH!B20, WAS!B20)-min(ATL!B20, BOS!B20, BRK!B20, CHA!B20, CHI!B20, CLE!B20, DAL!B20, DEN!B20, DET!B20, GSW!B20, HOU!B20, IND!B20, LAC!B20, LAL!B20, MEM!B20, MIA!B20, MIL!B20, MIN!B20, NOP!B20, NYK!B20, OKC!B20, ORL!B20, PHI!B20, PHX!B20, POR!B20, SAC!B20, SAS!B20, TOR!B20, UTH!B20, WAS!B20)</f>
        <v>472</v>
      </c>
      <c r="C58" s="38">
        <f>SUM(ATL!C20, BOS!C20, BRK!C20, CHA!C20, CHI!C20, CLE!C20, DAL!C20, DEN!C20, DET!C20, GSW!C20, HOU!C20, IND!C20, LAC!C20, LAL!C20, MEM!C20, MIA!C20, MIL!C20, MIN!C20, NOP!C20, NYK!C20, OKC!C20, ORL!C20, PHI!C20, PHX!C20, POR!C20, SAC!C20, SAS!C20, TOR!C20, UTH!C20, WAS!C20)-Max(ATL!C20, BOS!C20, BRK!C20, CHA!C20, CHI!C20, CLE!C20, DAL!C20, DEN!C20, DET!C20, GSW!C20, HOU!C20, IND!C20, LAC!C20, LAL!C20, MEM!C20, MIA!C20, MIL!C20, MIN!C20, NOP!C20, NYK!C20, OKC!C20, ORL!C20, PHI!C20, PHX!C20, POR!C20, SAC!C20, SAS!C20, TOR!C20, UTH!C20, WAS!C20)-min(ATL!C20, BOS!C20, BRK!C20, CHA!C20, CHI!C20, CLE!C20, DAL!C20, DEN!C20, DET!C20, GSW!C20, HOU!C20, IND!C20, LAC!C20, LAL!C20, MEM!C20, MIA!C20, MIL!C20, MIN!C20, NOP!C20, NYK!C20, OKC!C20, ORL!C20, PHI!C20, PHX!C20, POR!C20, SAC!C20, SAS!C20, TOR!C20, UTH!C20, WAS!C20)</f>
        <v>390</v>
      </c>
      <c r="D58" s="38">
        <f>SUM(ATL!D20, BOS!D20, BRK!D20, CHA!D20, CHI!D20, CLE!D20, DAL!D20, DEN!D20, DET!D20, GSW!D20, HOU!D20, IND!D20, LAC!D20, LAL!D20, MEM!D20, MIA!D20, MIL!D20, MIN!D20, NOP!D20, NYK!D20, OKC!D20, ORL!D20, PHI!D20, PHX!D20, POR!D20, SAC!D20, SAS!D20, TOR!D20, UTH!D20, WAS!D20)-Max(ATL!D20, BOS!D20, BRK!D20, CHA!D20, CHI!D20, CLE!D20, DAL!D20, DEN!D20, DET!D20, GSW!D20, HOU!D20, IND!D20, LAC!D20, LAL!D20, MEM!D20, MIA!D20, MIL!D20, MIN!D20, NOP!D20, NYK!D20, OKC!D20, ORL!D20, PHI!D20, PHX!D20, POR!D20, SAC!D20, SAS!D20, TOR!D20, UTH!D20, WAS!D20)-min(ATL!D20, BOS!D20, BRK!D20, CHA!D20, CHI!D20, CLE!D20, DAL!D20, DEN!D20, DET!D20, GSW!D20, HOU!D20, IND!D20, LAC!D20, LAL!D20, MEM!D20, MIA!D20, MIL!D20, MIN!D20, NOP!D20, NYK!D20, OKC!D20, ORL!D20, PHI!D20, PHX!D20, POR!D20, SAC!D20, SAS!D20, TOR!D20, UTH!D20, WAS!D20)</f>
        <v>296</v>
      </c>
      <c r="E58" s="38">
        <f>SUM(ATL!E20, BOS!E20, BRK!E20, CHA!E20, CHI!E20, CLE!E20, DAL!E20, DEN!E20, DET!E20, GSW!E20, HOU!E20, IND!E20, LAC!E20, LAL!E20, MEM!E20, MIA!E20, MIL!E20, MIN!E20, NOP!E20, NYK!E20, OKC!E20, ORL!E20, PHI!E20, PHX!E20, POR!E20, SAC!E20, SAS!E20, TOR!E20, UTH!E20, WAS!E20)-Max(ATL!E20, BOS!E20, BRK!E20, CHA!E20, CHI!E20, CLE!E20, DAL!E20, DEN!E20, DET!E20, GSW!E20, HOU!E20, IND!E20, LAC!E20, LAL!E20, MEM!E20, MIA!E20, MIL!E20, MIN!E20, NOP!E20, NYK!E20, OKC!E20, ORL!E20, PHI!E20, PHX!E20, POR!E20, SAC!E20, SAS!E20, TOR!E20, UTH!E20, WAS!E20)-min(ATL!E20, BOS!E20, BRK!E20, CHA!E20, CHI!E20, CLE!E20, DAL!E20, DEN!E20, DET!E20, GSW!E20, HOU!E20, IND!E20, LAC!E20, LAL!E20, MEM!E20, MIA!E20, MIL!E20, MIN!E20, NOP!E20, NYK!E20, OKC!E20, ORL!E20, PHI!E20, PHX!E20, POR!E20, SAC!E20, SAS!E20, TOR!E20, UTH!E20, WAS!E20)</f>
        <v>411</v>
      </c>
      <c r="F58" s="38">
        <f>SUM(ATL!F20, BOS!F20, BRK!F20, CHA!F20, CHI!F20, CLE!F20, DAL!F20, DEN!F20, DET!F20, GSW!F20, HOU!F20, IND!F20, LAC!F20, LAL!F20, MEM!F20, MIA!F20, MIL!F20, MIN!F20, NOP!F20, NYK!F20, OKC!F20, ORL!F20, PHI!F20, PHX!F20, POR!F20, SAC!F20, SAS!F20, TOR!F20, UTH!F20, WAS!F20)-Max(ATL!F20, BOS!F20, BRK!F20, CHA!F20, CHI!F20, CLE!F20, DAL!F20, DEN!F20, DET!F20, GSW!F20, HOU!F20, IND!F20, LAC!F20, LAL!F20, MEM!F20, MIA!F20, MIL!F20, MIN!F20, NOP!F20, NYK!F20, OKC!F20, ORL!F20, PHI!F20, PHX!F20, POR!F20, SAC!F20, SAS!F20, TOR!F20, UTH!F20, WAS!F20)-min(ATL!F20, BOS!F20, BRK!F20, CHA!F20, CHI!F20, CLE!F20, DAL!F20, DEN!F20, DET!F20, GSW!F20, HOU!F20, IND!F20, LAC!F20, LAL!F20, MEM!F20, MIA!F20, MIL!F20, MIN!F20, NOP!F20, NYK!F20, OKC!F20, ORL!F20, PHI!F20, PHX!F20, POR!F20, SAC!F20, SAS!F20, TOR!F20, UTH!F20, WAS!F20)</f>
        <v>346</v>
      </c>
      <c r="G58" s="38">
        <f>SUM(ATL!G20, BOS!G20, BRK!G20, CHA!G20, CHI!G20, CLE!G20, DAL!G20, DEN!G20, DET!G20, GSW!G20, HOU!G20, IND!G20, LAC!G20, LAL!G20, MEM!G20, MIA!G20, MIL!G20, MIN!G20, NOP!G20, NYK!G20, OKC!G20, ORL!G20, PHI!G20, PHX!G20, POR!G20, SAC!G20, SAS!G20, TOR!G20, UTH!G20, WAS!G20)-Max(ATL!G20, BOS!G20, BRK!G20, CHA!G20, CHI!G20, CLE!G20, DAL!G20, DEN!G20, DET!G20, GSW!G20, HOU!G20, IND!G20, LAC!G20, LAL!G20, MEM!G20, MIA!G20, MIL!G20, MIN!G20, NOP!G20, NYK!G20, OKC!G20, ORL!G20, PHI!G20, PHX!G20, POR!G20, SAC!G20, SAS!G20, TOR!G20, UTH!G20, WAS!G20)-min(ATL!G20, BOS!G20, BRK!G20, CHA!G20, CHI!G20, CLE!G20, DAL!G20, DEN!G20, DET!G20, GSW!G20, HOU!G20, IND!G20, LAC!G20, LAL!G20, MEM!G20, MIA!G20, MIL!G20, MIN!G20, NOP!G20, NYK!G20, OKC!G20, ORL!G20, PHI!G20, PHX!G20, POR!G20, SAC!G20, SAS!G20, TOR!G20, UTH!G20, WAS!G20)</f>
        <v>376</v>
      </c>
      <c r="H58" s="38">
        <f>SUM(ATL!H20, BOS!H20, BRK!H20, CHA!H20, CHI!H20, CLE!H20, DAL!H20, DEN!H20, DET!H20, GSW!H20, HOU!H20, IND!H20, LAC!H20, LAL!H20, MEM!H20, MIA!H20, MIL!H20, MIN!H20, NOP!H20, NYK!H20, OKC!H20, ORL!H20, PHI!H20, PHX!H20, POR!H20, SAC!H20, SAS!H20, TOR!H20, UTH!H20, WAS!H20)-Max(ATL!H20, BOS!H20, BRK!H20, CHA!H20, CHI!H20, CLE!H20, DAL!H20, DEN!H20, DET!H20, GSW!H20, HOU!H20, IND!H20, LAC!H20, LAL!H20, MEM!H20, MIA!H20, MIL!H20, MIN!H20, NOP!H20, NYK!H20, OKC!H20, ORL!H20, PHI!H20, PHX!H20, POR!H20, SAC!H20, SAS!H20, TOR!H20, UTH!H20, WAS!H20)-min(ATL!H20, BOS!H20, BRK!H20, CHA!H20, CHI!H20, CLE!H20, DAL!H20, DEN!H20, DET!H20, GSW!H20, HOU!H20, IND!H20, LAC!H20, LAL!H20, MEM!H20, MIA!H20, MIL!H20, MIN!H20, NOP!H20, NYK!H20, OKC!H20, ORL!H20, PHI!H20, PHX!H20, POR!H20, SAC!H20, SAS!H20, TOR!H20, UTH!H20, WAS!H20)</f>
        <v>360</v>
      </c>
      <c r="I58" s="38">
        <f>SUM(ATL!I20, BOS!I20, BRK!I20, CHA!I20, CHI!I20, CLE!I20, DAL!I20, DEN!I20, DET!I20, GSW!I20, HOU!I20, IND!I20, LAC!I20, LAL!I20, MEM!I20, MIA!I20, MIL!I20, MIN!I20, NOP!I20, NYK!I20, OKC!I20, ORL!I20, PHI!I20, PHX!I20, POR!I20, SAC!I20, SAS!I20, TOR!I20, UTH!I20, WAS!I20)-Max(ATL!I20, BOS!I20, BRK!I20, CHA!I20, CHI!I20, CLE!I20, DAL!I20, DEN!I20, DET!I20, GSW!I20, HOU!I20, IND!I20, LAC!I20, LAL!I20, MEM!I20, MIA!I20, MIL!I20, MIN!I20, NOP!I20, NYK!I20, OKC!I20, ORL!I20, PHI!I20, PHX!I20, POR!I20, SAC!I20, SAS!I20, TOR!I20, UTH!I20, WAS!I20)-min(ATL!I20, BOS!I20, BRK!I20, CHA!I20, CHI!I20, CLE!I20, DAL!I20, DEN!I20, DET!I20, GSW!I20, HOU!I20, IND!I20, LAC!I20, LAL!I20, MEM!I20, MIA!I20, MIL!I20, MIN!I20, NOP!I20, NYK!I20, OKC!I20, ORL!I20, PHI!I20, PHX!I20, POR!I20, SAC!I20, SAS!I20, TOR!I20, UTH!I20, WAS!I20)</f>
        <v>371</v>
      </c>
      <c r="J58" s="38">
        <f>SUM(ATL!J20, BOS!J20, BRK!J20, CHA!J20, CHI!J20, CLE!J20, DAL!J20, DEN!J20, DET!J20, GSW!J20, HOU!J20, IND!J20, LAC!J20, LAL!J20, MEM!J20, MIA!J20, MIL!J20, MIN!J20, NOP!J20, NYK!J20, OKC!J20, ORL!J20, PHI!J20, PHX!J20, POR!J20, SAC!J20, SAS!J20, TOR!J20, UTH!J20, WAS!J20)-Max(ATL!J20, BOS!J20, BRK!J20, CHA!J20, CHI!J20, CLE!J20, DAL!J20, DEN!J20, DET!J20, GSW!J20, HOU!J20, IND!J20, LAC!J20, LAL!J20, MEM!J20, MIA!J20, MIL!J20, MIN!J20, NOP!J20, NYK!J20, OKC!J20, ORL!J20, PHI!J20, PHX!J20, POR!J20, SAC!J20, SAS!J20, TOR!J20, UTH!J20, WAS!J20)-min(ATL!J20, BOS!J20, BRK!J20, CHA!J20, CHI!J20, CLE!J20, DAL!J20, DEN!J20, DET!J20, GSW!J20, HOU!J20, IND!J20, LAC!J20, LAL!J20, MEM!J20, MIA!J20, MIL!J20, MIN!J20, NOP!J20, NYK!J20, OKC!J20, ORL!J20, PHI!J20, PHX!J20, POR!J20, SAC!J20, SAS!J20, TOR!J20, UTH!J20, WAS!J20)</f>
        <v>318</v>
      </c>
      <c r="K58" s="38">
        <f>SUM(ATL!K20, BOS!K20, BRK!K20, CHA!K20, CHI!K20, CLE!K20, DAL!K20, DEN!K20, DET!K20, GSW!K20, HOU!K20, IND!K20, LAC!K20, LAL!K20, MEM!K20, MIA!K20, MIL!K20, MIN!K20, NOP!K20, NYK!K20, OKC!K20, ORL!K20, PHI!K20, PHX!K20, POR!K20, SAC!K20, SAS!K20, TOR!K20, UTH!K20, WAS!K20)-Max(ATL!K20, BOS!K20, BRK!K20, CHA!K20, CHI!K20, CLE!K20, DAL!K20, DEN!K20, DET!K20, GSW!K20, HOU!K20, IND!K20, LAC!K20, LAL!K20, MEM!K20, MIA!K20, MIL!K20, MIN!K20, NOP!K20, NYK!K20, OKC!K20, ORL!K20, PHI!K20, PHX!K20, POR!K20, SAC!K20, SAS!K20, TOR!K20, UTH!K20, WAS!K20)-min(ATL!K20, BOS!K20, BRK!K20, CHA!K20, CHI!K20, CLE!K20, DAL!K20, DEN!K20, DET!K20, GSW!K20, HOU!K20, IND!K20, LAC!K20, LAL!K20, MEM!K20, MIA!K20, MIL!K20, MIN!K20, NOP!K20, NYK!K20, OKC!K20, ORL!K20, PHI!K20, PHX!K20, POR!K20, SAC!K20, SAS!K20, TOR!K20, UTH!K20, WAS!K20)</f>
        <v>347</v>
      </c>
      <c r="L58" s="38">
        <f>SUM(ATL!L20, BOS!L20, BRK!L20, CHA!L20, CHI!L20, CLE!L20, DAL!L20, DEN!L20, DET!L20, GSW!L20, HOU!L20, IND!L20, LAC!L20, LAL!L20, MEM!L20, MIA!L20, MIL!L20, MIN!L20, NOP!L20, NYK!L20, OKC!L20, ORL!L20, PHI!L20, PHX!L20, POR!L20, SAC!L20, SAS!L20, TOR!L20, UTH!L20, WAS!L20)-Max(ATL!L20, BOS!L20, BRK!L20, CHA!L20, CHI!L20, CLE!L20, DAL!L20, DEN!L20, DET!L20, GSW!L20, HOU!L20, IND!L20, LAC!L20, LAL!L20, MEM!L20, MIA!L20, MIL!L20, MIN!L20, NOP!L20, NYK!L20, OKC!L20, ORL!L20, PHI!L20, PHX!L20, POR!L20, SAC!L20, SAS!L20, TOR!L20, UTH!L20, WAS!L20)-min(ATL!L20, BOS!L20, BRK!L20, CHA!L20, CHI!L20, CLE!L20, DAL!L20, DEN!L20, DET!L20, GSW!L20, HOU!L20, IND!L20, LAC!L20, LAL!L20, MEM!L20, MIA!L20, MIL!L20, MIN!L20, NOP!L20, NYK!L20, OKC!L20, ORL!L20, PHI!L20, PHX!L20, POR!L20, SAC!L20, SAS!L20, TOR!L20, UTH!L20, WAS!L20)</f>
        <v>294</v>
      </c>
      <c r="M58" s="38">
        <f>SUM(ATL!M20, BOS!M20, BRK!M20, CHA!M20, CHI!M20, CLE!M20, DAL!M20, DEN!M20, DET!M20, GSW!M20, HOU!M20, IND!M20, LAC!M20, LAL!M20, MEM!M20, MIA!M20, MIL!M20, MIN!M20, NOP!M20, NYK!M20, OKC!M20, ORL!M20, PHI!M20, PHX!M20, POR!M20, SAC!M20, SAS!M20, TOR!M20, UTH!M20, WAS!M20)-Max(ATL!M20, BOS!M20, BRK!M20, CHA!M20, CHI!M20, CLE!M20, DAL!M20, DEN!M20, DET!M20, GSW!M20, HOU!M20, IND!M20, LAC!M20, LAL!M20, MEM!M20, MIA!M20, MIL!M20, MIN!M20, NOP!M20, NYK!M20, OKC!M20, ORL!M20, PHI!M20, PHX!M20, POR!M20, SAC!M20, SAS!M20, TOR!M20, UTH!M20, WAS!M20)-min(ATL!M20, BOS!M20, BRK!M20, CHA!M20, CHI!M20, CLE!M20, DAL!M20, DEN!M20, DET!M20, GSW!M20, HOU!M20, IND!M20, LAC!M20, LAL!M20, MEM!M20, MIA!M20, MIL!M20, MIN!M20, NOP!M20, NYK!M20, OKC!M20, ORL!M20, PHI!M20, PHX!M20, POR!M20, SAC!M20, SAS!M20, TOR!M20, UTH!M20, WAS!M20)</f>
        <v>349</v>
      </c>
      <c r="N58" s="38">
        <f>SUM(ATL!N20, BOS!N20, BRK!N20, CHA!N20, CHI!N20, CLE!N20, DAL!N20, DEN!N20, DET!N20, GSW!N20, HOU!N20, IND!N20, LAC!N20, LAL!N20, MEM!N20, MIA!N20, MIL!N20, MIN!N20, NOP!N20, NYK!N20, OKC!N20, ORL!N20, PHI!N20, PHX!N20, POR!N20, SAC!N20, SAS!N20, TOR!N20, UTH!N20, WAS!N20)-Max(ATL!N20, BOS!N20, BRK!N20, CHA!N20, CHI!N20, CLE!N20, DAL!N20, DEN!N20, DET!N20, GSW!N20, HOU!N20, IND!N20, LAC!N20, LAL!N20, MEM!N20, MIA!N20, MIL!N20, MIN!N20, NOP!N20, NYK!N20, OKC!N20, ORL!N20, PHI!N20, PHX!N20, POR!N20, SAC!N20, SAS!N20, TOR!N20, UTH!N20, WAS!N20)-min(ATL!N20, BOS!N20, BRK!N20, CHA!N20, CHI!N20, CLE!N20, DAL!N20, DEN!N20, DET!N20, GSW!N20, HOU!N20, IND!N20, LAC!N20, LAL!N20, MEM!N20, MIA!N20, MIL!N20, MIN!N20, NOP!N20, NYK!N20, OKC!N20, ORL!N20, PHI!N20, PHX!N20, POR!N20, SAC!N20, SAS!N20, TOR!N20, UTH!N20, WAS!N20)</f>
        <v>276</v>
      </c>
      <c r="O58" s="38">
        <f>SUM(ATL!O20, BOS!O20, BRK!O20, CHA!O20, CHI!O20, CLE!O20, DAL!O20, DEN!O20, DET!O20, GSW!O20, HOU!O20, IND!O20, LAC!O20, LAL!O20, MEM!O20, MIA!O20, MIL!O20, MIN!O20, NOP!O20, NYK!O20, OKC!O20, ORL!O20, PHI!O20, PHX!O20, POR!O20, SAC!O20, SAS!O20, TOR!O20, UTH!O20, WAS!O20)-Max(ATL!O20, BOS!O20, BRK!O20, CHA!O20, CHI!O20, CLE!O20, DAL!O20, DEN!O20, DET!O20, GSW!O20, HOU!O20, IND!O20, LAC!O20, LAL!O20, MEM!O20, MIA!O20, MIL!O20, MIN!O20, NOP!O20, NYK!O20, OKC!O20, ORL!O20, PHI!O20, PHX!O20, POR!O20, SAC!O20, SAS!O20, TOR!O20, UTH!O20, WAS!O20)-min(ATL!O20, BOS!O20, BRK!O20, CHA!O20, CHI!O20, CLE!O20, DAL!O20, DEN!O20, DET!O20, GSW!O20, HOU!O20, IND!O20, LAC!O20, LAL!O20, MEM!O20, MIA!O20, MIL!O20, MIN!O20, NOP!O20, NYK!O20, OKC!O20, ORL!O20, PHI!O20, PHX!O20, POR!O20, SAC!O20, SAS!O20, TOR!O20, UTH!O20, WAS!O20)</f>
        <v>111</v>
      </c>
      <c r="P58" s="38">
        <f>SUM(ATL!P20, BOS!P20, BRK!P20, CHA!P20, CHI!P20, CLE!P20, DAL!P20, DEN!P20, DET!P20, GSW!P20, HOU!P20, IND!P20, LAC!P20, LAL!P20, MEM!P20, MIA!P20, MIL!P20, MIN!P20, NOP!P20, NYK!P20, OKC!P20, ORL!P20, PHI!P20, PHX!P20, POR!P20, SAC!P20, SAS!P20, TOR!P20, UTH!P20, WAS!P20)-Max(ATL!P20, BOS!P20, BRK!P20, CHA!P20, CHI!P20, CLE!P20, DAL!P20, DEN!P20, DET!P20, GSW!P20, HOU!P20, IND!P20, LAC!P20, LAL!P20, MEM!P20, MIA!P20, MIL!P20, MIN!P20, NOP!P20, NYK!P20, OKC!P20, ORL!P20, PHI!P20, PHX!P20, POR!P20, SAC!P20, SAS!P20, TOR!P20, UTH!P20, WAS!P20)-min(ATL!P20, BOS!P20, BRK!P20, CHA!P20, CHI!P20, CLE!P20, DAL!P20, DEN!P20, DET!P20, GSW!P20, HOU!P20, IND!P20, LAC!P20, LAL!P20, MEM!P20, MIA!P20, MIL!P20, MIN!P20, NOP!P20, NYK!P20, OKC!P20, ORL!P20, PHI!P20, PHX!P20, POR!P20, SAC!P20, SAS!P20, TOR!P20, UTH!P20, WAS!P20)</f>
        <v>0</v>
      </c>
      <c r="Q58" s="38">
        <f>SUM(ATL!Q20, BOS!Q20, BRK!Q20, CHA!Q20, CHI!Q20, CLE!Q20, DAL!Q20, DEN!Q20, DET!Q20, GSW!Q20, HOU!Q20, IND!Q20, LAC!Q20, LAL!Q20, MEM!Q20, MIA!Q20, MIL!Q20, MIN!Q20, NOP!Q20, NYK!Q20, OKC!Q20, ORL!Q20, PHI!Q20, PHX!Q20, POR!Q20, SAC!Q20, SAS!Q20, TOR!Q20, UTH!Q20, WAS!Q20)-Max(ATL!Q20, BOS!Q20, BRK!Q20, CHA!Q20, CHI!Q20, CLE!Q20, DAL!Q20, DEN!Q20, DET!Q20, GSW!Q20, HOU!Q20, IND!Q20, LAC!Q20, LAL!Q20, MEM!Q20, MIA!Q20, MIL!Q20, MIN!Q20, NOP!Q20, NYK!Q20, OKC!Q20, ORL!Q20, PHI!Q20, PHX!Q20, POR!Q20, SAC!Q20, SAS!Q20, TOR!Q20, UTH!Q20, WAS!Q20)-min(ATL!Q20, BOS!Q20, BRK!Q20, CHA!Q20, CHI!Q20, CLE!Q20, DAL!Q20, DEN!Q20, DET!Q20, GSW!Q20, HOU!Q20, IND!Q20, LAC!Q20, LAL!Q20, MEM!Q20, MIA!Q20, MIL!Q20, MIN!Q20, NOP!Q20, NYK!Q20, OKC!Q20, ORL!Q20, PHI!Q20, PHX!Q20, POR!Q20, SAC!Q20, SAS!Q20, TOR!Q20, UTH!Q20, WAS!Q20)</f>
        <v>0</v>
      </c>
      <c r="R58" s="38">
        <f>SUM(ATL!R20, BOS!R20, BRK!R20, CHA!R20, CHI!R20, CLE!R20, DAL!R20, DEN!R20, DET!R20, GSW!R20, HOU!R20, IND!R20, LAC!R20, LAL!R20, MEM!R20, MIA!R20, MIL!R20, MIN!R20, NOP!R20, NYK!R20, OKC!R20, ORL!R20, PHI!R20, PHX!R20, POR!R20, SAC!R20, SAS!R20, TOR!R20, UTH!R20, WAS!R20)-Max(ATL!R20, BOS!R20, BRK!R20, CHA!R20, CHI!R20, CLE!R20, DAL!R20, DEN!R20, DET!R20, GSW!R20, HOU!R20, IND!R20, LAC!R20, LAL!R20, MEM!R20, MIA!R20, MIL!R20, MIN!R20, NOP!R20, NYK!R20, OKC!R20, ORL!R20, PHI!R20, PHX!R20, POR!R20, SAC!R20, SAS!R20, TOR!R20, UTH!R20, WAS!R20)-min(ATL!R20, BOS!R20, BRK!R20, CHA!R20, CHI!R20, CLE!R20, DAL!R20, DEN!R20, DET!R20, GSW!R20, HOU!R20, IND!R20, LAC!R20, LAL!R20, MEM!R20, MIA!R20, MIL!R20, MIN!R20, NOP!R20, NYK!R20, OKC!R20, ORL!R20, PHI!R20, PHX!R20, POR!R20, SAC!R20, SAS!R20, TOR!R20, UTH!R20, WAS!R20)</f>
        <v>0</v>
      </c>
      <c r="S58" s="39">
        <f>SUM(ATL!S20, BOS!S20, BRK!S20, CHA!S20, CHI!S20, CLE!S20, DAL!S20, DEN!S20, DET!S20, GSW!S20, HOU!S20, IND!S20, LAC!S19, LAL!S20, MEM!S20, MIA!S20, MIL!S20, MIN!S20, NOP!S20, NYK!S20, OKC!S20, ORL!S20, PHI!S20, PHX!S20, POR!S20, SAC!S20, SAS!S20, TOR!S20, UTH!S20, WAS!S20)-Max(ATL!S20, BOS!S20, BRK!S20, CHA!S20, CHI!S20, CLE!S20, DAL!S20, DEN!S20, DET!S20, GSW!S20, HOU!S20, IND!S20, LAC!S19, LAL!S20, MEM!S20, MIA!S20, MIL!S20, MIN!S20, NOP!S20, NYK!S20, OKC!S20, ORL!S20, PHI!S20, PHX!S20, POR!S20, SAC!S20, SAS!S20, TOR!S20, UTH!S20, WAS!S20)-min(ATL!S20, BOS!S20, BRK!S20, CHA!S20, CHI!S20, CLE!S20, DAL!S20, DEN!S20, DET!S20, GSW!S20, HOU!S20, IND!S20, LAC!S19, LAL!S20, MEM!S20, MIA!S20, MIL!S20, MIN!S20, NOP!S20, NYK!S20, OKC!S20, ORL!S20, PHI!S20, PHX!S20, POR!S20, SAC!S20, SAS!S20, TOR!S20, UTH!S20, WAS!S20)</f>
        <v>-41733</v>
      </c>
    </row>
    <row r="59">
      <c r="A59" s="3" t="s">
        <v>41</v>
      </c>
      <c r="B59" s="38">
        <f>SUM(ATL!B21, BOS!B21, BRK!B21, CHA!B21, CHI!B21, CLE!B21, DAL!B21, DEN!B21, DET!B21, GSW!B21, HOU!B21, IND!B21, LAC!B21, LAL!B21, MEM!B21, MIA!B21, MIL!B21, MIN!B21, NOP!B21, NYK!B21, OKC!B21, ORL!B21, PHI!B21, PHX!B21, POR!B21, SAC!B21, SAS!B21, TOR!B21, UTH!B21, WAS!B21)-Max(ATL!B21, BOS!B21, BRK!B21, CHA!B21, CHI!B21, CLE!B21, DAL!B21, DEN!B21, DET!B21, GSW!B21, HOU!B21, IND!B21, LAC!B21, LAL!B21, MEM!B21, MIA!B21, MIL!B21, MIN!B21, NOP!B21, NYK!B21, OKC!B21, ORL!B21, PHI!B21, PHX!B21, POR!B21, SAC!B21, SAS!B21, TOR!B21, UTH!B21, WAS!B21)-min(ATL!B21, BOS!B21, BRK!B21, CHA!B21, CHI!B21, CLE!B21, DAL!B21, DEN!B21, DET!B21, GSW!B21, HOU!B21, IND!B21, LAC!B21, LAL!B21, MEM!B21, MIA!B21, MIL!B21, MIN!B21, NOP!B21, NYK!B21, OKC!B21, ORL!B21, PHI!B21, PHX!B21, POR!B21, SAC!B21, SAS!B21, TOR!B21, UTH!B21, WAS!B21)</f>
        <v>557</v>
      </c>
      <c r="C59" s="38">
        <f>SUM(ATL!C21, BOS!C21, BRK!C21, CHA!C21, CHI!C21, CLE!C21, DAL!C21, DEN!C21, DET!C21, GSW!C21, HOU!C21, IND!C21, LAC!C21, LAL!C21, MEM!C21, MIA!C21, MIL!C21, MIN!C21, NOP!C21, NYK!C21, OKC!C21, ORL!C21, PHI!C21, PHX!C21, POR!C21, SAC!C21, SAS!C21, TOR!C21, UTH!C21, WAS!C21)-Max(ATL!C21, BOS!C21, BRK!C21, CHA!C21, CHI!C21, CLE!C21, DAL!C21, DEN!C21, DET!C21, GSW!C21, HOU!C21, IND!C21, LAC!C21, LAL!C21, MEM!C21, MIA!C21, MIL!C21, MIN!C21, NOP!C21, NYK!C21, OKC!C21, ORL!C21, PHI!C21, PHX!C21, POR!C21, SAC!C21, SAS!C21, TOR!C21, UTH!C21, WAS!C21)-min(ATL!C21, BOS!C21, BRK!C21, CHA!C21, CHI!C21, CLE!C21, DAL!C21, DEN!C21, DET!C21, GSW!C21, HOU!C21, IND!C21, LAC!C21, LAL!C21, MEM!C21, MIA!C21, MIL!C21, MIN!C21, NOP!C21, NYK!C21, OKC!C21, ORL!C21, PHI!C21, PHX!C21, POR!C21, SAC!C21, SAS!C21, TOR!C21, UTH!C21, WAS!C21)</f>
        <v>402</v>
      </c>
      <c r="D59" s="38">
        <f>SUM(ATL!D21, BOS!D21, BRK!D21, CHA!D21, CHI!D21, CLE!D21, DAL!D21, DEN!D21, DET!D21, GSW!D21, HOU!D21, IND!D21, LAC!D21, LAL!D21, MEM!D21, MIA!D21, MIL!D21, MIN!D21, NOP!D21, NYK!D21, OKC!D21, ORL!D21, PHI!D21, PHX!D21, POR!D21, SAC!D21, SAS!D21, TOR!D21, UTH!D21, WAS!D21)-Max(ATL!D21, BOS!D21, BRK!D21, CHA!D21, CHI!D21, CLE!D21, DAL!D21, DEN!D21, DET!D21, GSW!D21, HOU!D21, IND!D21, LAC!D21, LAL!D21, MEM!D21, MIA!D21, MIL!D21, MIN!D21, NOP!D21, NYK!D21, OKC!D21, ORL!D21, PHI!D21, PHX!D21, POR!D21, SAC!D21, SAS!D21, TOR!D21, UTH!D21, WAS!D21)-min(ATL!D21, BOS!D21, BRK!D21, CHA!D21, CHI!D21, CLE!D21, DAL!D21, DEN!D21, DET!D21, GSW!D21, HOU!D21, IND!D21, LAC!D21, LAL!D21, MEM!D21, MIA!D21, MIL!D21, MIN!D21, NOP!D21, NYK!D21, OKC!D21, ORL!D21, PHI!D21, PHX!D21, POR!D21, SAC!D21, SAS!D21, TOR!D21, UTH!D21, WAS!D21)</f>
        <v>641</v>
      </c>
      <c r="E59" s="38">
        <f>SUM(ATL!E21, BOS!E21, BRK!E21, CHA!E21, CHI!E21, CLE!E21, DAL!E21, DEN!E21, DET!E21, GSW!E21, HOU!E21, IND!E21, LAC!E21, LAL!E21, MEM!E21, MIA!E21, MIL!E21, MIN!E21, NOP!E21, NYK!E21, OKC!E21, ORL!E21, PHI!E21, PHX!E21, POR!E21, SAC!E21, SAS!E21, TOR!E21, UTH!E21, WAS!E21)-Max(ATL!E21, BOS!E21, BRK!E21, CHA!E21, CHI!E21, CLE!E21, DAL!E21, DEN!E21, DET!E21, GSW!E21, HOU!E21, IND!E21, LAC!E21, LAL!E21, MEM!E21, MIA!E21, MIL!E21, MIN!E21, NOP!E21, NYK!E21, OKC!E21, ORL!E21, PHI!E21, PHX!E21, POR!E21, SAC!E21, SAS!E21, TOR!E21, UTH!E21, WAS!E21)-min(ATL!E21, BOS!E21, BRK!E21, CHA!E21, CHI!E21, CLE!E21, DAL!E21, DEN!E21, DET!E21, GSW!E21, HOU!E21, IND!E21, LAC!E21, LAL!E21, MEM!E21, MIA!E21, MIL!E21, MIN!E21, NOP!E21, NYK!E21, OKC!E21, ORL!E21, PHI!E21, PHX!E21, POR!E21, SAC!E21, SAS!E21, TOR!E21, UTH!E21, WAS!E21)</f>
        <v>634</v>
      </c>
      <c r="F59" s="38">
        <f>SUM(ATL!F21, BOS!F21, BRK!F21, CHA!F21, CHI!F21, CLE!F21, DAL!F21, DEN!F21, DET!F21, GSW!F21, HOU!F21, IND!F21, LAC!F21, LAL!F21, MEM!F21, MIA!F21, MIL!F21, MIN!F21, NOP!F21, NYK!F21, OKC!F21, ORL!F21, PHI!F21, PHX!F21, POR!F21, SAC!F21, SAS!F21, TOR!F21, UTH!F21, WAS!F21)-Max(ATL!F21, BOS!F21, BRK!F21, CHA!F21, CHI!F21, CLE!F21, DAL!F21, DEN!F21, DET!F21, GSW!F21, HOU!F21, IND!F21, LAC!F21, LAL!F21, MEM!F21, MIA!F21, MIL!F21, MIN!F21, NOP!F21, NYK!F21, OKC!F21, ORL!F21, PHI!F21, PHX!F21, POR!F21, SAC!F21, SAS!F21, TOR!F21, UTH!F21, WAS!F21)-min(ATL!F21, BOS!F21, BRK!F21, CHA!F21, CHI!F21, CLE!F21, DAL!F21, DEN!F21, DET!F21, GSW!F21, HOU!F21, IND!F21, LAC!F21, LAL!F21, MEM!F21, MIA!F21, MIL!F21, MIN!F21, NOP!F21, NYK!F21, OKC!F21, ORL!F21, PHI!F21, PHX!F21, POR!F21, SAC!F21, SAS!F21, TOR!F21, UTH!F21, WAS!F21)</f>
        <v>650</v>
      </c>
      <c r="G59" s="38">
        <f>SUM(ATL!G21, BOS!G21, BRK!G21, CHA!G21, CHI!G21, CLE!G21, DAL!G21, DEN!G21, DET!G21, GSW!G21, HOU!G21, IND!G21, LAC!G21, LAL!G21, MEM!G21, MIA!G21, MIL!G21, MIN!G21, NOP!G21, NYK!G21, OKC!G21, ORL!G21, PHI!G21, PHX!G21, POR!G21, SAC!G21, SAS!G21, TOR!G21, UTH!G21, WAS!G21)-Max(ATL!G21, BOS!G21, BRK!G21, CHA!G21, CHI!G21, CLE!G21, DAL!G21, DEN!G21, DET!G21, GSW!G21, HOU!G21, IND!G21, LAC!G21, LAL!G21, MEM!G21, MIA!G21, MIL!G21, MIN!G21, NOP!G21, NYK!G21, OKC!G21, ORL!G21, PHI!G21, PHX!G21, POR!G21, SAC!G21, SAS!G21, TOR!G21, UTH!G21, WAS!G21)-min(ATL!G21, BOS!G21, BRK!G21, CHA!G21, CHI!G21, CLE!G21, DAL!G21, DEN!G21, DET!G21, GSW!G21, HOU!G21, IND!G21, LAC!G21, LAL!G21, MEM!G21, MIA!G21, MIL!G21, MIN!G21, NOP!G21, NYK!G21, OKC!G21, ORL!G21, PHI!G21, PHX!G21, POR!G21, SAC!G21, SAS!G21, TOR!G21, UTH!G21, WAS!G21)</f>
        <v>739</v>
      </c>
      <c r="H59" s="38">
        <f>SUM(ATL!H21, BOS!H21, BRK!H21, CHA!H21, CHI!H21, CLE!H21, DAL!H21, DEN!H21, DET!H21, GSW!H21, HOU!H21, IND!H21, LAC!H21, LAL!H21, MEM!H21, MIA!H21, MIL!H21, MIN!H21, NOP!H21, NYK!H21, OKC!H21, ORL!H21, PHI!H21, PHX!H21, POR!H21, SAC!H21, SAS!H21, TOR!H21, UTH!H21, WAS!H21)-Max(ATL!H21, BOS!H21, BRK!H21, CHA!H21, CHI!H21, CLE!H21, DAL!H21, DEN!H21, DET!H21, GSW!H21, HOU!H21, IND!H21, LAC!H21, LAL!H21, MEM!H21, MIA!H21, MIL!H21, MIN!H21, NOP!H21, NYK!H21, OKC!H21, ORL!H21, PHI!H21, PHX!H21, POR!H21, SAC!H21, SAS!H21, TOR!H21, UTH!H21, WAS!H21)-min(ATL!H21, BOS!H21, BRK!H21, CHA!H21, CHI!H21, CLE!H21, DAL!H21, DEN!H21, DET!H21, GSW!H21, HOU!H21, IND!H21, LAC!H21, LAL!H21, MEM!H21, MIA!H21, MIL!H21, MIN!H21, NOP!H21, NYK!H21, OKC!H21, ORL!H21, PHI!H21, PHX!H21, POR!H21, SAC!H21, SAS!H21, TOR!H21, UTH!H21, WAS!H21)</f>
        <v>749</v>
      </c>
      <c r="I59" s="38">
        <f>SUM(ATL!I21, BOS!I21, BRK!I21, CHA!I21, CHI!I21, CLE!I21, DAL!I21, DEN!I21, DET!I21, GSW!I21, HOU!I21, IND!I21, LAC!I21, LAL!I21, MEM!I21, MIA!I21, MIL!I21, MIN!I21, NOP!I21, NYK!I21, OKC!I21, ORL!I21, PHI!I21, PHX!I21, POR!I21, SAC!I21, SAS!I21, TOR!I21, UTH!I21, WAS!I21)-Max(ATL!I21, BOS!I21, BRK!I21, CHA!I21, CHI!I21, CLE!I21, DAL!I21, DEN!I21, DET!I21, GSW!I21, HOU!I21, IND!I21, LAC!I21, LAL!I21, MEM!I21, MIA!I21, MIL!I21, MIN!I21, NOP!I21, NYK!I21, OKC!I21, ORL!I21, PHI!I21, PHX!I21, POR!I21, SAC!I21, SAS!I21, TOR!I21, UTH!I21, WAS!I21)-min(ATL!I21, BOS!I21, BRK!I21, CHA!I21, CHI!I21, CLE!I21, DAL!I21, DEN!I21, DET!I21, GSW!I21, HOU!I21, IND!I21, LAC!I21, LAL!I21, MEM!I21, MIA!I21, MIL!I21, MIN!I21, NOP!I21, NYK!I21, OKC!I21, ORL!I21, PHI!I21, PHX!I21, POR!I21, SAC!I21, SAS!I21, TOR!I21, UTH!I21, WAS!I21)</f>
        <v>719</v>
      </c>
      <c r="J59" s="38">
        <f>SUM(ATL!J21, BOS!J21, BRK!J21, CHA!J21, CHI!J21, CLE!J21, DAL!J21, DEN!J21, DET!J21, GSW!J21, HOU!J21, IND!J21, LAC!J21, LAL!J21, MEM!J21, MIA!J21, MIL!J21, MIN!J21, NOP!J21, NYK!J21, OKC!J21, ORL!J21, PHI!J21, PHX!J21, POR!J21, SAC!J21, SAS!J21, TOR!J21, UTH!J21, WAS!J21)-Max(ATL!J21, BOS!J21, BRK!J21, CHA!J21, CHI!J21, CLE!J21, DAL!J21, DEN!J21, DET!J21, GSW!J21, HOU!J21, IND!J21, LAC!J21, LAL!J21, MEM!J21, MIA!J21, MIL!J21, MIN!J21, NOP!J21, NYK!J21, OKC!J21, ORL!J21, PHI!J21, PHX!J21, POR!J21, SAC!J21, SAS!J21, TOR!J21, UTH!J21, WAS!J21)-min(ATL!J21, BOS!J21, BRK!J21, CHA!J21, CHI!J21, CLE!J21, DAL!J21, DEN!J21, DET!J21, GSW!J21, HOU!J21, IND!J21, LAC!J21, LAL!J21, MEM!J21, MIA!J21, MIL!J21, MIN!J21, NOP!J21, NYK!J21, OKC!J21, ORL!J21, PHI!J21, PHX!J21, POR!J21, SAC!J21, SAS!J21, TOR!J21, UTH!J21, WAS!J21)</f>
        <v>662</v>
      </c>
      <c r="K59" s="38">
        <f>SUM(ATL!K21, BOS!K21, BRK!K21, CHA!K21, CHI!K21, CLE!K21, DAL!K21, DEN!K21, DET!K21, GSW!K21, HOU!K21, IND!K21, LAC!K21, LAL!K21, MEM!K21, MIA!K21, MIL!K21, MIN!K21, NOP!K21, NYK!K21, OKC!K21, ORL!K21, PHI!K21, PHX!K21, POR!K21, SAC!K21, SAS!K21, TOR!K21, UTH!K21, WAS!K21)-Max(ATL!K21, BOS!K21, BRK!K21, CHA!K21, CHI!K21, CLE!K21, DAL!K21, DEN!K21, DET!K21, GSW!K21, HOU!K21, IND!K21, LAC!K21, LAL!K21, MEM!K21, MIA!K21, MIL!K21, MIN!K21, NOP!K21, NYK!K21, OKC!K21, ORL!K21, PHI!K21, PHX!K21, POR!K21, SAC!K21, SAS!K21, TOR!K21, UTH!K21, WAS!K21)-min(ATL!K21, BOS!K21, BRK!K21, CHA!K21, CHI!K21, CLE!K21, DAL!K21, DEN!K21, DET!K21, GSW!K21, HOU!K21, IND!K21, LAC!K21, LAL!K21, MEM!K21, MIA!K21, MIL!K21, MIN!K21, NOP!K21, NYK!K21, OKC!K21, ORL!K21, PHI!K21, PHX!K21, POR!K21, SAC!K21, SAS!K21, TOR!K21, UTH!K21, WAS!K21)</f>
        <v>655</v>
      </c>
      <c r="L59" s="38">
        <f>SUM(ATL!L21, BOS!L21, BRK!L21, CHA!L21, CHI!L21, CLE!L21, DAL!L21, DEN!L21, DET!L21, GSW!L21, HOU!L21, IND!L21, LAC!L21, LAL!L21, MEM!L21, MIA!L21, MIL!L21, MIN!L21, NOP!L21, NYK!L21, OKC!L21, ORL!L21, PHI!L21, PHX!L21, POR!L21, SAC!L21, SAS!L21, TOR!L21, UTH!L21, WAS!L21)-Max(ATL!L21, BOS!L21, BRK!L21, CHA!L21, CHI!L21, CLE!L21, DAL!L21, DEN!L21, DET!L21, GSW!L21, HOU!L21, IND!L21, LAC!L21, LAL!L21, MEM!L21, MIA!L21, MIL!L21, MIN!L21, NOP!L21, NYK!L21, OKC!L21, ORL!L21, PHI!L21, PHX!L21, POR!L21, SAC!L21, SAS!L21, TOR!L21, UTH!L21, WAS!L21)-min(ATL!L21, BOS!L21, BRK!L21, CHA!L21, CHI!L21, CLE!L21, DAL!L21, DEN!L21, DET!L21, GSW!L21, HOU!L21, IND!L21, LAC!L21, LAL!L21, MEM!L21, MIA!L21, MIL!L21, MIN!L21, NOP!L21, NYK!L21, OKC!L21, ORL!L21, PHI!L21, PHX!L21, POR!L21, SAC!L21, SAS!L21, TOR!L21, UTH!L21, WAS!L21)</f>
        <v>719</v>
      </c>
      <c r="M59" s="38">
        <f>SUM(ATL!M21, BOS!M21, BRK!M21, CHA!M21, CHI!M21, CLE!M21, DAL!M21, DEN!M21, DET!M21, GSW!M21, HOU!M21, IND!M21, LAC!M21, LAL!M21, MEM!M21, MIA!M21, MIL!M21, MIN!M21, NOP!M21, NYK!M21, OKC!M21, ORL!M21, PHI!M21, PHX!M21, POR!M21, SAC!M21, SAS!M21, TOR!M21, UTH!M21, WAS!M21)-Max(ATL!M21, BOS!M21, BRK!M21, CHA!M21, CHI!M21, CLE!M21, DAL!M21, DEN!M21, DET!M21, GSW!M21, HOU!M21, IND!M21, LAC!M21, LAL!M21, MEM!M21, MIA!M21, MIL!M21, MIN!M21, NOP!M21, NYK!M21, OKC!M21, ORL!M21, PHI!M21, PHX!M21, POR!M21, SAC!M21, SAS!M21, TOR!M21, UTH!M21, WAS!M21)-min(ATL!M21, BOS!M21, BRK!M21, CHA!M21, CHI!M21, CLE!M21, DAL!M21, DEN!M21, DET!M21, GSW!M21, HOU!M21, IND!M21, LAC!M21, LAL!M21, MEM!M21, MIA!M21, MIL!M21, MIN!M21, NOP!M21, NYK!M21, OKC!M21, ORL!M21, PHI!M21, PHX!M21, POR!M21, SAC!M21, SAS!M21, TOR!M21, UTH!M21, WAS!M21)</f>
        <v>681</v>
      </c>
      <c r="N59" s="38">
        <f>SUM(ATL!N21, BOS!N21, BRK!N21, CHA!N21, CHI!N21, CLE!N21, DAL!N21, DEN!N21, DET!N21, GSW!N21, HOU!N21, IND!N21, LAC!N21, LAL!N21, MEM!N21, MIA!N21, MIL!N21, MIN!N21, NOP!N21, NYK!N21, OKC!N21, ORL!N21, PHI!N21, PHX!N21, POR!N21, SAC!N21, SAS!N21, TOR!N21, UTH!N21, WAS!N21)-Max(ATL!N21, BOS!N21, BRK!N21, CHA!N21, CHI!N21, CLE!N21, DAL!N21, DEN!N21, DET!N21, GSW!N21, HOU!N21, IND!N21, LAC!N21, LAL!N21, MEM!N21, MIA!N21, MIL!N21, MIN!N21, NOP!N21, NYK!N21, OKC!N21, ORL!N21, PHI!N21, PHX!N21, POR!N21, SAC!N21, SAS!N21, TOR!N21, UTH!N21, WAS!N21)-min(ATL!N21, BOS!N21, BRK!N21, CHA!N21, CHI!N21, CLE!N21, DAL!N21, DEN!N21, DET!N21, GSW!N21, HOU!N21, IND!N21, LAC!N21, LAL!N21, MEM!N21, MIA!N21, MIL!N21, MIN!N21, NOP!N21, NYK!N21, OKC!N21, ORL!N21, PHI!N21, PHX!N21, POR!N21, SAC!N21, SAS!N21, TOR!N21, UTH!N21, WAS!N21)</f>
        <v>686</v>
      </c>
      <c r="O59" s="38">
        <f>SUM(ATL!O21, BOS!O21, BRK!O21, CHA!O21, CHI!O21, CLE!O21, DAL!O21, DEN!O21, DET!O21, GSW!O21, HOU!O21, IND!O21, LAC!O21, LAL!O21, MEM!O21, MIA!O21, MIL!O21, MIN!O21, NOP!O21, NYK!O21, OKC!O21, ORL!O21, PHI!O21, PHX!O21, POR!O21, SAC!O21, SAS!O21, TOR!O21, UTH!O21, WAS!O21)-Max(ATL!O21, BOS!O21, BRK!O21, CHA!O21, CHI!O21, CLE!O21, DAL!O21, DEN!O21, DET!O21, GSW!O21, HOU!O21, IND!O21, LAC!O21, LAL!O21, MEM!O21, MIA!O21, MIL!O21, MIN!O21, NOP!O21, NYK!O21, OKC!O21, ORL!O21, PHI!O21, PHX!O21, POR!O21, SAC!O21, SAS!O21, TOR!O21, UTH!O21, WAS!O21)-min(ATL!O21, BOS!O21, BRK!O21, CHA!O21, CHI!O21, CLE!O21, DAL!O21, DEN!O21, DET!O21, GSW!O21, HOU!O21, IND!O21, LAC!O21, LAL!O21, MEM!O21, MIA!O21, MIL!O21, MIN!O21, NOP!O21, NYK!O21, OKC!O21, ORL!O21, PHI!O21, PHX!O21, POR!O21, SAC!O21, SAS!O21, TOR!O21, UTH!O21, WAS!O21)</f>
        <v>238</v>
      </c>
      <c r="P59" s="38">
        <f>SUM(ATL!P21, BOS!P21, BRK!P21, CHA!P21, CHI!P21, CLE!P21, DAL!P21, DEN!P21, DET!P21, GSW!P21, HOU!P21, IND!P21, LAC!P21, LAL!P21, MEM!P21, MIA!P21, MIL!P21, MIN!P21, NOP!P21, NYK!P21, OKC!P21, ORL!P21, PHI!P21, PHX!P21, POR!P21, SAC!P21, SAS!P21, TOR!P21, UTH!P21, WAS!P21)-Max(ATL!P21, BOS!P21, BRK!P21, CHA!P21, CHI!P21, CLE!P21, DAL!P21, DEN!P21, DET!P21, GSW!P21, HOU!P21, IND!P21, LAC!P21, LAL!P21, MEM!P21, MIA!P21, MIL!P21, MIN!P21, NOP!P21, NYK!P21, OKC!P21, ORL!P21, PHI!P21, PHX!P21, POR!P21, SAC!P21, SAS!P21, TOR!P21, UTH!P21, WAS!P21)-min(ATL!P21, BOS!P21, BRK!P21, CHA!P21, CHI!P21, CLE!P21, DAL!P21, DEN!P21, DET!P21, GSW!P21, HOU!P21, IND!P21, LAC!P21, LAL!P21, MEM!P21, MIA!P21, MIL!P21, MIN!P21, NOP!P21, NYK!P21, OKC!P21, ORL!P21, PHI!P21, PHX!P21, POR!P21, SAC!P21, SAS!P21, TOR!P21, UTH!P21, WAS!P21)</f>
        <v>0</v>
      </c>
      <c r="Q59" s="38">
        <f>SUM(ATL!Q21, BOS!Q21, BRK!Q21, CHA!Q21, CHI!Q21, CLE!Q21, DAL!Q21, DEN!Q21, DET!Q21, GSW!Q21, HOU!Q21, IND!Q21, LAC!Q21, LAL!Q21, MEM!Q21, MIA!Q21, MIL!Q21, MIN!Q21, NOP!Q21, NYK!Q21, OKC!Q21, ORL!Q21, PHI!Q21, PHX!Q21, POR!Q21, SAC!Q21, SAS!Q21, TOR!Q21, UTH!Q21, WAS!Q21)-Max(ATL!Q21, BOS!Q21, BRK!Q21, CHA!Q21, CHI!Q21, CLE!Q21, DAL!Q21, DEN!Q21, DET!Q21, GSW!Q21, HOU!Q21, IND!Q21, LAC!Q21, LAL!Q21, MEM!Q21, MIA!Q21, MIL!Q21, MIN!Q21, NOP!Q21, NYK!Q21, OKC!Q21, ORL!Q21, PHI!Q21, PHX!Q21, POR!Q21, SAC!Q21, SAS!Q21, TOR!Q21, UTH!Q21, WAS!Q21)-min(ATL!Q21, BOS!Q21, BRK!Q21, CHA!Q21, CHI!Q21, CLE!Q21, DAL!Q21, DEN!Q21, DET!Q21, GSW!Q21, HOU!Q21, IND!Q21, LAC!Q21, LAL!Q21, MEM!Q21, MIA!Q21, MIL!Q21, MIN!Q21, NOP!Q21, NYK!Q21, OKC!Q21, ORL!Q21, PHI!Q21, PHX!Q21, POR!Q21, SAC!Q21, SAS!Q21, TOR!Q21, UTH!Q21, WAS!Q21)</f>
        <v>0</v>
      </c>
      <c r="R59" s="38">
        <f>SUM(ATL!R21, BOS!R21, BRK!R21, CHA!R21, CHI!R21, CLE!R21, DAL!R21, DEN!R21, DET!R21, GSW!R21, HOU!R21, IND!R21, LAC!R21, LAL!R21, MEM!R21, MIA!R21, MIL!R21, MIN!R21, NOP!R21, NYK!R21, OKC!R21, ORL!R21, PHI!R21, PHX!R21, POR!R21, SAC!R21, SAS!R21, TOR!R21, UTH!R21, WAS!R21)-Max(ATL!R21, BOS!R21, BRK!R21, CHA!R21, CHI!R21, CLE!R21, DAL!R21, DEN!R21, DET!R21, GSW!R21, HOU!R21, IND!R21, LAC!R21, LAL!R21, MEM!R21, MIA!R21, MIL!R21, MIN!R21, NOP!R21, NYK!R21, OKC!R21, ORL!R21, PHI!R21, PHX!R21, POR!R21, SAC!R21, SAS!R21, TOR!R21, UTH!R21, WAS!R21)-min(ATL!R21, BOS!R21, BRK!R21, CHA!R21, CHI!R21, CLE!R21, DAL!R21, DEN!R21, DET!R21, GSW!R21, HOU!R21, IND!R21, LAC!R21, LAL!R21, MEM!R21, MIA!R21, MIL!R21, MIN!R21, NOP!R21, NYK!R21, OKC!R21, ORL!R21, PHI!R21, PHX!R21, POR!R21, SAC!R21, SAS!R21, TOR!R21, UTH!R21, WAS!R21)</f>
        <v>0</v>
      </c>
      <c r="S59" s="39">
        <f>SUM(ATL!S21, BOS!S21, BRK!S21, CHA!S21, CHI!S21, CLE!S21, DAL!S21, DEN!S21, DET!S21, GSW!S21, HOU!S21, IND!S21, LAC!S20, LAL!S21, MEM!S21, MIA!S21, MIL!S21, MIN!S21, NOP!S21, NYK!S21, OKC!S21, ORL!S21, PHI!S21, PHX!S21, POR!S21, SAC!S21, SAS!S21, TOR!S21, UTH!S21, WAS!S21)-Max(ATL!S21, BOS!S21, BRK!S21, CHA!S21, CHI!S21, CLE!S21, DAL!S21, DEN!S21, DET!S21, GSW!S21, HOU!S21, IND!S21, LAC!S20, LAL!S21, MEM!S21, MIA!S21, MIL!S21, MIN!S21, NOP!S21, NYK!S21, OKC!S21, ORL!S21, PHI!S21, PHX!S21, POR!S21, SAC!S21, SAS!S21, TOR!S21, UTH!S21, WAS!S21)-min(ATL!S21, BOS!S21, BRK!S21, CHA!S21, CHI!S21, CLE!S21, DAL!S21, DEN!S21, DET!S21, GSW!S21, HOU!S21, IND!S21, LAC!S20, LAL!S21, MEM!S21, MIA!S21, MIL!S21, MIN!S21, NOP!S21, NYK!S21, OKC!S21, ORL!S21, PHI!S21, PHX!S21, POR!S21, SAC!S21, SAS!S21, TOR!S21, UTH!S21, WAS!S21)</f>
        <v>-41646</v>
      </c>
    </row>
    <row r="60">
      <c r="A60" s="3" t="s">
        <v>42</v>
      </c>
      <c r="B60" s="38">
        <f>SUM(ATL!B22, BOS!B22, BRK!B22, CHA!B22, CHI!B22, CLE!B22, DAL!B22, DEN!B22, DET!B22, GSW!B22, HOU!B22, IND!B22, LAC!B22, LAL!B22, MEM!B22, MIA!B22, MIL!B22, MIN!B22, NOP!B22, NYK!B22, OKC!B22, ORL!B22, PHI!B22, PHX!B22, POR!B22, SAC!B22, SAS!B22, TOR!B22, UTH!B22, WAS!B22)-Max(ATL!B22, BOS!B22, BRK!B22, CHA!B22, CHI!B22, CLE!B22, DAL!B22, DEN!B22, DET!B22, GSW!B22, HOU!B22, IND!B22, LAC!B22, LAL!B22, MEM!B22, MIA!B22, MIL!B22, MIN!B22, NOP!B22, NYK!B22, OKC!B22, ORL!B22, PHI!B22, PHX!B22, POR!B22, SAC!B22, SAS!B22, TOR!B22, UTH!B22, WAS!B22)-min(ATL!B22, BOS!B22, BRK!B22, CHA!B22, CHI!B22, CLE!B22, DAL!B22, DEN!B22, DET!B22, GSW!B22, HOU!B22, IND!B22, LAC!B22, LAL!B22, MEM!B22, MIA!B22, MIL!B22, MIN!B22, NOP!B22, NYK!B22, OKC!B22, ORL!B22, PHI!B22, PHX!B22, POR!B22, SAC!B22, SAS!B22, TOR!B22, UTH!B22, WAS!B22)</f>
        <v>157</v>
      </c>
      <c r="C60" s="38">
        <f>SUM(ATL!C22, BOS!C22, BRK!C22, CHA!C22, CHI!C22, CLE!C22, DAL!C22, DEN!C22, DET!C22, GSW!C22, HOU!C22, IND!C22, LAC!C22, LAL!C22, MEM!C22, MIA!C22, MIL!C22, MIN!C22, NOP!C22, NYK!C22, OKC!C22, ORL!C22, PHI!C22, PHX!C22, POR!C22, SAC!C22, SAS!C22, TOR!C22, UTH!C22, WAS!C22)-Max(ATL!C22, BOS!C22, BRK!C22, CHA!C22, CHI!C22, CLE!C22, DAL!C22, DEN!C22, DET!C22, GSW!C22, HOU!C22, IND!C22, LAC!C22, LAL!C22, MEM!C22, MIA!C22, MIL!C22, MIN!C22, NOP!C22, NYK!C22, OKC!C22, ORL!C22, PHI!C22, PHX!C22, POR!C22, SAC!C22, SAS!C22, TOR!C22, UTH!C22, WAS!C22)-min(ATL!C22, BOS!C22, BRK!C22, CHA!C22, CHI!C22, CLE!C22, DAL!C22, DEN!C22, DET!C22, GSW!C22, HOU!C22, IND!C22, LAC!C22, LAL!C22, MEM!C22, MIA!C22, MIL!C22, MIN!C22, NOP!C22, NYK!C22, OKC!C22, ORL!C22, PHI!C22, PHX!C22, POR!C22, SAC!C22, SAS!C22, TOR!C22, UTH!C22, WAS!C22)</f>
        <v>470</v>
      </c>
      <c r="D60" s="38">
        <f>SUM(ATL!D22, BOS!D22, BRK!D22, CHA!D22, CHI!D22, CLE!D22, DAL!D22, DEN!D22, DET!D22, GSW!D22, HOU!D22, IND!D22, LAC!D22, LAL!D22, MEM!D22, MIA!D22, MIL!D22, MIN!D22, NOP!D22, NYK!D22, OKC!D22, ORL!D22, PHI!D22, PHX!D22, POR!D22, SAC!D22, SAS!D22, TOR!D22, UTH!D22, WAS!D22)-Max(ATL!D22, BOS!D22, BRK!D22, CHA!D22, CHI!D22, CLE!D22, DAL!D22, DEN!D22, DET!D22, GSW!D22, HOU!D22, IND!D22, LAC!D22, LAL!D22, MEM!D22, MIA!D22, MIL!D22, MIN!D22, NOP!D22, NYK!D22, OKC!D22, ORL!D22, PHI!D22, PHX!D22, POR!D22, SAC!D22, SAS!D22, TOR!D22, UTH!D22, WAS!D22)-min(ATL!D22, BOS!D22, BRK!D22, CHA!D22, CHI!D22, CLE!D22, DAL!D22, DEN!D22, DET!D22, GSW!D22, HOU!D22, IND!D22, LAC!D22, LAL!D22, MEM!D22, MIA!D22, MIL!D22, MIN!D22, NOP!D22, NYK!D22, OKC!D22, ORL!D22, PHI!D22, PHX!D22, POR!D22, SAC!D22, SAS!D22, TOR!D22, UTH!D22, WAS!D22)</f>
        <v>573</v>
      </c>
      <c r="E60" s="38">
        <f>SUM(ATL!E22, BOS!E22, BRK!E22, CHA!E22, CHI!E22, CLE!E22, DAL!E22, DEN!E22, DET!E22, GSW!E22, HOU!E22, IND!E22, LAC!E22, LAL!E22, MEM!E22, MIA!E22, MIL!E22, MIN!E22, NOP!E22, NYK!E22, OKC!E22, ORL!E22, PHI!E22, PHX!E22, POR!E22, SAC!E22, SAS!E22, TOR!E22, UTH!E22, WAS!E22)-Max(ATL!E22, BOS!E22, BRK!E22, CHA!E22, CHI!E22, CLE!E22, DAL!E22, DEN!E22, DET!E22, GSW!E22, HOU!E22, IND!E22, LAC!E22, LAL!E22, MEM!E22, MIA!E22, MIL!E22, MIN!E22, NOP!E22, NYK!E22, OKC!E22, ORL!E22, PHI!E22, PHX!E22, POR!E22, SAC!E22, SAS!E22, TOR!E22, UTH!E22, WAS!E22)-min(ATL!E22, BOS!E22, BRK!E22, CHA!E22, CHI!E22, CLE!E22, DAL!E22, DEN!E22, DET!E22, GSW!E22, HOU!E22, IND!E22, LAC!E22, LAL!E22, MEM!E22, MIA!E22, MIL!E22, MIN!E22, NOP!E22, NYK!E22, OKC!E22, ORL!E22, PHI!E22, PHX!E22, POR!E22, SAC!E22, SAS!E22, TOR!E22, UTH!E22, WAS!E22)</f>
        <v>466</v>
      </c>
      <c r="F60" s="38">
        <f>SUM(ATL!F22, BOS!F22, BRK!F22, CHA!F22, CHI!F22, CLE!F22, DAL!F22, DEN!F22, DET!F22, GSW!F22, HOU!F22, IND!F22, LAC!F22, LAL!F22, MEM!F22, MIA!F22, MIL!F22, MIN!F22, NOP!F22, NYK!F22, OKC!F22, ORL!F22, PHI!F22, PHX!F22, POR!F22, SAC!F22, SAS!F22, TOR!F22, UTH!F22, WAS!F22)-Max(ATL!F22, BOS!F22, BRK!F22, CHA!F22, CHI!F22, CLE!F22, DAL!F22, DEN!F22, DET!F22, GSW!F22, HOU!F22, IND!F22, LAC!F22, LAL!F22, MEM!F22, MIA!F22, MIL!F22, MIN!F22, NOP!F22, NYK!F22, OKC!F22, ORL!F22, PHI!F22, PHX!F22, POR!F22, SAC!F22, SAS!F22, TOR!F22, UTH!F22, WAS!F22)-min(ATL!F22, BOS!F22, BRK!F22, CHA!F22, CHI!F22, CLE!F22, DAL!F22, DEN!F22, DET!F22, GSW!F22, HOU!F22, IND!F22, LAC!F22, LAL!F22, MEM!F22, MIA!F22, MIL!F22, MIN!F22, NOP!F22, NYK!F22, OKC!F22, ORL!F22, PHI!F22, PHX!F22, POR!F22, SAC!F22, SAS!F22, TOR!F22, UTH!F22, WAS!F22)</f>
        <v>259</v>
      </c>
      <c r="G60" s="38">
        <f>SUM(ATL!G22, BOS!G22, BRK!G22, CHA!G22, CHI!G22, CLE!G22, DAL!G22, DEN!G22, DET!G22, GSW!G22, HOU!G22, IND!G22, LAC!G22, LAL!G22, MEM!G22, MIA!G22, MIL!G22, MIN!G22, NOP!G22, NYK!G22, OKC!G22, ORL!G22, PHI!G22, PHX!G22, POR!G22, SAC!G22, SAS!G22, TOR!G22, UTH!G22, WAS!G22)-Max(ATL!G22, BOS!G22, BRK!G22, CHA!G22, CHI!G22, CLE!G22, DAL!G22, DEN!G22, DET!G22, GSW!G22, HOU!G22, IND!G22, LAC!G22, LAL!G22, MEM!G22, MIA!G22, MIL!G22, MIN!G22, NOP!G22, NYK!G22, OKC!G22, ORL!G22, PHI!G22, PHX!G22, POR!G22, SAC!G22, SAS!G22, TOR!G22, UTH!G22, WAS!G22)-min(ATL!G22, BOS!G22, BRK!G22, CHA!G22, CHI!G22, CLE!G22, DAL!G22, DEN!G22, DET!G22, GSW!G22, HOU!G22, IND!G22, LAC!G22, LAL!G22, MEM!G22, MIA!G22, MIL!G22, MIN!G22, NOP!G22, NYK!G22, OKC!G22, ORL!G22, PHI!G22, PHX!G22, POR!G22, SAC!G22, SAS!G22, TOR!G22, UTH!G22, WAS!G22)</f>
        <v>322</v>
      </c>
      <c r="H60" s="38">
        <f>SUM(ATL!H22, BOS!H22, BRK!H22, CHA!H22, CHI!H22, CLE!H22, DAL!H22, DEN!H22, DET!H22, GSW!H22, HOU!H22, IND!H22, LAC!H22, LAL!H22, MEM!H22, MIA!H22, MIL!H22, MIN!H22, NOP!H22, NYK!H22, OKC!H22, ORL!H22, PHI!H22, PHX!H22, POR!H22, SAC!H22, SAS!H22, TOR!H22, UTH!H22, WAS!H22)-Max(ATL!H22, BOS!H22, BRK!H22, CHA!H22, CHI!H22, CLE!H22, DAL!H22, DEN!H22, DET!H22, GSW!H22, HOU!H22, IND!H22, LAC!H22, LAL!H22, MEM!H22, MIA!H22, MIL!H22, MIN!H22, NOP!H22, NYK!H22, OKC!H22, ORL!H22, PHI!H22, PHX!H22, POR!H22, SAC!H22, SAS!H22, TOR!H22, UTH!H22, WAS!H22)-min(ATL!H22, BOS!H22, BRK!H22, CHA!H22, CHI!H22, CLE!H22, DAL!H22, DEN!H22, DET!H22, GSW!H22, HOU!H22, IND!H22, LAC!H22, LAL!H22, MEM!H22, MIA!H22, MIL!H22, MIN!H22, NOP!H22, NYK!H22, OKC!H22, ORL!H22, PHI!H22, PHX!H22, POR!H22, SAC!H22, SAS!H22, TOR!H22, UTH!H22, WAS!H22)</f>
        <v>347</v>
      </c>
      <c r="I60" s="38">
        <f>SUM(ATL!I22, BOS!I22, BRK!I22, CHA!I22, CHI!I22, CLE!I22, DAL!I22, DEN!I22, DET!I22, GSW!I22, HOU!I22, IND!I22, LAC!I22, LAL!I22, MEM!I22, MIA!I22, MIL!I22, MIN!I22, NOP!I22, NYK!I22, OKC!I22, ORL!I22, PHI!I22, PHX!I22, POR!I22, SAC!I22, SAS!I22, TOR!I22, UTH!I22, WAS!I22)-Max(ATL!I22, BOS!I22, BRK!I22, CHA!I22, CHI!I22, CLE!I22, DAL!I22, DEN!I22, DET!I22, GSW!I22, HOU!I22, IND!I22, LAC!I22, LAL!I22, MEM!I22, MIA!I22, MIL!I22, MIN!I22, NOP!I22, NYK!I22, OKC!I22, ORL!I22, PHI!I22, PHX!I22, POR!I22, SAC!I22, SAS!I22, TOR!I22, UTH!I22, WAS!I22)-min(ATL!I22, BOS!I22, BRK!I22, CHA!I22, CHI!I22, CLE!I22, DAL!I22, DEN!I22, DET!I22, GSW!I22, HOU!I22, IND!I22, LAC!I22, LAL!I22, MEM!I22, MIA!I22, MIL!I22, MIN!I22, NOP!I22, NYK!I22, OKC!I22, ORL!I22, PHI!I22, PHX!I22, POR!I22, SAC!I22, SAS!I22, TOR!I22, UTH!I22, WAS!I22)</f>
        <v>346</v>
      </c>
      <c r="J60" s="38">
        <f>SUM(ATL!J22, BOS!J22, BRK!J22, CHA!J22, CHI!J22, CLE!J22, DAL!J22, DEN!J22, DET!J22, GSW!J22, HOU!J22, IND!J22, LAC!J22, LAL!J22, MEM!J22, MIA!J22, MIL!J22, MIN!J22, NOP!J22, NYK!J22, OKC!J22, ORL!J22, PHI!J22, PHX!J22, POR!J22, SAC!J22, SAS!J22, TOR!J22, UTH!J22, WAS!J22)-Max(ATL!J22, BOS!J22, BRK!J22, CHA!J22, CHI!J22, CLE!J22, DAL!J22, DEN!J22, DET!J22, GSW!J22, HOU!J22, IND!J22, LAC!J22, LAL!J22, MEM!J22, MIA!J22, MIL!J22, MIN!J22, NOP!J22, NYK!J22, OKC!J22, ORL!J22, PHI!J22, PHX!J22, POR!J22, SAC!J22, SAS!J22, TOR!J22, UTH!J22, WAS!J22)-min(ATL!J22, BOS!J22, BRK!J22, CHA!J22, CHI!J22, CLE!J22, DAL!J22, DEN!J22, DET!J22, GSW!J22, HOU!J22, IND!J22, LAC!J22, LAL!J22, MEM!J22, MIA!J22, MIL!J22, MIN!J22, NOP!J22, NYK!J22, OKC!J22, ORL!J22, PHI!J22, PHX!J22, POR!J22, SAC!J22, SAS!J22, TOR!J22, UTH!J22, WAS!J22)</f>
        <v>319</v>
      </c>
      <c r="K60" s="38">
        <f>SUM(ATL!K22, BOS!K22, BRK!K22, CHA!K22, CHI!K22, CLE!K22, DAL!K22, DEN!K22, DET!K22, GSW!K22, HOU!K22, IND!K22, LAC!K22, LAL!K22, MEM!K22, MIA!K22, MIL!K22, MIN!K22, NOP!K22, NYK!K22, OKC!K22, ORL!K22, PHI!K22, PHX!K22, POR!K22, SAC!K22, SAS!K22, TOR!K22, UTH!K22, WAS!K22)-Max(ATL!K22, BOS!K22, BRK!K22, CHA!K22, CHI!K22, CLE!K22, DAL!K22, DEN!K22, DET!K22, GSW!K22, HOU!K22, IND!K22, LAC!K22, LAL!K22, MEM!K22, MIA!K22, MIL!K22, MIN!K22, NOP!K22, NYK!K22, OKC!K22, ORL!K22, PHI!K22, PHX!K22, POR!K22, SAC!K22, SAS!K22, TOR!K22, UTH!K22, WAS!K22)-min(ATL!K22, BOS!K22, BRK!K22, CHA!K22, CHI!K22, CLE!K22, DAL!K22, DEN!K22, DET!K22, GSW!K22, HOU!K22, IND!K22, LAC!K22, LAL!K22, MEM!K22, MIA!K22, MIL!K22, MIN!K22, NOP!K22, NYK!K22, OKC!K22, ORL!K22, PHI!K22, PHX!K22, POR!K22, SAC!K22, SAS!K22, TOR!K22, UTH!K22, WAS!K22)</f>
        <v>213</v>
      </c>
      <c r="L60" s="38">
        <f>SUM(ATL!L22, BOS!L22, BRK!L22, CHA!L22, CHI!L22, CLE!L22, DAL!L22, DEN!L22, DET!L22, GSW!L22, HOU!L22, IND!L22, LAC!L22, LAL!L22, MEM!L22, MIA!L22, MIL!L22, MIN!L22, NOP!L22, NYK!L22, OKC!L22, ORL!L22, PHI!L22, PHX!L22, POR!L22, SAC!L22, SAS!L22, TOR!L22, UTH!L22, WAS!L22)-Max(ATL!L22, BOS!L22, BRK!L22, CHA!L22, CHI!L22, CLE!L22, DAL!L22, DEN!L22, DET!L22, GSW!L22, HOU!L22, IND!L22, LAC!L22, LAL!L22, MEM!L22, MIA!L22, MIL!L22, MIN!L22, NOP!L22, NYK!L22, OKC!L22, ORL!L22, PHI!L22, PHX!L22, POR!L22, SAC!L22, SAS!L22, TOR!L22, UTH!L22, WAS!L22)-min(ATL!L22, BOS!L22, BRK!L22, CHA!L22, CHI!L22, CLE!L22, DAL!L22, DEN!L22, DET!L22, GSW!L22, HOU!L22, IND!L22, LAC!L22, LAL!L22, MEM!L22, MIA!L22, MIL!L22, MIN!L22, NOP!L22, NYK!L22, OKC!L22, ORL!L22, PHI!L22, PHX!L22, POR!L22, SAC!L22, SAS!L22, TOR!L22, UTH!L22, WAS!L22)</f>
        <v>233</v>
      </c>
      <c r="M60" s="38">
        <f>SUM(ATL!M22, BOS!M22, BRK!M22, CHA!M22, CHI!M22, CLE!M22, DAL!M22, DEN!M22, DET!M22, GSW!M22, HOU!M22, IND!M22, LAC!M22, LAL!M22, MEM!M22, MIA!M22, MIL!M22, MIN!M22, NOP!M22, NYK!M22, OKC!M22, ORL!M22, PHI!M22, PHX!M22, POR!M22, SAC!M22, SAS!M22, TOR!M22, UTH!M22, WAS!M22)-Max(ATL!M22, BOS!M22, BRK!M22, CHA!M22, CHI!M22, CLE!M22, DAL!M22, DEN!M22, DET!M22, GSW!M22, HOU!M22, IND!M22, LAC!M22, LAL!M22, MEM!M22, MIA!M22, MIL!M22, MIN!M22, NOP!M22, NYK!M22, OKC!M22, ORL!M22, PHI!M22, PHX!M22, POR!M22, SAC!M22, SAS!M22, TOR!M22, UTH!M22, WAS!M22)-min(ATL!M22, BOS!M22, BRK!M22, CHA!M22, CHI!M22, CLE!M22, DAL!M22, DEN!M22, DET!M22, GSW!M22, HOU!M22, IND!M22, LAC!M22, LAL!M22, MEM!M22, MIA!M22, MIL!M22, MIN!M22, NOP!M22, NYK!M22, OKC!M22, ORL!M22, PHI!M22, PHX!M22, POR!M22, SAC!M22, SAS!M22, TOR!M22, UTH!M22, WAS!M22)</f>
        <v>222</v>
      </c>
      <c r="N60" s="38">
        <f>SUM(ATL!N22, BOS!N22, BRK!N22, CHA!N22, CHI!N22, CLE!N22, DAL!N22, DEN!N22, DET!N22, GSW!N22, HOU!N22, IND!N22, LAC!N22, LAL!N22, MEM!N22, MIA!N22, MIL!N22, MIN!N22, NOP!N22, NYK!N22, OKC!N22, ORL!N22, PHI!N22, PHX!N22, POR!N22, SAC!N22, SAS!N22, TOR!N22, UTH!N22, WAS!N22)-Max(ATL!N22, BOS!N22, BRK!N22, CHA!N22, CHI!N22, CLE!N22, DAL!N22, DEN!N22, DET!N22, GSW!N22, HOU!N22, IND!N22, LAC!N22, LAL!N22, MEM!N22, MIA!N22, MIL!N22, MIN!N22, NOP!N22, NYK!N22, OKC!N22, ORL!N22, PHI!N22, PHX!N22, POR!N22, SAC!N22, SAS!N22, TOR!N22, UTH!N22, WAS!N22)-min(ATL!N22, BOS!N22, BRK!N22, CHA!N22, CHI!N22, CLE!N22, DAL!N22, DEN!N22, DET!N22, GSW!N22, HOU!N22, IND!N22, LAC!N22, LAL!N22, MEM!N22, MIA!N22, MIL!N22, MIN!N22, NOP!N22, NYK!N22, OKC!N22, ORL!N22, PHI!N22, PHX!N22, POR!N22, SAC!N22, SAS!N22, TOR!N22, UTH!N22, WAS!N22)</f>
        <v>291</v>
      </c>
      <c r="O60" s="38">
        <f>SUM(ATL!O22, BOS!O22, BRK!O22, CHA!O22, CHI!O22, CLE!O22, DAL!O22, DEN!O22, DET!O22, GSW!O22, HOU!O22, IND!O22, LAC!O22, LAL!O22, MEM!O22, MIA!O22, MIL!O22, MIN!O22, NOP!O22, NYK!O22, OKC!O22, ORL!O22, PHI!O22, PHX!O22, POR!O22, SAC!O22, SAS!O22, TOR!O22, UTH!O22, WAS!O22)-Max(ATL!O22, BOS!O22, BRK!O22, CHA!O22, CHI!O22, CLE!O22, DAL!O22, DEN!O22, DET!O22, GSW!O22, HOU!O22, IND!O22, LAC!O22, LAL!O22, MEM!O22, MIA!O22, MIL!O22, MIN!O22, NOP!O22, NYK!O22, OKC!O22, ORL!O22, PHI!O22, PHX!O22, POR!O22, SAC!O22, SAS!O22, TOR!O22, UTH!O22, WAS!O22)-min(ATL!O22, BOS!O22, BRK!O22, CHA!O22, CHI!O22, CLE!O22, DAL!O22, DEN!O22, DET!O22, GSW!O22, HOU!O22, IND!O22, LAC!O22, LAL!O22, MEM!O22, MIA!O22, MIL!O22, MIN!O22, NOP!O22, NYK!O22, OKC!O22, ORL!O22, PHI!O22, PHX!O22, POR!O22, SAC!O22, SAS!O22, TOR!O22, UTH!O22, WAS!O22)</f>
        <v>130</v>
      </c>
      <c r="P60" s="38">
        <f>SUM(ATL!P22, BOS!P22, BRK!P22, CHA!P22, CHI!P22, CLE!P22, DAL!P22, DEN!P22, DET!P22, GSW!P22, HOU!P22, IND!P22, LAC!P22, LAL!P22, MEM!P22, MIA!P22, MIL!P22, MIN!P22, NOP!P22, NYK!P22, OKC!P22, ORL!P22, PHI!P22, PHX!P22, POR!P22, SAC!P22, SAS!P22, TOR!P22, UTH!P22, WAS!P22)-Max(ATL!P22, BOS!P22, BRK!P22, CHA!P22, CHI!P22, CLE!P22, DAL!P22, DEN!P22, DET!P22, GSW!P22, HOU!P22, IND!P22, LAC!P22, LAL!P22, MEM!P22, MIA!P22, MIL!P22, MIN!P22, NOP!P22, NYK!P22, OKC!P22, ORL!P22, PHI!P22, PHX!P22, POR!P22, SAC!P22, SAS!P22, TOR!P22, UTH!P22, WAS!P22)-min(ATL!P22, BOS!P22, BRK!P22, CHA!P22, CHI!P22, CLE!P22, DAL!P22, DEN!P22, DET!P22, GSW!P22, HOU!P22, IND!P22, LAC!P22, LAL!P22, MEM!P22, MIA!P22, MIL!P22, MIN!P22, NOP!P22, NYK!P22, OKC!P22, ORL!P22, PHI!P22, PHX!P22, POR!P22, SAC!P22, SAS!P22, TOR!P22, UTH!P22, WAS!P22)</f>
        <v>0</v>
      </c>
      <c r="Q60" s="38">
        <f>SUM(ATL!Q22, BOS!Q22, BRK!Q22, CHA!Q22, CHI!Q22, CLE!Q22, DAL!Q22, DEN!Q22, DET!Q22, GSW!Q22, HOU!Q22, IND!Q22, LAC!Q22, LAL!Q22, MEM!Q22, MIA!Q22, MIL!Q22, MIN!Q22, NOP!Q22, NYK!Q22, OKC!Q22, ORL!Q22, PHI!Q22, PHX!Q22, POR!Q22, SAC!Q22, SAS!Q22, TOR!Q22, UTH!Q22, WAS!Q22)-Max(ATL!Q22, BOS!Q22, BRK!Q22, CHA!Q22, CHI!Q22, CLE!Q22, DAL!Q22, DEN!Q22, DET!Q22, GSW!Q22, HOU!Q22, IND!Q22, LAC!Q22, LAL!Q22, MEM!Q22, MIA!Q22, MIL!Q22, MIN!Q22, NOP!Q22, NYK!Q22, OKC!Q22, ORL!Q22, PHI!Q22, PHX!Q22, POR!Q22, SAC!Q22, SAS!Q22, TOR!Q22, UTH!Q22, WAS!Q22)-min(ATL!Q22, BOS!Q22, BRK!Q22, CHA!Q22, CHI!Q22, CLE!Q22, DAL!Q22, DEN!Q22, DET!Q22, GSW!Q22, HOU!Q22, IND!Q22, LAC!Q22, LAL!Q22, MEM!Q22, MIA!Q22, MIL!Q22, MIN!Q22, NOP!Q22, NYK!Q22, OKC!Q22, ORL!Q22, PHI!Q22, PHX!Q22, POR!Q22, SAC!Q22, SAS!Q22, TOR!Q22, UTH!Q22, WAS!Q22)</f>
        <v>0</v>
      </c>
      <c r="R60" s="38">
        <f>SUM(ATL!R22, BOS!R22, BRK!R22, CHA!R22, CHI!R22, CLE!R22, DAL!R22, DEN!R22, DET!R22, GSW!R22, HOU!R22, IND!R22, LAC!R22, LAL!R22, MEM!R22, MIA!R22, MIL!R22, MIN!R22, NOP!R22, NYK!R22, OKC!R22, ORL!R22, PHI!R22, PHX!R22, POR!R22, SAC!R22, SAS!R22, TOR!R22, UTH!R22, WAS!R22)-Max(ATL!R22, BOS!R22, BRK!R22, CHA!R22, CHI!R22, CLE!R22, DAL!R22, DEN!R22, DET!R22, GSW!R22, HOU!R22, IND!R22, LAC!R22, LAL!R22, MEM!R22, MIA!R22, MIL!R22, MIN!R22, NOP!R22, NYK!R22, OKC!R22, ORL!R22, PHI!R22, PHX!R22, POR!R22, SAC!R22, SAS!R22, TOR!R22, UTH!R22, WAS!R22)-min(ATL!R22, BOS!R22, BRK!R22, CHA!R22, CHI!R22, CLE!R22, DAL!R22, DEN!R22, DET!R22, GSW!R22, HOU!R22, IND!R22, LAC!R22, LAL!R22, MEM!R22, MIA!R22, MIL!R22, MIN!R22, NOP!R22, NYK!R22, OKC!R22, ORL!R22, PHI!R22, PHX!R22, POR!R22, SAC!R22, SAS!R22, TOR!R22, UTH!R22, WAS!R22)</f>
        <v>0</v>
      </c>
      <c r="S60" s="39">
        <f>SUM(ATL!S22, BOS!S22, BRK!S22, CHA!S22, CHI!S22, CLE!S22, DAL!S22, DEN!S22, DET!S22, GSW!S22, HOU!S22, IND!S22, LAC!S21, LAL!S22, MEM!S22, MIA!S22, MIL!S22, MIN!S22, NOP!S22, NYK!S22, OKC!S22, ORL!S22, PHI!S22, PHX!S22, POR!S22, SAC!S22, SAS!S22, TOR!S22, UTH!S22, WAS!S22)-Max(ATL!S22, BOS!S22, BRK!S22, CHA!S22, CHI!S22, CLE!S22, DAL!S22, DEN!S22, DET!S22, GSW!S22, HOU!S22, IND!S22, LAC!S21, LAL!S22, MEM!S22, MIA!S22, MIL!S22, MIN!S22, NOP!S22, NYK!S22, OKC!S22, ORL!S22, PHI!S22, PHX!S22, POR!S22, SAC!S22, SAS!S22, TOR!S22, UTH!S22, WAS!S22)-min(ATL!S22, BOS!S22, BRK!S22, CHA!S22, CHI!S22, CLE!S22, DAL!S22, DEN!S22, DET!S22, GSW!S22, HOU!S22, IND!S22, LAC!S21, LAL!S22, MEM!S22, MIA!S22, MIL!S22, MIN!S22, NOP!S22, NYK!S22, OKC!S22, ORL!S22, PHI!S22, PHX!S22, POR!S22, SAC!S22, SAS!S22, TOR!S22, UTH!S22, WAS!S22)</f>
        <v>-41791</v>
      </c>
    </row>
    <row r="61">
      <c r="A61" s="3" t="s">
        <v>43</v>
      </c>
      <c r="B61" s="38">
        <f>SUM(ATL!B23, BOS!B23, BRK!B23, CHA!B23, CHI!B23, CLE!B23, DAL!B23, DEN!B23, DET!B23, GSW!B23, HOU!B23, IND!B23, LAC!B23, LAL!B23, MEM!B23, MIA!B23, MIL!B23, MIN!B23, NOP!B23, NYK!B23, OKC!B23, ORL!B23, PHI!B23, PHX!B23, POR!B23, SAC!B23, SAS!B23, TOR!B23, UTH!B23, WAS!B23)-Max(ATL!B23, BOS!B23, BRK!B23, CHA!B23, CHI!B23, CLE!B23, DAL!B23, DEN!B23, DET!B23, GSW!B23, HOU!B23, IND!B23, LAC!B23, LAL!B23, MEM!B23, MIA!B23, MIL!B23, MIN!B23, NOP!B23, NYK!B23, OKC!B23, ORL!B23, PHI!B23, PHX!B23, POR!B23, SAC!B23, SAS!B23, TOR!B23, UTH!B23, WAS!B23)-min(ATL!B23, BOS!B23, BRK!B23, CHA!B23, CHI!B23, CLE!B23, DAL!B23, DEN!B23, DET!B23, GSW!B23, HOU!B23, IND!B23, LAC!B23, LAL!B23, MEM!B23, MIA!B23, MIL!B23, MIN!B23, NOP!B23, NYK!B23, OKC!B23, ORL!B23, PHI!B23, PHX!B23, POR!B23, SAC!B23, SAS!B23, TOR!B23, UTH!B23, WAS!B23)</f>
        <v>738</v>
      </c>
      <c r="C61" s="38">
        <f>SUM(ATL!C23, BOS!C23, BRK!C23, CHA!C23, CHI!C23, CLE!C23, DAL!C23, DEN!C23, DET!C23, GSW!C23, HOU!C23, IND!C23, LAC!C23, LAL!C23, MEM!C23, MIA!C23, MIL!C23, MIN!C23, NOP!C23, NYK!C23, OKC!C23, ORL!C23, PHI!C23, PHX!C23, POR!C23, SAC!C23, SAS!C23, TOR!C23, UTH!C23, WAS!C23)-Max(ATL!C23, BOS!C23, BRK!C23, CHA!C23, CHI!C23, CLE!C23, DAL!C23, DEN!C23, DET!C23, GSW!C23, HOU!C23, IND!C23, LAC!C23, LAL!C23, MEM!C23, MIA!C23, MIL!C23, MIN!C23, NOP!C23, NYK!C23, OKC!C23, ORL!C23, PHI!C23, PHX!C23, POR!C23, SAC!C23, SAS!C23, TOR!C23, UTH!C23, WAS!C23)-min(ATL!C23, BOS!C23, BRK!C23, CHA!C23, CHI!C23, CLE!C23, DAL!C23, DEN!C23, DET!C23, GSW!C23, HOU!C23, IND!C23, LAC!C23, LAL!C23, MEM!C23, MIA!C23, MIL!C23, MIN!C23, NOP!C23, NYK!C23, OKC!C23, ORL!C23, PHI!C23, PHX!C23, POR!C23, SAC!C23, SAS!C23, TOR!C23, UTH!C23, WAS!C23)</f>
        <v>681</v>
      </c>
      <c r="D61" s="38">
        <f>SUM(ATL!D23, BOS!D23, BRK!D23, CHA!D23, CHI!D23, CLE!D23, DAL!D23, DEN!D23, DET!D23, GSW!D23, HOU!D23, IND!D23, LAC!D23, LAL!D23, MEM!D23, MIA!D23, MIL!D23, MIN!D23, NOP!D23, NYK!D23, OKC!D23, ORL!D23, PHI!D23, PHX!D23, POR!D23, SAC!D23, SAS!D23, TOR!D23, UTH!D23, WAS!D23)-Max(ATL!D23, BOS!D23, BRK!D23, CHA!D23, CHI!D23, CLE!D23, DAL!D23, DEN!D23, DET!D23, GSW!D23, HOU!D23, IND!D23, LAC!D23, LAL!D23, MEM!D23, MIA!D23, MIL!D23, MIN!D23, NOP!D23, NYK!D23, OKC!D23, ORL!D23, PHI!D23, PHX!D23, POR!D23, SAC!D23, SAS!D23, TOR!D23, UTH!D23, WAS!D23)-min(ATL!D23, BOS!D23, BRK!D23, CHA!D23, CHI!D23, CLE!D23, DAL!D23, DEN!D23, DET!D23, GSW!D23, HOU!D23, IND!D23, LAC!D23, LAL!D23, MEM!D23, MIA!D23, MIL!D23, MIN!D23, NOP!D23, NYK!D23, OKC!D23, ORL!D23, PHI!D23, PHX!D23, POR!D23, SAC!D23, SAS!D23, TOR!D23, UTH!D23, WAS!D23)</f>
        <v>590</v>
      </c>
      <c r="E61" s="38">
        <f>SUM(ATL!E23, BOS!E23, BRK!E23, CHA!E23, CHI!E23, CLE!E23, DAL!E23, DEN!E23, DET!E23, GSW!E23, HOU!E23, IND!E23, LAC!E23, LAL!E23, MEM!E23, MIA!E23, MIL!E23, MIN!E23, NOP!E23, NYK!E23, OKC!E23, ORL!E23, PHI!E23, PHX!E23, POR!E23, SAC!E23, SAS!E23, TOR!E23, UTH!E23, WAS!E23)-Max(ATL!E23, BOS!E23, BRK!E23, CHA!E23, CHI!E23, CLE!E23, DAL!E23, DEN!E23, DET!E23, GSW!E23, HOU!E23, IND!E23, LAC!E23, LAL!E23, MEM!E23, MIA!E23, MIL!E23, MIN!E23, NOP!E23, NYK!E23, OKC!E23, ORL!E23, PHI!E23, PHX!E23, POR!E23, SAC!E23, SAS!E23, TOR!E23, UTH!E23, WAS!E23)-min(ATL!E23, BOS!E23, BRK!E23, CHA!E23, CHI!E23, CLE!E23, DAL!E23, DEN!E23, DET!E23, GSW!E23, HOU!E23, IND!E23, LAC!E23, LAL!E23, MEM!E23, MIA!E23, MIL!E23, MIN!E23, NOP!E23, NYK!E23, OKC!E23, ORL!E23, PHI!E23, PHX!E23, POR!E23, SAC!E23, SAS!E23, TOR!E23, UTH!E23, WAS!E23)</f>
        <v>525</v>
      </c>
      <c r="F61" s="38">
        <f>SUM(ATL!F23, BOS!F23, BRK!F23, CHA!F23, CHI!F23, CLE!F23, DAL!F23, DEN!F23, DET!F23, GSW!F23, HOU!F23, IND!F23, LAC!F23, LAL!F23, MEM!F23, MIA!F23, MIL!F23, MIN!F23, NOP!F23, NYK!F23, OKC!F23, ORL!F23, PHI!F23, PHX!F23, POR!F23, SAC!F23, SAS!F23, TOR!F23, UTH!F23, WAS!F23)-Max(ATL!F23, BOS!F23, BRK!F23, CHA!F23, CHI!F23, CLE!F23, DAL!F23, DEN!F23, DET!F23, GSW!F23, HOU!F23, IND!F23, LAC!F23, LAL!F23, MEM!F23, MIA!F23, MIL!F23, MIN!F23, NOP!F23, NYK!F23, OKC!F23, ORL!F23, PHI!F23, PHX!F23, POR!F23, SAC!F23, SAS!F23, TOR!F23, UTH!F23, WAS!F23)-min(ATL!F23, BOS!F23, BRK!F23, CHA!F23, CHI!F23, CLE!F23, DAL!F23, DEN!F23, DET!F23, GSW!F23, HOU!F23, IND!F23, LAC!F23, LAL!F23, MEM!F23, MIA!F23, MIL!F23, MIN!F23, NOP!F23, NYK!F23, OKC!F23, ORL!F23, PHI!F23, PHX!F23, POR!F23, SAC!F23, SAS!F23, TOR!F23, UTH!F23, WAS!F23)</f>
        <v>476</v>
      </c>
      <c r="G61" s="38">
        <f>SUM(ATL!G23, BOS!G23, BRK!G23, CHA!G23, CHI!G23, CLE!G23, DAL!G23, DEN!G23, DET!G23, GSW!G23, HOU!G23, IND!G23, LAC!G23, LAL!G23, MEM!G23, MIA!G23, MIL!G23, MIN!G23, NOP!G23, NYK!G23, OKC!G23, ORL!G23, PHI!G23, PHX!G23, POR!G23, SAC!G23, SAS!G23, TOR!G23, UTH!G23, WAS!G23)-Max(ATL!G23, BOS!G23, BRK!G23, CHA!G23, CHI!G23, CLE!G23, DAL!G23, DEN!G23, DET!G23, GSW!G23, HOU!G23, IND!G23, LAC!G23, LAL!G23, MEM!G23, MIA!G23, MIL!G23, MIN!G23, NOP!G23, NYK!G23, OKC!G23, ORL!G23, PHI!G23, PHX!G23, POR!G23, SAC!G23, SAS!G23, TOR!G23, UTH!G23, WAS!G23)-min(ATL!G23, BOS!G23, BRK!G23, CHA!G23, CHI!G23, CLE!G23, DAL!G23, DEN!G23, DET!G23, GSW!G23, HOU!G23, IND!G23, LAC!G23, LAL!G23, MEM!G23, MIA!G23, MIL!G23, MIN!G23, NOP!G23, NYK!G23, OKC!G23, ORL!G23, PHI!G23, PHX!G23, POR!G23, SAC!G23, SAS!G23, TOR!G23, UTH!G23, WAS!G23)</f>
        <v>567</v>
      </c>
      <c r="H61" s="38">
        <f>SUM(ATL!H23, BOS!H23, BRK!H23, CHA!H23, CHI!H23, CLE!H23, DAL!H23, DEN!H23, DET!H23, GSW!H23, HOU!H23, IND!H23, LAC!H23, LAL!H23, MEM!H23, MIA!H23, MIL!H23, MIN!H23, NOP!H23, NYK!H23, OKC!H23, ORL!H23, PHI!H23, PHX!H23, POR!H23, SAC!H23, SAS!H23, TOR!H23, UTH!H23, WAS!H23)-Max(ATL!H23, BOS!H23, BRK!H23, CHA!H23, CHI!H23, CLE!H23, DAL!H23, DEN!H23, DET!H23, GSW!H23, HOU!H23, IND!H23, LAC!H23, LAL!H23, MEM!H23, MIA!H23, MIL!H23, MIN!H23, NOP!H23, NYK!H23, OKC!H23, ORL!H23, PHI!H23, PHX!H23, POR!H23, SAC!H23, SAS!H23, TOR!H23, UTH!H23, WAS!H23)-min(ATL!H23, BOS!H23, BRK!H23, CHA!H23, CHI!H23, CLE!H23, DAL!H23, DEN!H23, DET!H23, GSW!H23, HOU!H23, IND!H23, LAC!H23, LAL!H23, MEM!H23, MIA!H23, MIL!H23, MIN!H23, NOP!H23, NYK!H23, OKC!H23, ORL!H23, PHI!H23, PHX!H23, POR!H23, SAC!H23, SAS!H23, TOR!H23, UTH!H23, WAS!H23)</f>
        <v>662</v>
      </c>
      <c r="I61" s="38">
        <f>SUM(ATL!I23, BOS!I23, BRK!I23, CHA!I23, CHI!I23, CLE!I23, DAL!I23, DEN!I23, DET!I23, GSW!I23, HOU!I23, IND!I23, LAC!I23, LAL!I23, MEM!I23, MIA!I23, MIL!I23, MIN!I23, NOP!I23, NYK!I23, OKC!I23, ORL!I23, PHI!I23, PHX!I23, POR!I23, SAC!I23, SAS!I23, TOR!I23, UTH!I23, WAS!I23)-Max(ATL!I23, BOS!I23, BRK!I23, CHA!I23, CHI!I23, CLE!I23, DAL!I23, DEN!I23, DET!I23, GSW!I23, HOU!I23, IND!I23, LAC!I23, LAL!I23, MEM!I23, MIA!I23, MIL!I23, MIN!I23, NOP!I23, NYK!I23, OKC!I23, ORL!I23, PHI!I23, PHX!I23, POR!I23, SAC!I23, SAS!I23, TOR!I23, UTH!I23, WAS!I23)-min(ATL!I23, BOS!I23, BRK!I23, CHA!I23, CHI!I23, CLE!I23, DAL!I23, DEN!I23, DET!I23, GSW!I23, HOU!I23, IND!I23, LAC!I23, LAL!I23, MEM!I23, MIA!I23, MIL!I23, MIN!I23, NOP!I23, NYK!I23, OKC!I23, ORL!I23, PHI!I23, PHX!I23, POR!I23, SAC!I23, SAS!I23, TOR!I23, UTH!I23, WAS!I23)</f>
        <v>643</v>
      </c>
      <c r="J61" s="38">
        <f>SUM(ATL!J23, BOS!J23, BRK!J23, CHA!J23, CHI!J23, CLE!J23, DAL!J23, DEN!J23, DET!J23, GSW!J23, HOU!J23, IND!J23, LAC!J23, LAL!J23, MEM!J23, MIA!J23, MIL!J23, MIN!J23, NOP!J23, NYK!J23, OKC!J23, ORL!J23, PHI!J23, PHX!J23, POR!J23, SAC!J23, SAS!J23, TOR!J23, UTH!J23, WAS!J23)-Max(ATL!J23, BOS!J23, BRK!J23, CHA!J23, CHI!J23, CLE!J23, DAL!J23, DEN!J23, DET!J23, GSW!J23, HOU!J23, IND!J23, LAC!J23, LAL!J23, MEM!J23, MIA!J23, MIL!J23, MIN!J23, NOP!J23, NYK!J23, OKC!J23, ORL!J23, PHI!J23, PHX!J23, POR!J23, SAC!J23, SAS!J23, TOR!J23, UTH!J23, WAS!J23)-min(ATL!J23, BOS!J23, BRK!J23, CHA!J23, CHI!J23, CLE!J23, DAL!J23, DEN!J23, DET!J23, GSW!J23, HOU!J23, IND!J23, LAC!J23, LAL!J23, MEM!J23, MIA!J23, MIL!J23, MIN!J23, NOP!J23, NYK!J23, OKC!J23, ORL!J23, PHI!J23, PHX!J23, POR!J23, SAC!J23, SAS!J23, TOR!J23, UTH!J23, WAS!J23)</f>
        <v>631</v>
      </c>
      <c r="K61" s="38">
        <f>SUM(ATL!K23, BOS!K23, BRK!K23, CHA!K23, CHI!K23, CLE!K23, DAL!K23, DEN!K23, DET!K23, GSW!K23, HOU!K23, IND!K23, LAC!K23, LAL!K23, MEM!K23, MIA!K23, MIL!K23, MIN!K23, NOP!K23, NYK!K23, OKC!K23, ORL!K23, PHI!K23, PHX!K23, POR!K23, SAC!K23, SAS!K23, TOR!K23, UTH!K23, WAS!K23)-Max(ATL!K23, BOS!K23, BRK!K23, CHA!K23, CHI!K23, CLE!K23, DAL!K23, DEN!K23, DET!K23, GSW!K23, HOU!K23, IND!K23, LAC!K23, LAL!K23, MEM!K23, MIA!K23, MIL!K23, MIN!K23, NOP!K23, NYK!K23, OKC!K23, ORL!K23, PHI!K23, PHX!K23, POR!K23, SAC!K23, SAS!K23, TOR!K23, UTH!K23, WAS!K23)-min(ATL!K23, BOS!K23, BRK!K23, CHA!K23, CHI!K23, CLE!K23, DAL!K23, DEN!K23, DET!K23, GSW!K23, HOU!K23, IND!K23, LAC!K23, LAL!K23, MEM!K23, MIA!K23, MIL!K23, MIN!K23, NOP!K23, NYK!K23, OKC!K23, ORL!K23, PHI!K23, PHX!K23, POR!K23, SAC!K23, SAS!K23, TOR!K23, UTH!K23, WAS!K23)</f>
        <v>553</v>
      </c>
      <c r="L61" s="38">
        <f>SUM(ATL!L23, BOS!L23, BRK!L23, CHA!L23, CHI!L23, CLE!L23, DAL!L23, DEN!L23, DET!L23, GSW!L23, HOU!L23, IND!L23, LAC!L23, LAL!L23, MEM!L23, MIA!L23, MIL!L23, MIN!L23, NOP!L23, NYK!L23, OKC!L23, ORL!L23, PHI!L23, PHX!L23, POR!L23, SAC!L23, SAS!L23, TOR!L23, UTH!L23, WAS!L23)-Max(ATL!L23, BOS!L23, BRK!L23, CHA!L23, CHI!L23, CLE!L23, DAL!L23, DEN!L23, DET!L23, GSW!L23, HOU!L23, IND!L23, LAC!L23, LAL!L23, MEM!L23, MIA!L23, MIL!L23, MIN!L23, NOP!L23, NYK!L23, OKC!L23, ORL!L23, PHI!L23, PHX!L23, POR!L23, SAC!L23, SAS!L23, TOR!L23, UTH!L23, WAS!L23)-min(ATL!L23, BOS!L23, BRK!L23, CHA!L23, CHI!L23, CLE!L23, DAL!L23, DEN!L23, DET!L23, GSW!L23, HOU!L23, IND!L23, LAC!L23, LAL!L23, MEM!L23, MIA!L23, MIL!L23, MIN!L23, NOP!L23, NYK!L23, OKC!L23, ORL!L23, PHI!L23, PHX!L23, POR!L23, SAC!L23, SAS!L23, TOR!L23, UTH!L23, WAS!L23)</f>
        <v>601</v>
      </c>
      <c r="M61" s="38">
        <f>SUM(ATL!M23, BOS!M23, BRK!M23, CHA!M23, CHI!M23, CLE!M23, DAL!M23, DEN!M23, DET!M23, GSW!M23, HOU!M23, IND!M23, LAC!M23, LAL!M23, MEM!M23, MIA!M23, MIL!M23, MIN!M23, NOP!M23, NYK!M23, OKC!M23, ORL!M23, PHI!M23, PHX!M23, POR!M23, SAC!M23, SAS!M23, TOR!M23, UTH!M23, WAS!M23)-Max(ATL!M23, BOS!M23, BRK!M23, CHA!M23, CHI!M23, CLE!M23, DAL!M23, DEN!M23, DET!M23, GSW!M23, HOU!M23, IND!M23, LAC!M23, LAL!M23, MEM!M23, MIA!M23, MIL!M23, MIN!M23, NOP!M23, NYK!M23, OKC!M23, ORL!M23, PHI!M23, PHX!M23, POR!M23, SAC!M23, SAS!M23, TOR!M23, UTH!M23, WAS!M23)-min(ATL!M23, BOS!M23, BRK!M23, CHA!M23, CHI!M23, CLE!M23, DAL!M23, DEN!M23, DET!M23, GSW!M23, HOU!M23, IND!M23, LAC!M23, LAL!M23, MEM!M23, MIA!M23, MIL!M23, MIN!M23, NOP!M23, NYK!M23, OKC!M23, ORL!M23, PHI!M23, PHX!M23, POR!M23, SAC!M23, SAS!M23, TOR!M23, UTH!M23, WAS!M23)</f>
        <v>607</v>
      </c>
      <c r="N61" s="38">
        <f>SUM(ATL!N23, BOS!N23, BRK!N23, CHA!N23, CHI!N23, CLE!N23, DAL!N23, DEN!N23, DET!N23, GSW!N23, HOU!N23, IND!N23, LAC!N23, LAL!N23, MEM!N23, MIA!N23, MIL!N23, MIN!N23, NOP!N23, NYK!N23, OKC!N23, ORL!N23, PHI!N23, PHX!N23, POR!N23, SAC!N23, SAS!N23, TOR!N23, UTH!N23, WAS!N23)-Max(ATL!N23, BOS!N23, BRK!N23, CHA!N23, CHI!N23, CLE!N23, DAL!N23, DEN!N23, DET!N23, GSW!N23, HOU!N23, IND!N23, LAC!N23, LAL!N23, MEM!N23, MIA!N23, MIL!N23, MIN!N23, NOP!N23, NYK!N23, OKC!N23, ORL!N23, PHI!N23, PHX!N23, POR!N23, SAC!N23, SAS!N23, TOR!N23, UTH!N23, WAS!N23)-min(ATL!N23, BOS!N23, BRK!N23, CHA!N23, CHI!N23, CLE!N23, DAL!N23, DEN!N23, DET!N23, GSW!N23, HOU!N23, IND!N23, LAC!N23, LAL!N23, MEM!N23, MIA!N23, MIL!N23, MIN!N23, NOP!N23, NYK!N23, OKC!N23, ORL!N23, PHI!N23, PHX!N23, POR!N23, SAC!N23, SAS!N23, TOR!N23, UTH!N23, WAS!N23)</f>
        <v>581</v>
      </c>
      <c r="O61" s="38">
        <f>SUM(ATL!O23, BOS!O23, BRK!O23, CHA!O23, CHI!O23, CLE!O23, DAL!O23, DEN!O23, DET!O23, GSW!O23, HOU!O23, IND!O23, LAC!O23, LAL!O23, MEM!O23, MIA!O23, MIL!O23, MIN!O23, NOP!O23, NYK!O23, OKC!O23, ORL!O23, PHI!O23, PHX!O23, POR!O23, SAC!O23, SAS!O23, TOR!O23, UTH!O23, WAS!O23)-Max(ATL!O23, BOS!O23, BRK!O23, CHA!O23, CHI!O23, CLE!O23, DAL!O23, DEN!O23, DET!O23, GSW!O23, HOU!O23, IND!O23, LAC!O23, LAL!O23, MEM!O23, MIA!O23, MIL!O23, MIN!O23, NOP!O23, NYK!O23, OKC!O23, ORL!O23, PHI!O23, PHX!O23, POR!O23, SAC!O23, SAS!O23, TOR!O23, UTH!O23, WAS!O23)-min(ATL!O23, BOS!O23, BRK!O23, CHA!O23, CHI!O23, CLE!O23, DAL!O23, DEN!O23, DET!O23, GSW!O23, HOU!O23, IND!O23, LAC!O23, LAL!O23, MEM!O23, MIA!O23, MIL!O23, MIN!O23, NOP!O23, NYK!O23, OKC!O23, ORL!O23, PHI!O23, PHX!O23, POR!O23, SAC!O23, SAS!O23, TOR!O23, UTH!O23, WAS!O23)</f>
        <v>203</v>
      </c>
      <c r="P61" s="38">
        <f>SUM(ATL!P23, BOS!P23, BRK!P23, CHA!P23, CHI!P23, CLE!P23, DAL!P23, DEN!P23, DET!P23, GSW!P23, HOU!P23, IND!P23, LAC!P23, LAL!P23, MEM!P23, MIA!P23, MIL!P23, MIN!P23, NOP!P23, NYK!P23, OKC!P23, ORL!P23, PHI!P23, PHX!P23, POR!P23, SAC!P23, SAS!P23, TOR!P23, UTH!P23, WAS!P23)-Max(ATL!P23, BOS!P23, BRK!P23, CHA!P23, CHI!P23, CLE!P23, DAL!P23, DEN!P23, DET!P23, GSW!P23, HOU!P23, IND!P23, LAC!P23, LAL!P23, MEM!P23, MIA!P23, MIL!P23, MIN!P23, NOP!P23, NYK!P23, OKC!P23, ORL!P23, PHI!P23, PHX!P23, POR!P23, SAC!P23, SAS!P23, TOR!P23, UTH!P23, WAS!P23)-min(ATL!P23, BOS!P23, BRK!P23, CHA!P23, CHI!P23, CLE!P23, DAL!P23, DEN!P23, DET!P23, GSW!P23, HOU!P23, IND!P23, LAC!P23, LAL!P23, MEM!P23, MIA!P23, MIL!P23, MIN!P23, NOP!P23, NYK!P23, OKC!P23, ORL!P23, PHI!P23, PHX!P23, POR!P23, SAC!P23, SAS!P23, TOR!P23, UTH!P23, WAS!P23)</f>
        <v>0</v>
      </c>
      <c r="Q61" s="38">
        <f>SUM(ATL!Q23, BOS!Q23, BRK!Q23, CHA!Q23, CHI!Q23, CLE!Q23, DAL!Q23, DEN!Q23, DET!Q23, GSW!Q23, HOU!Q23, IND!Q23, LAC!Q23, LAL!Q23, MEM!Q23, MIA!Q23, MIL!Q23, MIN!Q23, NOP!Q23, NYK!Q23, OKC!Q23, ORL!Q23, PHI!Q23, PHX!Q23, POR!Q23, SAC!Q23, SAS!Q23, TOR!Q23, UTH!Q23, WAS!Q23)-Max(ATL!Q23, BOS!Q23, BRK!Q23, CHA!Q23, CHI!Q23, CLE!Q23, DAL!Q23, DEN!Q23, DET!Q23, GSW!Q23, HOU!Q23, IND!Q23, LAC!Q23, LAL!Q23, MEM!Q23, MIA!Q23, MIL!Q23, MIN!Q23, NOP!Q23, NYK!Q23, OKC!Q23, ORL!Q23, PHI!Q23, PHX!Q23, POR!Q23, SAC!Q23, SAS!Q23, TOR!Q23, UTH!Q23, WAS!Q23)-min(ATL!Q23, BOS!Q23, BRK!Q23, CHA!Q23, CHI!Q23, CLE!Q23, DAL!Q23, DEN!Q23, DET!Q23, GSW!Q23, HOU!Q23, IND!Q23, LAC!Q23, LAL!Q23, MEM!Q23, MIA!Q23, MIL!Q23, MIN!Q23, NOP!Q23, NYK!Q23, OKC!Q23, ORL!Q23, PHI!Q23, PHX!Q23, POR!Q23, SAC!Q23, SAS!Q23, TOR!Q23, UTH!Q23, WAS!Q23)</f>
        <v>0</v>
      </c>
      <c r="R61" s="38">
        <f>SUM(ATL!R23, BOS!R23, BRK!R23, CHA!R23, CHI!R23, CLE!R23, DAL!R23, DEN!R23, DET!R23, GSW!R23, HOU!R23, IND!R23, LAC!R23, LAL!R23, MEM!R23, MIA!R23, MIL!R23, MIN!R23, NOP!R23, NYK!R23, OKC!R23, ORL!R23, PHI!R23, PHX!R23, POR!R23, SAC!R23, SAS!R23, TOR!R23, UTH!R23, WAS!R23)-Max(ATL!R23, BOS!R23, BRK!R23, CHA!R23, CHI!R23, CLE!R23, DAL!R23, DEN!R23, DET!R23, GSW!R23, HOU!R23, IND!R23, LAC!R23, LAL!R23, MEM!R23, MIA!R23, MIL!R23, MIN!R23, NOP!R23, NYK!R23, OKC!R23, ORL!R23, PHI!R23, PHX!R23, POR!R23, SAC!R23, SAS!R23, TOR!R23, UTH!R23, WAS!R23)-min(ATL!R23, BOS!R23, BRK!R23, CHA!R23, CHI!R23, CLE!R23, DAL!R23, DEN!R23, DET!R23, GSW!R23, HOU!R23, IND!R23, LAC!R23, LAL!R23, MEM!R23, MIA!R23, MIL!R23, MIN!R23, NOP!R23, NYK!R23, OKC!R23, ORL!R23, PHI!R23, PHX!R23, POR!R23, SAC!R23, SAS!R23, TOR!R23, UTH!R23, WAS!R23)</f>
        <v>0</v>
      </c>
      <c r="S61" s="39">
        <f>SUM(ATL!S23, BOS!S23, BRK!S23, CHA!S23, CHI!S23, CLE!S23, DAL!S23, DEN!S23, DET!S23, GSW!S23, HOU!S23, IND!S23, LAC!S22, LAL!S23, MEM!S23, MIA!S23, MIL!S23, MIN!S23, NOP!S23, NYK!S23, OKC!S23, ORL!S23, PHI!S23, PHX!S23, POR!S23, SAC!S23, SAS!S23, TOR!S23, UTH!S23, WAS!S23)-Max(ATL!S23, BOS!S23, BRK!S23, CHA!S23, CHI!S23, CLE!S23, DAL!S23, DEN!S23, DET!S23, GSW!S23, HOU!S23, IND!S23, LAC!S22, LAL!S23, MEM!S23, MIA!S23, MIL!S23, MIN!S23, NOP!S23, NYK!S23, OKC!S23, ORL!S23, PHI!S23, PHX!S23, POR!S23, SAC!S23, SAS!S23, TOR!S23, UTH!S23, WAS!S23)-min(ATL!S23, BOS!S23, BRK!S23, CHA!S23, CHI!S23, CLE!S23, DAL!S23, DEN!S23, DET!S23, GSW!S23, HOU!S23, IND!S23, LAC!S22, LAL!S23, MEM!S23, MIA!S23, MIL!S23, MIN!S23, NOP!S23, NYK!S23, OKC!S23, ORL!S23, PHI!S23, PHX!S23, POR!S23, SAC!S23, SAS!S23, TOR!S23, UTH!S23, WAS!S23)</f>
        <v>-41702</v>
      </c>
    </row>
    <row r="62">
      <c r="A62" s="3" t="s">
        <v>44</v>
      </c>
      <c r="B62" s="38">
        <f>SUM(ATL!B24, BOS!B24, BRK!B24, CHA!B24, CHI!B24, CLE!B24, DAL!B24, DEN!B24, DET!B24, GSW!B24, HOU!B24, IND!B24, LAC!B24, LAL!B24, MEM!B24, MIA!B24, MIL!B24, MIN!B24, NOP!B24, NYK!B24, OKC!B24, ORL!B24, PHI!B24, PHX!B24, POR!B24, SAC!B24, SAS!B24, TOR!B24, UTH!B24, WAS!B24)-Max(ATL!B24, BOS!B24, BRK!B24, CHA!B24, CHI!B24, CLE!B24, DAL!B24, DEN!B24, DET!B24, GSW!B24, HOU!B24, IND!B24, LAC!B24, LAL!B24, MEM!B24, MIA!B24, MIL!B24, MIN!B24, NOP!B24, NYK!B24, OKC!B24, ORL!B24, PHI!B24, PHX!B24, POR!B24, SAC!B24, SAS!B24, TOR!B24, UTH!B24, WAS!B24)-min(ATL!B24, BOS!B24, BRK!B24, CHA!B24, CHI!B24, CLE!B24, DAL!B24, DEN!B24, DET!B24, GSW!B24, HOU!B24, IND!B24, LAC!B24, LAL!B24, MEM!B24, MIA!B24, MIL!B24, MIN!B24, NOP!B24, NYK!B24, OKC!B24, ORL!B24, PHI!B24, PHX!B24, POR!B24, SAC!B24, SAS!B24, TOR!B24, UTH!B24, WAS!B24)</f>
        <v>840</v>
      </c>
      <c r="C62" s="38">
        <f>SUM(ATL!C24, BOS!C24, BRK!C24, CHA!C24, CHI!C24, CLE!C24, DAL!C24, DEN!C24, DET!C24, GSW!C24, HOU!C24, IND!C24, LAC!C24, LAL!C24, MEM!C24, MIA!C24, MIL!C24, MIN!C24, NOP!C24, NYK!C24, OKC!C24, ORL!C24, PHI!C24, PHX!C24, POR!C24, SAC!C24, SAS!C24, TOR!C24, UTH!C24, WAS!C24)-Max(ATL!C24, BOS!C24, BRK!C24, CHA!C24, CHI!C24, CLE!C24, DAL!C24, DEN!C24, DET!C24, GSW!C24, HOU!C24, IND!C24, LAC!C24, LAL!C24, MEM!C24, MIA!C24, MIL!C24, MIN!C24, NOP!C24, NYK!C24, OKC!C24, ORL!C24, PHI!C24, PHX!C24, POR!C24, SAC!C24, SAS!C24, TOR!C24, UTH!C24, WAS!C24)-min(ATL!C24, BOS!C24, BRK!C24, CHA!C24, CHI!C24, CLE!C24, DAL!C24, DEN!C24, DET!C24, GSW!C24, HOU!C24, IND!C24, LAC!C24, LAL!C24, MEM!C24, MIA!C24, MIL!C24, MIN!C24, NOP!C24, NYK!C24, OKC!C24, ORL!C24, PHI!C24, PHX!C24, POR!C24, SAC!C24, SAS!C24, TOR!C24, UTH!C24, WAS!C24)</f>
        <v>750</v>
      </c>
      <c r="D62" s="38">
        <f>SUM(ATL!D24, BOS!D24, BRK!D24, CHA!D24, CHI!D24, CLE!D24, DAL!D24, DEN!D24, DET!D24, GSW!D24, HOU!D24, IND!D24, LAC!D24, LAL!D24, MEM!D24, MIA!D24, MIL!D24, MIN!D24, NOP!D24, NYK!D24, OKC!D24, ORL!D24, PHI!D24, PHX!D24, POR!D24, SAC!D24, SAS!D24, TOR!D24, UTH!D24, WAS!D24)-Max(ATL!D24, BOS!D24, BRK!D24, CHA!D24, CHI!D24, CLE!D24, DAL!D24, DEN!D24, DET!D24, GSW!D24, HOU!D24, IND!D24, LAC!D24, LAL!D24, MEM!D24, MIA!D24, MIL!D24, MIN!D24, NOP!D24, NYK!D24, OKC!D24, ORL!D24, PHI!D24, PHX!D24, POR!D24, SAC!D24, SAS!D24, TOR!D24, UTH!D24, WAS!D24)-min(ATL!D24, BOS!D24, BRK!D24, CHA!D24, CHI!D24, CLE!D24, DAL!D24, DEN!D24, DET!D24, GSW!D24, HOU!D24, IND!D24, LAC!D24, LAL!D24, MEM!D24, MIA!D24, MIL!D24, MIN!D24, NOP!D24, NYK!D24, OKC!D24, ORL!D24, PHI!D24, PHX!D24, POR!D24, SAC!D24, SAS!D24, TOR!D24, UTH!D24, WAS!D24)</f>
        <v>750</v>
      </c>
      <c r="E62" s="38">
        <f>SUM(ATL!E24, BOS!E24, BRK!E24, CHA!E24, CHI!E24, CLE!E24, DAL!E24, DEN!E24, DET!E24, GSW!E24, HOU!E24, IND!E24, LAC!E24, LAL!E24, MEM!E24, MIA!E24, MIL!E24, MIN!E24, NOP!E24, NYK!E24, OKC!E24, ORL!E24, PHI!E24, PHX!E24, POR!E24, SAC!E24, SAS!E24, TOR!E24, UTH!E24, WAS!E24)-Max(ATL!E24, BOS!E24, BRK!E24, CHA!E24, CHI!E24, CLE!E24, DAL!E24, DEN!E24, DET!E24, GSW!E24, HOU!E24, IND!E24, LAC!E24, LAL!E24, MEM!E24, MIA!E24, MIL!E24, MIN!E24, NOP!E24, NYK!E24, OKC!E24, ORL!E24, PHI!E24, PHX!E24, POR!E24, SAC!E24, SAS!E24, TOR!E24, UTH!E24, WAS!E24)-min(ATL!E24, BOS!E24, BRK!E24, CHA!E24, CHI!E24, CLE!E24, DAL!E24, DEN!E24, DET!E24, GSW!E24, HOU!E24, IND!E24, LAC!E24, LAL!E24, MEM!E24, MIA!E24, MIL!E24, MIN!E24, NOP!E24, NYK!E24, OKC!E24, ORL!E24, PHI!E24, PHX!E24, POR!E24, SAC!E24, SAS!E24, TOR!E24, UTH!E24, WAS!E24)</f>
        <v>720</v>
      </c>
      <c r="F62" s="38">
        <f>SUM(ATL!F24, BOS!F24, BRK!F24, CHA!F24, CHI!F24, CLE!F24, DAL!F24, DEN!F24, DET!F24, GSW!F24, HOU!F24, IND!F24, LAC!F24, LAL!F24, MEM!F24, MIA!F24, MIL!F24, MIN!F24, NOP!F24, NYK!F24, OKC!F24, ORL!F24, PHI!F24, PHX!F24, POR!F24, SAC!F24, SAS!F24, TOR!F24, UTH!F24, WAS!F24)-Max(ATL!F24, BOS!F24, BRK!F24, CHA!F24, CHI!F24, CLE!F24, DAL!F24, DEN!F24, DET!F24, GSW!F24, HOU!F24, IND!F24, LAC!F24, LAL!F24, MEM!F24, MIA!F24, MIL!F24, MIN!F24, NOP!F24, NYK!F24, OKC!F24, ORL!F24, PHI!F24, PHX!F24, POR!F24, SAC!F24, SAS!F24, TOR!F24, UTH!F24, WAS!F24)-min(ATL!F24, BOS!F24, BRK!F24, CHA!F24, CHI!F24, CLE!F24, DAL!F24, DEN!F24, DET!F24, GSW!F24, HOU!F24, IND!F24, LAC!F24, LAL!F24, MEM!F24, MIA!F24, MIL!F24, MIN!F24, NOP!F24, NYK!F24, OKC!F24, ORL!F24, PHI!F24, PHX!F24, POR!F24, SAC!F24, SAS!F24, TOR!F24, UTH!F24, WAS!F24)</f>
        <v>687</v>
      </c>
      <c r="G62" s="38">
        <f>SUM(ATL!G24, BOS!G24, BRK!G24, CHA!G24, CHI!G24, CLE!G24, DAL!G24, DEN!G24, DET!G24, GSW!G24, HOU!G24, IND!G24, LAC!G24, LAL!G24, MEM!G24, MIA!G24, MIL!G24, MIN!G24, NOP!G24, NYK!G24, OKC!G24, ORL!G24, PHI!G24, PHX!G24, POR!G24, SAC!G24, SAS!G24, TOR!G24, UTH!G24, WAS!G24)-Max(ATL!G24, BOS!G24, BRK!G24, CHA!G24, CHI!G24, CLE!G24, DAL!G24, DEN!G24, DET!G24, GSW!G24, HOU!G24, IND!G24, LAC!G24, LAL!G24, MEM!G24, MIA!G24, MIL!G24, MIN!G24, NOP!G24, NYK!G24, OKC!G24, ORL!G24, PHI!G24, PHX!G24, POR!G24, SAC!G24, SAS!G24, TOR!G24, UTH!G24, WAS!G24)-min(ATL!G24, BOS!G24, BRK!G24, CHA!G24, CHI!G24, CLE!G24, DAL!G24, DEN!G24, DET!G24, GSW!G24, HOU!G24, IND!G24, LAC!G24, LAL!G24, MEM!G24, MIA!G24, MIL!G24, MIN!G24, NOP!G24, NYK!G24, OKC!G24, ORL!G24, PHI!G24, PHX!G24, POR!G24, SAC!G24, SAS!G24, TOR!G24, UTH!G24, WAS!G24)</f>
        <v>721</v>
      </c>
      <c r="H62" s="38">
        <f>SUM(ATL!H24, BOS!H24, BRK!H24, CHA!H24, CHI!H24, CLE!H24, DAL!H24, DEN!H24, DET!H24, GSW!H24, HOU!H24, IND!H24, LAC!H24, LAL!H24, MEM!H24, MIA!H24, MIL!H24, MIN!H24, NOP!H24, NYK!H24, OKC!H24, ORL!H24, PHI!H24, PHX!H24, POR!H24, SAC!H24, SAS!H24, TOR!H24, UTH!H24, WAS!H24)-Max(ATL!H24, BOS!H24, BRK!H24, CHA!H24, CHI!H24, CLE!H24, DAL!H24, DEN!H24, DET!H24, GSW!H24, HOU!H24, IND!H24, LAC!H24, LAL!H24, MEM!H24, MIA!H24, MIL!H24, MIN!H24, NOP!H24, NYK!H24, OKC!H24, ORL!H24, PHI!H24, PHX!H24, POR!H24, SAC!H24, SAS!H24, TOR!H24, UTH!H24, WAS!H24)-min(ATL!H24, BOS!H24, BRK!H24, CHA!H24, CHI!H24, CLE!H24, DAL!H24, DEN!H24, DET!H24, GSW!H24, HOU!H24, IND!H24, LAC!H24, LAL!H24, MEM!H24, MIA!H24, MIL!H24, MIN!H24, NOP!H24, NYK!H24, OKC!H24, ORL!H24, PHI!H24, PHX!H24, POR!H24, SAC!H24, SAS!H24, TOR!H24, UTH!H24, WAS!H24)</f>
        <v>683</v>
      </c>
      <c r="I62" s="38">
        <f>SUM(ATL!I24, BOS!I24, BRK!I24, CHA!I24, CHI!I24, CLE!I24, DAL!I24, DEN!I24, DET!I24, GSW!I24, HOU!I24, IND!I24, LAC!I24, LAL!I24, MEM!I24, MIA!I24, MIL!I24, MIN!I24, NOP!I24, NYK!I24, OKC!I24, ORL!I24, PHI!I24, PHX!I24, POR!I24, SAC!I24, SAS!I24, TOR!I24, UTH!I24, WAS!I24)-Max(ATL!I24, BOS!I24, BRK!I24, CHA!I24, CHI!I24, CLE!I24, DAL!I24, DEN!I24, DET!I24, GSW!I24, HOU!I24, IND!I24, LAC!I24, LAL!I24, MEM!I24, MIA!I24, MIL!I24, MIN!I24, NOP!I24, NYK!I24, OKC!I24, ORL!I24, PHI!I24, PHX!I24, POR!I24, SAC!I24, SAS!I24, TOR!I24, UTH!I24, WAS!I24)-min(ATL!I24, BOS!I24, BRK!I24, CHA!I24, CHI!I24, CLE!I24, DAL!I24, DEN!I24, DET!I24, GSW!I24, HOU!I24, IND!I24, LAC!I24, LAL!I24, MEM!I24, MIA!I24, MIL!I24, MIN!I24, NOP!I24, NYK!I24, OKC!I24, ORL!I24, PHI!I24, PHX!I24, POR!I24, SAC!I24, SAS!I24, TOR!I24, UTH!I24, WAS!I24)</f>
        <v>713</v>
      </c>
      <c r="J62" s="38">
        <f>SUM(ATL!J24, BOS!J24, BRK!J24, CHA!J24, CHI!J24, CLE!J24, DAL!J24, DEN!J24, DET!J24, GSW!J24, HOU!J24, IND!J24, LAC!J24, LAL!J24, MEM!J24, MIA!J24, MIL!J24, MIN!J24, NOP!J24, NYK!J24, OKC!J24, ORL!J24, PHI!J24, PHX!J24, POR!J24, SAC!J24, SAS!J24, TOR!J24, UTH!J24, WAS!J24)-Max(ATL!J24, BOS!J24, BRK!J24, CHA!J24, CHI!J24, CLE!J24, DAL!J24, DEN!J24, DET!J24, GSW!J24, HOU!J24, IND!J24, LAC!J24, LAL!J24, MEM!J24, MIA!J24, MIL!J24, MIN!J24, NOP!J24, NYK!J24, OKC!J24, ORL!J24, PHI!J24, PHX!J24, POR!J24, SAC!J24, SAS!J24, TOR!J24, UTH!J24, WAS!J24)-min(ATL!J24, BOS!J24, BRK!J24, CHA!J24, CHI!J24, CLE!J24, DAL!J24, DEN!J24, DET!J24, GSW!J24, HOU!J24, IND!J24, LAC!J24, LAL!J24, MEM!J24, MIA!J24, MIL!J24, MIN!J24, NOP!J24, NYK!J24, OKC!J24, ORL!J24, PHI!J24, PHX!J24, POR!J24, SAC!J24, SAS!J24, TOR!J24, UTH!J24, WAS!J24)</f>
        <v>616</v>
      </c>
      <c r="K62" s="38">
        <f>SUM(ATL!K24, BOS!K24, BRK!K24, CHA!K24, CHI!K24, CLE!K24, DAL!K24, DEN!K24, DET!K24, GSW!K24, HOU!K24, IND!K24, LAC!K24, LAL!K24, MEM!K24, MIA!K24, MIL!K24, MIN!K24, NOP!K24, NYK!K24, OKC!K24, ORL!K24, PHI!K24, PHX!K24, POR!K24, SAC!K24, SAS!K24, TOR!K24, UTH!K24, WAS!K24)-Max(ATL!K24, BOS!K24, BRK!K24, CHA!K24, CHI!K24, CLE!K24, DAL!K24, DEN!K24, DET!K24, GSW!K24, HOU!K24, IND!K24, LAC!K24, LAL!K24, MEM!K24, MIA!K24, MIL!K24, MIN!K24, NOP!K24, NYK!K24, OKC!K24, ORL!K24, PHI!K24, PHX!K24, POR!K24, SAC!K24, SAS!K24, TOR!K24, UTH!K24, WAS!K24)-min(ATL!K24, BOS!K24, BRK!K24, CHA!K24, CHI!K24, CLE!K24, DAL!K24, DEN!K24, DET!K24, GSW!K24, HOU!K24, IND!K24, LAC!K24, LAL!K24, MEM!K24, MIA!K24, MIL!K24, MIN!K24, NOP!K24, NYK!K24, OKC!K24, ORL!K24, PHI!K24, PHX!K24, POR!K24, SAC!K24, SAS!K24, TOR!K24, UTH!K24, WAS!K24)</f>
        <v>620</v>
      </c>
      <c r="L62" s="38">
        <f>SUM(ATL!L24, BOS!L24, BRK!L24, CHA!L24, CHI!L24, CLE!L24, DAL!L24, DEN!L24, DET!L24, GSW!L24, HOU!L24, IND!L24, LAC!L24, LAL!L24, MEM!L24, MIA!L24, MIL!L24, MIN!L24, NOP!L24, NYK!L24, OKC!L24, ORL!L24, PHI!L24, PHX!L24, POR!L24, SAC!L24, SAS!L24, TOR!L24, UTH!L24, WAS!L24)-Max(ATL!L24, BOS!L24, BRK!L24, CHA!L24, CHI!L24, CLE!L24, DAL!L24, DEN!L24, DET!L24, GSW!L24, HOU!L24, IND!L24, LAC!L24, LAL!L24, MEM!L24, MIA!L24, MIL!L24, MIN!L24, NOP!L24, NYK!L24, OKC!L24, ORL!L24, PHI!L24, PHX!L24, POR!L24, SAC!L24, SAS!L24, TOR!L24, UTH!L24, WAS!L24)-min(ATL!L24, BOS!L24, BRK!L24, CHA!L24, CHI!L24, CLE!L24, DAL!L24, DEN!L24, DET!L24, GSW!L24, HOU!L24, IND!L24, LAC!L24, LAL!L24, MEM!L24, MIA!L24, MIL!L24, MIN!L24, NOP!L24, NYK!L24, OKC!L24, ORL!L24, PHI!L24, PHX!L24, POR!L24, SAC!L24, SAS!L24, TOR!L24, UTH!L24, WAS!L24)</f>
        <v>671</v>
      </c>
      <c r="M62" s="38">
        <f>SUM(ATL!M24, BOS!M24, BRK!M24, CHA!M24, CHI!M24, CLE!M24, DAL!M24, DEN!M24, DET!M24, GSW!M24, HOU!M24, IND!M24, LAC!M24, LAL!M24, MEM!M24, MIA!M24, MIL!M24, MIN!M24, NOP!M24, NYK!M24, OKC!M24, ORL!M24, PHI!M24, PHX!M24, POR!M24, SAC!M24, SAS!M24, TOR!M24, UTH!M24, WAS!M24)-Max(ATL!M24, BOS!M24, BRK!M24, CHA!M24, CHI!M24, CLE!M24, DAL!M24, DEN!M24, DET!M24, GSW!M24, HOU!M24, IND!M24, LAC!M24, LAL!M24, MEM!M24, MIA!M24, MIL!M24, MIN!M24, NOP!M24, NYK!M24, OKC!M24, ORL!M24, PHI!M24, PHX!M24, POR!M24, SAC!M24, SAS!M24, TOR!M24, UTH!M24, WAS!M24)-min(ATL!M24, BOS!M24, BRK!M24, CHA!M24, CHI!M24, CLE!M24, DAL!M24, DEN!M24, DET!M24, GSW!M24, HOU!M24, IND!M24, LAC!M24, LAL!M24, MEM!M24, MIA!M24, MIL!M24, MIN!M24, NOP!M24, NYK!M24, OKC!M24, ORL!M24, PHI!M24, PHX!M24, POR!M24, SAC!M24, SAS!M24, TOR!M24, UTH!M24, WAS!M24)</f>
        <v>617</v>
      </c>
      <c r="N62" s="38">
        <f>SUM(ATL!N24, BOS!N24, BRK!N24, CHA!N24, CHI!N24, CLE!N24, DAL!N24, DEN!N24, DET!N24, GSW!N24, HOU!N24, IND!N24, LAC!N24, LAL!N24, MEM!N24, MIA!N24, MIL!N24, MIN!N24, NOP!N24, NYK!N24, OKC!N24, ORL!N24, PHI!N24, PHX!N24, POR!N24, SAC!N24, SAS!N24, TOR!N24, UTH!N24, WAS!N24)-Max(ATL!N24, BOS!N24, BRK!N24, CHA!N24, CHI!N24, CLE!N24, DAL!N24, DEN!N24, DET!N24, GSW!N24, HOU!N24, IND!N24, LAC!N24, LAL!N24, MEM!N24, MIA!N24, MIL!N24, MIN!N24, NOP!N24, NYK!N24, OKC!N24, ORL!N24, PHI!N24, PHX!N24, POR!N24, SAC!N24, SAS!N24, TOR!N24, UTH!N24, WAS!N24)-min(ATL!N24, BOS!N24, BRK!N24, CHA!N24, CHI!N24, CLE!N24, DAL!N24, DEN!N24, DET!N24, GSW!N24, HOU!N24, IND!N24, LAC!N24, LAL!N24, MEM!N24, MIA!N24, MIL!N24, MIN!N24, NOP!N24, NYK!N24, OKC!N24, ORL!N24, PHI!N24, PHX!N24, POR!N24, SAC!N24, SAS!N24, TOR!N24, UTH!N24, WAS!N24)</f>
        <v>641</v>
      </c>
      <c r="O62" s="38">
        <f>SUM(ATL!O24, BOS!O24, BRK!O24, CHA!O24, CHI!O24, CLE!O24, DAL!O24, DEN!O24, DET!O24, GSW!O24, HOU!O24, IND!O24, LAC!O24, LAL!O24, MEM!O24, MIA!O24, MIL!O24, MIN!O24, NOP!O24, NYK!O24, OKC!O24, ORL!O24, PHI!O24, PHX!O24, POR!O24, SAC!O24, SAS!O24, TOR!O24, UTH!O24, WAS!O24)-Max(ATL!O24, BOS!O24, BRK!O24, CHA!O24, CHI!O24, CLE!O24, DAL!O24, DEN!O24, DET!O24, GSW!O24, HOU!O24, IND!O24, LAC!O24, LAL!O24, MEM!O24, MIA!O24, MIL!O24, MIN!O24, NOP!O24, NYK!O24, OKC!O24, ORL!O24, PHI!O24, PHX!O24, POR!O24, SAC!O24, SAS!O24, TOR!O24, UTH!O24, WAS!O24)-min(ATL!O24, BOS!O24, BRK!O24, CHA!O24, CHI!O24, CLE!O24, DAL!O24, DEN!O24, DET!O24, GSW!O24, HOU!O24, IND!O24, LAC!O24, LAL!O24, MEM!O24, MIA!O24, MIL!O24, MIN!O24, NOP!O24, NYK!O24, OKC!O24, ORL!O24, PHI!O24, PHX!O24, POR!O24, SAC!O24, SAS!O24, TOR!O24, UTH!O24, WAS!O24)</f>
        <v>224</v>
      </c>
      <c r="P62" s="38">
        <f>SUM(ATL!P24, BOS!P24, BRK!P24, CHA!P24, CHI!P24, CLE!P24, DAL!P24, DEN!P24, DET!P24, GSW!P24, HOU!P24, IND!P24, LAC!P24, LAL!P24, MEM!P24, MIA!P24, MIL!P24, MIN!P24, NOP!P24, NYK!P24, OKC!P24, ORL!P24, PHI!P24, PHX!P24, POR!P24, SAC!P24, SAS!P24, TOR!P24, UTH!P24, WAS!P24)-Max(ATL!P24, BOS!P24, BRK!P24, CHA!P24, CHI!P24, CLE!P24, DAL!P24, DEN!P24, DET!P24, GSW!P24, HOU!P24, IND!P24, LAC!P24, LAL!P24, MEM!P24, MIA!P24, MIL!P24, MIN!P24, NOP!P24, NYK!P24, OKC!P24, ORL!P24, PHI!P24, PHX!P24, POR!P24, SAC!P24, SAS!P24, TOR!P24, UTH!P24, WAS!P24)-min(ATL!P24, BOS!P24, BRK!P24, CHA!P24, CHI!P24, CLE!P24, DAL!P24, DEN!P24, DET!P24, GSW!P24, HOU!P24, IND!P24, LAC!P24, LAL!P24, MEM!P24, MIA!P24, MIL!P24, MIN!P24, NOP!P24, NYK!P24, OKC!P24, ORL!P24, PHI!P24, PHX!P24, POR!P24, SAC!P24, SAS!P24, TOR!P24, UTH!P24, WAS!P24)</f>
        <v>0</v>
      </c>
      <c r="Q62" s="38">
        <f>SUM(ATL!Q24, BOS!Q24, BRK!Q24, CHA!Q24, CHI!Q24, CLE!Q24, DAL!Q24, DEN!Q24, DET!Q24, GSW!Q24, HOU!Q24, IND!Q24, LAC!Q24, LAL!Q24, MEM!Q24, MIA!Q24, MIL!Q24, MIN!Q24, NOP!Q24, NYK!Q24, OKC!Q24, ORL!Q24, PHI!Q24, PHX!Q24, POR!Q24, SAC!Q24, SAS!Q24, TOR!Q24, UTH!Q24, WAS!Q24)-Max(ATL!Q24, BOS!Q24, BRK!Q24, CHA!Q24, CHI!Q24, CLE!Q24, DAL!Q24, DEN!Q24, DET!Q24, GSW!Q24, HOU!Q24, IND!Q24, LAC!Q24, LAL!Q24, MEM!Q24, MIA!Q24, MIL!Q24, MIN!Q24, NOP!Q24, NYK!Q24, OKC!Q24, ORL!Q24, PHI!Q24, PHX!Q24, POR!Q24, SAC!Q24, SAS!Q24, TOR!Q24, UTH!Q24, WAS!Q24)-min(ATL!Q24, BOS!Q24, BRK!Q24, CHA!Q24, CHI!Q24, CLE!Q24, DAL!Q24, DEN!Q24, DET!Q24, GSW!Q24, HOU!Q24, IND!Q24, LAC!Q24, LAL!Q24, MEM!Q24, MIA!Q24, MIL!Q24, MIN!Q24, NOP!Q24, NYK!Q24, OKC!Q24, ORL!Q24, PHI!Q24, PHX!Q24, POR!Q24, SAC!Q24, SAS!Q24, TOR!Q24, UTH!Q24, WAS!Q24)</f>
        <v>0</v>
      </c>
      <c r="R62" s="38">
        <f>SUM(ATL!R24, BOS!R24, BRK!R24, CHA!R24, CHI!R24, CLE!R24, DAL!R24, DEN!R24, DET!R24, GSW!R24, HOU!R24, IND!R24, LAC!R24, LAL!R24, MEM!R24, MIA!R24, MIL!R24, MIN!R24, NOP!R24, NYK!R24, OKC!R24, ORL!R24, PHI!R24, PHX!R24, POR!R24, SAC!R24, SAS!R24, TOR!R24, UTH!R24, WAS!R24)-Max(ATL!R24, BOS!R24, BRK!R24, CHA!R24, CHI!R24, CLE!R24, DAL!R24, DEN!R24, DET!R24, GSW!R24, HOU!R24, IND!R24, LAC!R24, LAL!R24, MEM!R24, MIA!R24, MIL!R24, MIN!R24, NOP!R24, NYK!R24, OKC!R24, ORL!R24, PHI!R24, PHX!R24, POR!R24, SAC!R24, SAS!R24, TOR!R24, UTH!R24, WAS!R24)-min(ATL!R24, BOS!R24, BRK!R24, CHA!R24, CHI!R24, CLE!R24, DAL!R24, DEN!R24, DET!R24, GSW!R24, HOU!R24, IND!R24, LAC!R24, LAL!R24, MEM!R24, MIA!R24, MIL!R24, MIN!R24, NOP!R24, NYK!R24, OKC!R24, ORL!R24, PHI!R24, PHX!R24, POR!R24, SAC!R24, SAS!R24, TOR!R24, UTH!R24, WAS!R24)</f>
        <v>0</v>
      </c>
      <c r="S62" s="39">
        <f>SUM(ATL!S24, BOS!S24, BRK!S24, CHA!S24, CHI!S24, CLE!S24, DAL!S24, DEN!S24, DET!S24, GSW!S24, HOU!S24, IND!S24, LAC!S23, LAL!S24, MEM!S24, MIA!S24, MIL!S24, MIN!S24, NOP!S24, NYK!S24, OKC!S24, ORL!S24, PHI!S24, PHX!S24, POR!S24, SAC!S24, SAS!S24, TOR!S24, UTH!S24, WAS!S24)-Max(ATL!S24, BOS!S24, BRK!S24, CHA!S24, CHI!S24, CLE!S24, DAL!S24, DEN!S24, DET!S24, GSW!S24, HOU!S24, IND!S24, LAC!S23, LAL!S24, MEM!S24, MIA!S24, MIL!S24, MIN!S24, NOP!S24, NYK!S24, OKC!S24, ORL!S24, PHI!S24, PHX!S24, POR!S24, SAC!S24, SAS!S24, TOR!S24, UTH!S24, WAS!S24)-min(ATL!S24, BOS!S24, BRK!S24, CHA!S24, CHI!S24, CLE!S24, DAL!S24, DEN!S24, DET!S24, GSW!S24, HOU!S24, IND!S24, LAC!S23, LAL!S24, MEM!S24, MIA!S24, MIL!S24, MIN!S24, NOP!S24, NYK!S24, OKC!S24, ORL!S24, PHI!S24, PHX!S24, POR!S24, SAC!S24, SAS!S24, TOR!S24, UTH!S24, WAS!S24)</f>
        <v>-41675</v>
      </c>
    </row>
    <row r="63">
      <c r="A63" s="3" t="s">
        <v>45</v>
      </c>
      <c r="B63" s="38">
        <f>SUM(ATL!B25, BOS!B25, BRK!B25, CHA!B25, CHI!B25, CLE!B25, DAL!B25, DEN!B25, DET!B25, GSW!B25, HOU!B25, IND!B25, LAC!B25, LAL!B25, MEM!B25, MIA!B25, MIL!B25, MIN!B25, NOP!B25, NYK!B25, OKC!B25, ORL!B25, PHI!B25, PHX!B25, POR!B25, SAC!B25, SAS!B25, TOR!B25, UTH!B25, WAS!B25)-Max(ATL!B25, BOS!B25, BRK!B25, CHA!B25, CHI!B25, CLE!B25, DAL!B25, DEN!B25, DET!B25, GSW!B25, HOU!B25, IND!B25, LAC!B25, LAL!B25, MEM!B25, MIA!B25, MIL!B25, MIN!B25, NOP!B25, NYK!B25, OKC!B25, ORL!B25, PHI!B25, PHX!B25, POR!B25, SAC!B25, SAS!B25, TOR!B25, UTH!B25, WAS!B25)-min(ATL!B25, BOS!B25, BRK!B25, CHA!B25, CHI!B25, CLE!B25, DAL!B25, DEN!B25, DET!B25, GSW!B25, HOU!B25, IND!B25, LAC!B25, LAL!B25, MEM!B25, MIA!B25, MIL!B25, MIN!B25, NOP!B25, NYK!B25, OKC!B25, ORL!B25, PHI!B25, PHX!B25, POR!B25, SAC!B25, SAS!B25, TOR!B25, UTH!B25, WAS!B25)</f>
        <v>380</v>
      </c>
      <c r="C63" s="38">
        <f>SUM(ATL!C25, BOS!C25, BRK!C25, CHA!C25, CHI!C25, CLE!C25, DAL!C25, DEN!C25, DET!C25, GSW!C25, HOU!C25, IND!C25, LAC!C25, LAL!C25, MEM!C25, MIA!C25, MIL!C25, MIN!C25, NOP!C25, NYK!C25, OKC!C25, ORL!C25, PHI!C25, PHX!C25, POR!C25, SAC!C25, SAS!C25, TOR!C25, UTH!C25, WAS!C25)-Max(ATL!C25, BOS!C25, BRK!C25, CHA!C25, CHI!C25, CLE!C25, DAL!C25, DEN!C25, DET!C25, GSW!C25, HOU!C25, IND!C25, LAC!C25, LAL!C25, MEM!C25, MIA!C25, MIL!C25, MIN!C25, NOP!C25, NYK!C25, OKC!C25, ORL!C25, PHI!C25, PHX!C25, POR!C25, SAC!C25, SAS!C25, TOR!C25, UTH!C25, WAS!C25)-min(ATL!C25, BOS!C25, BRK!C25, CHA!C25, CHI!C25, CLE!C25, DAL!C25, DEN!C25, DET!C25, GSW!C25, HOU!C25, IND!C25, LAC!C25, LAL!C25, MEM!C25, MIA!C25, MIL!C25, MIN!C25, NOP!C25, NYK!C25, OKC!C25, ORL!C25, PHI!C25, PHX!C25, POR!C25, SAC!C25, SAS!C25, TOR!C25, UTH!C25, WAS!C25)</f>
        <v>295</v>
      </c>
      <c r="D63" s="38">
        <f>SUM(ATL!D25, BOS!D25, BRK!D25, CHA!D25, CHI!D25, CLE!D25, DAL!D25, DEN!D25, DET!D25, GSW!D25, HOU!D25, IND!D25, LAC!D25, LAL!D25, MEM!D25, MIA!D25, MIL!D25, MIN!D25, NOP!D25, NYK!D25, OKC!D25, ORL!D25, PHI!D25, PHX!D25, POR!D25, SAC!D25, SAS!D25, TOR!D25, UTH!D25, WAS!D25)-Max(ATL!D25, BOS!D25, BRK!D25, CHA!D25, CHI!D25, CLE!D25, DAL!D25, DEN!D25, DET!D25, GSW!D25, HOU!D25, IND!D25, LAC!D25, LAL!D25, MEM!D25, MIA!D25, MIL!D25, MIN!D25, NOP!D25, NYK!D25, OKC!D25, ORL!D25, PHI!D25, PHX!D25, POR!D25, SAC!D25, SAS!D25, TOR!D25, UTH!D25, WAS!D25)-min(ATL!D25, BOS!D25, BRK!D25, CHA!D25, CHI!D25, CLE!D25, DAL!D25, DEN!D25, DET!D25, GSW!D25, HOU!D25, IND!D25, LAC!D25, LAL!D25, MEM!D25, MIA!D25, MIL!D25, MIN!D25, NOP!D25, NYK!D25, OKC!D25, ORL!D25, PHI!D25, PHX!D25, POR!D25, SAC!D25, SAS!D25, TOR!D25, UTH!D25, WAS!D25)</f>
        <v>370</v>
      </c>
      <c r="E63" s="38">
        <f>SUM(ATL!E25, BOS!E25, BRK!E25, CHA!E25, CHI!E25, CLE!E25, DAL!E25, DEN!E25, DET!E25, GSW!E25, HOU!E25, IND!E25, LAC!E25, LAL!E25, MEM!E25, MIA!E25, MIL!E25, MIN!E25, NOP!E25, NYK!E25, OKC!E25, ORL!E25, PHI!E25, PHX!E25, POR!E25, SAC!E25, SAS!E25, TOR!E25, UTH!E25, WAS!E25)-Max(ATL!E25, BOS!E25, BRK!E25, CHA!E25, CHI!E25, CLE!E25, DAL!E25, DEN!E25, DET!E25, GSW!E25, HOU!E25, IND!E25, LAC!E25, LAL!E25, MEM!E25, MIA!E25, MIL!E25, MIN!E25, NOP!E25, NYK!E25, OKC!E25, ORL!E25, PHI!E25, PHX!E25, POR!E25, SAC!E25, SAS!E25, TOR!E25, UTH!E25, WAS!E25)-min(ATL!E25, BOS!E25, BRK!E25, CHA!E25, CHI!E25, CLE!E25, DAL!E25, DEN!E25, DET!E25, GSW!E25, HOU!E25, IND!E25, LAC!E25, LAL!E25, MEM!E25, MIA!E25, MIL!E25, MIN!E25, NOP!E25, NYK!E25, OKC!E25, ORL!E25, PHI!E25, PHX!E25, POR!E25, SAC!E25, SAS!E25, TOR!E25, UTH!E25, WAS!E25)</f>
        <v>314</v>
      </c>
      <c r="F63" s="38">
        <f>SUM(ATL!F25, BOS!F25, BRK!F25, CHA!F25, CHI!F25, CLE!F25, DAL!F25, DEN!F25, DET!F25, GSW!F25, HOU!F25, IND!F25, LAC!F25, LAL!F25, MEM!F25, MIA!F25, MIL!F25, MIN!F25, NOP!F25, NYK!F25, OKC!F25, ORL!F25, PHI!F25, PHX!F25, POR!F25, SAC!F25, SAS!F25, TOR!F25, UTH!F25, WAS!F25)-Max(ATL!F25, BOS!F25, BRK!F25, CHA!F25, CHI!F25, CLE!F25, DAL!F25, DEN!F25, DET!F25, GSW!F25, HOU!F25, IND!F25, LAC!F25, LAL!F25, MEM!F25, MIA!F25, MIL!F25, MIN!F25, NOP!F25, NYK!F25, OKC!F25, ORL!F25, PHI!F25, PHX!F25, POR!F25, SAC!F25, SAS!F25, TOR!F25, UTH!F25, WAS!F25)-min(ATL!F25, BOS!F25, BRK!F25, CHA!F25, CHI!F25, CLE!F25, DAL!F25, DEN!F25, DET!F25, GSW!F25, HOU!F25, IND!F25, LAC!F25, LAL!F25, MEM!F25, MIA!F25, MIL!F25, MIN!F25, NOP!F25, NYK!F25, OKC!F25, ORL!F25, PHI!F25, PHX!F25, POR!F25, SAC!F25, SAS!F25, TOR!F25, UTH!F25, WAS!F25)</f>
        <v>348</v>
      </c>
      <c r="G63" s="38">
        <f>SUM(ATL!G25, BOS!G25, BRK!G25, CHA!G25, CHI!G25, CLE!G25, DAL!G25, DEN!G25, DET!G25, GSW!G25, HOU!G25, IND!G25, LAC!G25, LAL!G25, MEM!G25, MIA!G25, MIL!G25, MIN!G25, NOP!G25, NYK!G25, OKC!G25, ORL!G25, PHI!G25, PHX!G25, POR!G25, SAC!G25, SAS!G25, TOR!G25, UTH!G25, WAS!G25)-Max(ATL!G25, BOS!G25, BRK!G25, CHA!G25, CHI!G25, CLE!G25, DAL!G25, DEN!G25, DET!G25, GSW!G25, HOU!G25, IND!G25, LAC!G25, LAL!G25, MEM!G25, MIA!G25, MIL!G25, MIN!G25, NOP!G25, NYK!G25, OKC!G25, ORL!G25, PHI!G25, PHX!G25, POR!G25, SAC!G25, SAS!G25, TOR!G25, UTH!G25, WAS!G25)-min(ATL!G25, BOS!G25, BRK!G25, CHA!G25, CHI!G25, CLE!G25, DAL!G25, DEN!G25, DET!G25, GSW!G25, HOU!G25, IND!G25, LAC!G25, LAL!G25, MEM!G25, MIA!G25, MIL!G25, MIN!G25, NOP!G25, NYK!G25, OKC!G25, ORL!G25, PHI!G25, PHX!G25, POR!G25, SAC!G25, SAS!G25, TOR!G25, UTH!G25, WAS!G25)</f>
        <v>311</v>
      </c>
      <c r="H63" s="38">
        <f>SUM(ATL!H25, BOS!H25, BRK!H25, CHA!H25, CHI!H25, CLE!H25, DAL!H25, DEN!H25, DET!H25, GSW!H25, HOU!H25, IND!H25, LAC!H25, LAL!H25, MEM!H25, MIA!H25, MIL!H25, MIN!H25, NOP!H25, NYK!H25, OKC!H25, ORL!H25, PHI!H25, PHX!H25, POR!H25, SAC!H25, SAS!H25, TOR!H25, UTH!H25, WAS!H25)-Max(ATL!H25, BOS!H25, BRK!H25, CHA!H25, CHI!H25, CLE!H25, DAL!H25, DEN!H25, DET!H25, GSW!H25, HOU!H25, IND!H25, LAC!H25, LAL!H25, MEM!H25, MIA!H25, MIL!H25, MIN!H25, NOP!H25, NYK!H25, OKC!H25, ORL!H25, PHI!H25, PHX!H25, POR!H25, SAC!H25, SAS!H25, TOR!H25, UTH!H25, WAS!H25)-min(ATL!H25, BOS!H25, BRK!H25, CHA!H25, CHI!H25, CLE!H25, DAL!H25, DEN!H25, DET!H25, GSW!H25, HOU!H25, IND!H25, LAC!H25, LAL!H25, MEM!H25, MIA!H25, MIL!H25, MIN!H25, NOP!H25, NYK!H25, OKC!H25, ORL!H25, PHI!H25, PHX!H25, POR!H25, SAC!H25, SAS!H25, TOR!H25, UTH!H25, WAS!H25)</f>
        <v>291</v>
      </c>
      <c r="I63" s="38">
        <f>SUM(ATL!I25, BOS!I25, BRK!I25, CHA!I25, CHI!I25, CLE!I25, DAL!I25, DEN!I25, DET!I25, GSW!I25, HOU!I25, IND!I25, LAC!I25, LAL!I25, MEM!I25, MIA!I25, MIL!I25, MIN!I25, NOP!I25, NYK!I25, OKC!I25, ORL!I25, PHI!I25, PHX!I25, POR!I25, SAC!I25, SAS!I25, TOR!I25, UTH!I25, WAS!I25)-Max(ATL!I25, BOS!I25, BRK!I25, CHA!I25, CHI!I25, CLE!I25, DAL!I25, DEN!I25, DET!I25, GSW!I25, HOU!I25, IND!I25, LAC!I25, LAL!I25, MEM!I25, MIA!I25, MIL!I25, MIN!I25, NOP!I25, NYK!I25, OKC!I25, ORL!I25, PHI!I25, PHX!I25, POR!I25, SAC!I25, SAS!I25, TOR!I25, UTH!I25, WAS!I25)-min(ATL!I25, BOS!I25, BRK!I25, CHA!I25, CHI!I25, CLE!I25, DAL!I25, DEN!I25, DET!I25, GSW!I25, HOU!I25, IND!I25, LAC!I25, LAL!I25, MEM!I25, MIA!I25, MIL!I25, MIN!I25, NOP!I25, NYK!I25, OKC!I25, ORL!I25, PHI!I25, PHX!I25, POR!I25, SAC!I25, SAS!I25, TOR!I25, UTH!I25, WAS!I25)</f>
        <v>307</v>
      </c>
      <c r="J63" s="38">
        <f>SUM(ATL!J25, BOS!J25, BRK!J25, CHA!J25, CHI!J25, CLE!J25, DAL!J25, DEN!J25, DET!J25, GSW!J25, HOU!J25, IND!J25, LAC!J25, LAL!J25, MEM!J25, MIA!J25, MIL!J25, MIN!J25, NOP!J25, NYK!J25, OKC!J25, ORL!J25, PHI!J25, PHX!J25, POR!J25, SAC!J25, SAS!J25, TOR!J25, UTH!J25, WAS!J25)-Max(ATL!J25, BOS!J25, BRK!J25, CHA!J25, CHI!J25, CLE!J25, DAL!J25, DEN!J25, DET!J25, GSW!J25, HOU!J25, IND!J25, LAC!J25, LAL!J25, MEM!J25, MIA!J25, MIL!J25, MIN!J25, NOP!J25, NYK!J25, OKC!J25, ORL!J25, PHI!J25, PHX!J25, POR!J25, SAC!J25, SAS!J25, TOR!J25, UTH!J25, WAS!J25)-min(ATL!J25, BOS!J25, BRK!J25, CHA!J25, CHI!J25, CLE!J25, DAL!J25, DEN!J25, DET!J25, GSW!J25, HOU!J25, IND!J25, LAC!J25, LAL!J25, MEM!J25, MIA!J25, MIL!J25, MIN!J25, NOP!J25, NYK!J25, OKC!J25, ORL!J25, PHI!J25, PHX!J25, POR!J25, SAC!J25, SAS!J25, TOR!J25, UTH!J25, WAS!J25)</f>
        <v>320</v>
      </c>
      <c r="K63" s="38">
        <f>SUM(ATL!K25, BOS!K25, BRK!K25, CHA!K25, CHI!K25, CLE!K25, DAL!K25, DEN!K25, DET!K25, GSW!K25, HOU!K25, IND!K25, LAC!K25, LAL!K25, MEM!K25, MIA!K25, MIL!K25, MIN!K25, NOP!K25, NYK!K25, OKC!K25, ORL!K25, PHI!K25, PHX!K25, POR!K25, SAC!K25, SAS!K25, TOR!K25, UTH!K25, WAS!K25)-Max(ATL!K25, BOS!K25, BRK!K25, CHA!K25, CHI!K25, CLE!K25, DAL!K25, DEN!K25, DET!K25, GSW!K25, HOU!K25, IND!K25, LAC!K25, LAL!K25, MEM!K25, MIA!K25, MIL!K25, MIN!K25, NOP!K25, NYK!K25, OKC!K25, ORL!K25, PHI!K25, PHX!K25, POR!K25, SAC!K25, SAS!K25, TOR!K25, UTH!K25, WAS!K25)-min(ATL!K25, BOS!K25, BRK!K25, CHA!K25, CHI!K25, CLE!K25, DAL!K25, DEN!K25, DET!K25, GSW!K25, HOU!K25, IND!K25, LAC!K25, LAL!K25, MEM!K25, MIA!K25, MIL!K25, MIN!K25, NOP!K25, NYK!K25, OKC!K25, ORL!K25, PHI!K25, PHX!K25, POR!K25, SAC!K25, SAS!K25, TOR!K25, UTH!K25, WAS!K25)</f>
        <v>363</v>
      </c>
      <c r="L63" s="38">
        <f>SUM(ATL!L25, BOS!L25, BRK!L25, CHA!L25, CHI!L25, CLE!L25, DAL!L25, DEN!L25, DET!L25, GSW!L25, HOU!L25, IND!L25, LAC!L25, LAL!L25, MEM!L25, MIA!L25, MIL!L25, MIN!L25, NOP!L25, NYK!L25, OKC!L25, ORL!L25, PHI!L25, PHX!L25, POR!L25, SAC!L25, SAS!L25, TOR!L25, UTH!L25, WAS!L25)-Max(ATL!L25, BOS!L25, BRK!L25, CHA!L25, CHI!L25, CLE!L25, DAL!L25, DEN!L25, DET!L25, GSW!L25, HOU!L25, IND!L25, LAC!L25, LAL!L25, MEM!L25, MIA!L25, MIL!L25, MIN!L25, NOP!L25, NYK!L25, OKC!L25, ORL!L25, PHI!L25, PHX!L25, POR!L25, SAC!L25, SAS!L25, TOR!L25, UTH!L25, WAS!L25)-min(ATL!L25, BOS!L25, BRK!L25, CHA!L25, CHI!L25, CLE!L25, DAL!L25, DEN!L25, DET!L25, GSW!L25, HOU!L25, IND!L25, LAC!L25, LAL!L25, MEM!L25, MIA!L25, MIL!L25, MIN!L25, NOP!L25, NYK!L25, OKC!L25, ORL!L25, PHI!L25, PHX!L25, POR!L25, SAC!L25, SAS!L25, TOR!L25, UTH!L25, WAS!L25)</f>
        <v>383</v>
      </c>
      <c r="M63" s="38">
        <f>SUM(ATL!M25, BOS!M25, BRK!M25, CHA!M25, CHI!M25, CLE!M25, DAL!M25, DEN!M25, DET!M25, GSW!M25, HOU!M25, IND!M25, LAC!M25, LAL!M25, MEM!M25, MIA!M25, MIL!M25, MIN!M25, NOP!M25, NYK!M25, OKC!M25, ORL!M25, PHI!M25, PHX!M25, POR!M25, SAC!M25, SAS!M25, TOR!M25, UTH!M25, WAS!M25)-Max(ATL!M25, BOS!M25, BRK!M25, CHA!M25, CHI!M25, CLE!M25, DAL!M25, DEN!M25, DET!M25, GSW!M25, HOU!M25, IND!M25, LAC!M25, LAL!M25, MEM!M25, MIA!M25, MIL!M25, MIN!M25, NOP!M25, NYK!M25, OKC!M25, ORL!M25, PHI!M25, PHX!M25, POR!M25, SAC!M25, SAS!M25, TOR!M25, UTH!M25, WAS!M25)-min(ATL!M25, BOS!M25, BRK!M25, CHA!M25, CHI!M25, CLE!M25, DAL!M25, DEN!M25, DET!M25, GSW!M25, HOU!M25, IND!M25, LAC!M25, LAL!M25, MEM!M25, MIA!M25, MIL!M25, MIN!M25, NOP!M25, NYK!M25, OKC!M25, ORL!M25, PHI!M25, PHX!M25, POR!M25, SAC!M25, SAS!M25, TOR!M25, UTH!M25, WAS!M25)</f>
        <v>327</v>
      </c>
      <c r="N63" s="38">
        <f>SUM(ATL!N25, BOS!N25, BRK!N25, CHA!N25, CHI!N25, CLE!N25, DAL!N25, DEN!N25, DET!N25, GSW!N25, HOU!N25, IND!N25, LAC!N25, LAL!N25, MEM!N25, MIA!N25, MIL!N25, MIN!N25, NOP!N25, NYK!N25, OKC!N25, ORL!N25, PHI!N25, PHX!N25, POR!N25, SAC!N25, SAS!N25, TOR!N25, UTH!N25, WAS!N25)-Max(ATL!N25, BOS!N25, BRK!N25, CHA!N25, CHI!N25, CLE!N25, DAL!N25, DEN!N25, DET!N25, GSW!N25, HOU!N25, IND!N25, LAC!N25, LAL!N25, MEM!N25, MIA!N25, MIL!N25, MIN!N25, NOP!N25, NYK!N25, OKC!N25, ORL!N25, PHI!N25, PHX!N25, POR!N25, SAC!N25, SAS!N25, TOR!N25, UTH!N25, WAS!N25)-min(ATL!N25, BOS!N25, BRK!N25, CHA!N25, CHI!N25, CLE!N25, DAL!N25, DEN!N25, DET!N25, GSW!N25, HOU!N25, IND!N25, LAC!N25, LAL!N25, MEM!N25, MIA!N25, MIL!N25, MIN!N25, NOP!N25, NYK!N25, OKC!N25, ORL!N25, PHI!N25, PHX!N25, POR!N25, SAC!N25, SAS!N25, TOR!N25, UTH!N25, WAS!N25)</f>
        <v>395</v>
      </c>
      <c r="O63" s="38">
        <f>SUM(ATL!O25, BOS!O25, BRK!O25, CHA!O25, CHI!O25, CLE!O25, DAL!O25, DEN!O25, DET!O25, GSW!O25, HOU!O25, IND!O25, LAC!O25, LAL!O25, MEM!O25, MIA!O25, MIL!O25, MIN!O25, NOP!O25, NYK!O25, OKC!O25, ORL!O25, PHI!O25, PHX!O25, POR!O25, SAC!O25, SAS!O25, TOR!O25, UTH!O25, WAS!O25)-Max(ATL!O25, BOS!O25, BRK!O25, CHA!O25, CHI!O25, CLE!O25, DAL!O25, DEN!O25, DET!O25, GSW!O25, HOU!O25, IND!O25, LAC!O25, LAL!O25, MEM!O25, MIA!O25, MIL!O25, MIN!O25, NOP!O25, NYK!O25, OKC!O25, ORL!O25, PHI!O25, PHX!O25, POR!O25, SAC!O25, SAS!O25, TOR!O25, UTH!O25, WAS!O25)-min(ATL!O25, BOS!O25, BRK!O25, CHA!O25, CHI!O25, CLE!O25, DAL!O25, DEN!O25, DET!O25, GSW!O25, HOU!O25, IND!O25, LAC!O25, LAL!O25, MEM!O25, MIA!O25, MIL!O25, MIN!O25, NOP!O25, NYK!O25, OKC!O25, ORL!O25, PHI!O25, PHX!O25, POR!O25, SAC!O25, SAS!O25, TOR!O25, UTH!O25, WAS!O25)</f>
        <v>155</v>
      </c>
      <c r="P63" s="38">
        <f>SUM(ATL!P25, BOS!P25, BRK!P25, CHA!P25, CHI!P25, CLE!P25, DAL!P25, DEN!P25, DET!P25, GSW!P25, HOU!P25, IND!P25, LAC!P25, LAL!P25, MEM!P25, MIA!P25, MIL!P25, MIN!P25, NOP!P25, NYK!P25, OKC!P25, ORL!P25, PHI!P25, PHX!P25, POR!P25, SAC!P25, SAS!P25, TOR!P25, UTH!P25, WAS!P25)-Max(ATL!P25, BOS!P25, BRK!P25, CHA!P25, CHI!P25, CLE!P25, DAL!P25, DEN!P25, DET!P25, GSW!P25, HOU!P25, IND!P25, LAC!P25, LAL!P25, MEM!P25, MIA!P25, MIL!P25, MIN!P25, NOP!P25, NYK!P25, OKC!P25, ORL!P25, PHI!P25, PHX!P25, POR!P25, SAC!P25, SAS!P25, TOR!P25, UTH!P25, WAS!P25)-min(ATL!P25, BOS!P25, BRK!P25, CHA!P25, CHI!P25, CLE!P25, DAL!P25, DEN!P25, DET!P25, GSW!P25, HOU!P25, IND!P25, LAC!P25, LAL!P25, MEM!P25, MIA!P25, MIL!P25, MIN!P25, NOP!P25, NYK!P25, OKC!P25, ORL!P25, PHI!P25, PHX!P25, POR!P25, SAC!P25, SAS!P25, TOR!P25, UTH!P25, WAS!P25)</f>
        <v>0</v>
      </c>
      <c r="Q63" s="38">
        <f>SUM(ATL!Q25, BOS!Q25, BRK!Q25, CHA!Q25, CHI!Q25, CLE!Q25, DAL!Q25, DEN!Q25, DET!Q25, GSW!Q25, HOU!Q25, IND!Q25, LAC!Q25, LAL!Q25, MEM!Q25, MIA!Q25, MIL!Q25, MIN!Q25, NOP!Q25, NYK!Q25, OKC!Q25, ORL!Q25, PHI!Q25, PHX!Q25, POR!Q25, SAC!Q25, SAS!Q25, TOR!Q25, UTH!Q25, WAS!Q25)-Max(ATL!Q25, BOS!Q25, BRK!Q25, CHA!Q25, CHI!Q25, CLE!Q25, DAL!Q25, DEN!Q25, DET!Q25, GSW!Q25, HOU!Q25, IND!Q25, LAC!Q25, LAL!Q25, MEM!Q25, MIA!Q25, MIL!Q25, MIN!Q25, NOP!Q25, NYK!Q25, OKC!Q25, ORL!Q25, PHI!Q25, PHX!Q25, POR!Q25, SAC!Q25, SAS!Q25, TOR!Q25, UTH!Q25, WAS!Q25)-min(ATL!Q25, BOS!Q25, BRK!Q25, CHA!Q25, CHI!Q25, CLE!Q25, DAL!Q25, DEN!Q25, DET!Q25, GSW!Q25, HOU!Q25, IND!Q25, LAC!Q25, LAL!Q25, MEM!Q25, MIA!Q25, MIL!Q25, MIN!Q25, NOP!Q25, NYK!Q25, OKC!Q25, ORL!Q25, PHI!Q25, PHX!Q25, POR!Q25, SAC!Q25, SAS!Q25, TOR!Q25, UTH!Q25, WAS!Q25)</f>
        <v>0</v>
      </c>
      <c r="R63" s="38">
        <f>SUM(ATL!R25, BOS!R25, BRK!R25, CHA!R25, CHI!R25, CLE!R25, DAL!R25, DEN!R25, DET!R25, GSW!R25, HOU!R25, IND!R25, LAC!R25, LAL!R25, MEM!R25, MIA!R25, MIL!R25, MIN!R25, NOP!R25, NYK!R25, OKC!R25, ORL!R25, PHI!R25, PHX!R25, POR!R25, SAC!R25, SAS!R25, TOR!R25, UTH!R25, WAS!R25)-Max(ATL!R25, BOS!R25, BRK!R25, CHA!R25, CHI!R25, CLE!R25, DAL!R25, DEN!R25, DET!R25, GSW!R25, HOU!R25, IND!R25, LAC!R25, LAL!R25, MEM!R25, MIA!R25, MIL!R25, MIN!R25, NOP!R25, NYK!R25, OKC!R25, ORL!R25, PHI!R25, PHX!R25, POR!R25, SAC!R25, SAS!R25, TOR!R25, UTH!R25, WAS!R25)-min(ATL!R25, BOS!R25, BRK!R25, CHA!R25, CHI!R25, CLE!R25, DAL!R25, DEN!R25, DET!R25, GSW!R25, HOU!R25, IND!R25, LAC!R25, LAL!R25, MEM!R25, MIA!R25, MIL!R25, MIN!R25, NOP!R25, NYK!R25, OKC!R25, ORL!R25, PHI!R25, PHX!R25, POR!R25, SAC!R25, SAS!R25, TOR!R25, UTH!R25, WAS!R25)</f>
        <v>0</v>
      </c>
      <c r="S63" s="39">
        <f>SUM(ATL!S25, BOS!S25, BRK!S25, CHA!S25, CHI!S25, CLE!S25, DAL!S25, DEN!S25, DET!S25, GSW!S25, HOU!S25, IND!S25, LAC!S24, LAL!S25, MEM!S25, MIA!S25, MIL!S25, MIN!S25, NOP!S25, NYK!S25, OKC!S25, ORL!S25, PHI!S25, PHX!S25, POR!S25, SAC!S25, SAS!S25, TOR!S25, UTH!S25, WAS!S25)-Max(ATL!S25, BOS!S25, BRK!S25, CHA!S25, CHI!S25, CLE!S25, DAL!S25, DEN!S25, DET!S25, GSW!S25, HOU!S25, IND!S25, LAC!S24, LAL!S25, MEM!S25, MIA!S25, MIL!S25, MIN!S25, NOP!S25, NYK!S25, OKC!S25, ORL!S25, PHI!S25, PHX!S25, POR!S25, SAC!S25, SAS!S25, TOR!S25, UTH!S25, WAS!S25)-min(ATL!S25, BOS!S25, BRK!S25, CHA!S25, CHI!S25, CLE!S25, DAL!S25, DEN!S25, DET!S25, GSW!S25, HOU!S25, IND!S25, LAC!S24, LAL!S25, MEM!S25, MIA!S25, MIL!S25, MIN!S25, NOP!S25, NYK!S25, OKC!S25, ORL!S25, PHI!S25, PHX!S25, POR!S25, SAC!S25, SAS!S25, TOR!S25, UTH!S25, WAS!S25)</f>
        <v>-41675</v>
      </c>
    </row>
    <row r="64">
      <c r="A64" s="3" t="s">
        <v>46</v>
      </c>
      <c r="B64" s="38">
        <f>SUM(ATL!B26, BOS!B26, BRK!B26, CHA!B26, CHI!B26, CLE!B26, DAL!B26, DEN!B26, DET!B26, GSW!B26, HOU!B26, IND!B26, LAC!B26, LAL!B26, MEM!B26, MIA!B26, MIL!B26, MIN!B26, NOP!B26, NYK!B26, OKC!B26, ORL!B26, PHI!B26, PHX!B26, POR!B26, SAC!B26, SAS!B26, TOR!B26, UTH!B26, WAS!B26)-Max(ATL!B26, BOS!B26, BRK!B26, CHA!B26, CHI!B26, CLE!B26, DAL!B26, DEN!B26, DET!B26, GSW!B26, HOU!B26, IND!B26, LAC!B26, LAL!B26, MEM!B26, MIA!B26, MIL!B26, MIN!B26, NOP!B26, NYK!B26, OKC!B26, ORL!B26, PHI!B26, PHX!B26, POR!B26, SAC!B26, SAS!B26, TOR!B26, UTH!B26, WAS!B26)-min(ATL!B26, BOS!B26, BRK!B26, CHA!B26, CHI!B26, CLE!B26, DAL!B26, DEN!B26, DET!B26, GSW!B26, HOU!B26, IND!B26, LAC!B26, LAL!B26, MEM!B26, MIA!B26, MIL!B26, MIN!B26, NOP!B26, NYK!B26, OKC!B26, ORL!B26, PHI!B26, PHX!B26, POR!B26, SAC!B26, SAS!B26, TOR!B26, UTH!B26, WAS!B26)</f>
        <v>233</v>
      </c>
      <c r="C64" s="38">
        <f>SUM(ATL!C26, BOS!C26, BRK!C26, CHA!C26, CHI!C26, CLE!C26, DAL!C26, DEN!C26, DET!C26, GSW!C26, HOU!C26, IND!C26, LAC!C26, LAL!C26, MEM!C26, MIA!C26, MIL!C26, MIN!C26, NOP!C26, NYK!C26, OKC!C26, ORL!C26, PHI!C26, PHX!C26, POR!C26, SAC!C26, SAS!C26, TOR!C26, UTH!C26, WAS!C26)-Max(ATL!C26, BOS!C26, BRK!C26, CHA!C26, CHI!C26, CLE!C26, DAL!C26, DEN!C26, DET!C26, GSW!C26, HOU!C26, IND!C26, LAC!C26, LAL!C26, MEM!C26, MIA!C26, MIL!C26, MIN!C26, NOP!C26, NYK!C26, OKC!C26, ORL!C26, PHI!C26, PHX!C26, POR!C26, SAC!C26, SAS!C26, TOR!C26, UTH!C26, WAS!C26)-min(ATL!C26, BOS!C26, BRK!C26, CHA!C26, CHI!C26, CLE!C26, DAL!C26, DEN!C26, DET!C26, GSW!C26, HOU!C26, IND!C26, LAC!C26, LAL!C26, MEM!C26, MIA!C26, MIL!C26, MIN!C26, NOP!C26, NYK!C26, OKC!C26, ORL!C26, PHI!C26, PHX!C26, POR!C26, SAC!C26, SAS!C26, TOR!C26, UTH!C26, WAS!C26)</f>
        <v>290</v>
      </c>
      <c r="D64" s="38">
        <f>SUM(ATL!D26, BOS!D26, BRK!D26, CHA!D26, CHI!D26, CLE!D26, DAL!D26, DEN!D26, DET!D26, GSW!D26, HOU!D26, IND!D26, LAC!D26, LAL!D26, MEM!D26, MIA!D26, MIL!D26, MIN!D26, NOP!D26, NYK!D26, OKC!D26, ORL!D26, PHI!D26, PHX!D26, POR!D26, SAC!D26, SAS!D26, TOR!D26, UTH!D26, WAS!D26)-Max(ATL!D26, BOS!D26, BRK!D26, CHA!D26, CHI!D26, CLE!D26, DAL!D26, DEN!D26, DET!D26, GSW!D26, HOU!D26, IND!D26, LAC!D26, LAL!D26, MEM!D26, MIA!D26, MIL!D26, MIN!D26, NOP!D26, NYK!D26, OKC!D26, ORL!D26, PHI!D26, PHX!D26, POR!D26, SAC!D26, SAS!D26, TOR!D26, UTH!D26, WAS!D26)-min(ATL!D26, BOS!D26, BRK!D26, CHA!D26, CHI!D26, CLE!D26, DAL!D26, DEN!D26, DET!D26, GSW!D26, HOU!D26, IND!D26, LAC!D26, LAL!D26, MEM!D26, MIA!D26, MIL!D26, MIN!D26, NOP!D26, NYK!D26, OKC!D26, ORL!D26, PHI!D26, PHX!D26, POR!D26, SAC!D26, SAS!D26, TOR!D26, UTH!D26, WAS!D26)</f>
        <v>170</v>
      </c>
      <c r="E64" s="38">
        <f>SUM(ATL!E26, BOS!E26, BRK!E26, CHA!E26, CHI!E26, CLE!E26, DAL!E26, DEN!E26, DET!E26, GSW!E26, HOU!E26, IND!E26, LAC!E26, LAL!E26, MEM!E26, MIA!E26, MIL!E26, MIN!E26, NOP!E26, NYK!E26, OKC!E26, ORL!E26, PHI!E26, PHX!E26, POR!E26, SAC!E26, SAS!E26, TOR!E26, UTH!E26, WAS!E26)-Max(ATL!E26, BOS!E26, BRK!E26, CHA!E26, CHI!E26, CLE!E26, DAL!E26, DEN!E26, DET!E26, GSW!E26, HOU!E26, IND!E26, LAC!E26, LAL!E26, MEM!E26, MIA!E26, MIL!E26, MIN!E26, NOP!E26, NYK!E26, OKC!E26, ORL!E26, PHI!E26, PHX!E26, POR!E26, SAC!E26, SAS!E26, TOR!E26, UTH!E26, WAS!E26)-min(ATL!E26, BOS!E26, BRK!E26, CHA!E26, CHI!E26, CLE!E26, DAL!E26, DEN!E26, DET!E26, GSW!E26, HOU!E26, IND!E26, LAC!E26, LAL!E26, MEM!E26, MIA!E26, MIL!E26, MIN!E26, NOP!E26, NYK!E26, OKC!E26, ORL!E26, PHI!E26, PHX!E26, POR!E26, SAC!E26, SAS!E26, TOR!E26, UTH!E26, WAS!E26)</f>
        <v>101</v>
      </c>
      <c r="F64" s="38">
        <f>SUM(ATL!F26, BOS!F26, BRK!F26, CHA!F26, CHI!F26, CLE!F26, DAL!F26, DEN!F26, DET!F26, GSW!F26, HOU!F26, IND!F26, LAC!F26, LAL!F26, MEM!F26, MIA!F26, MIL!F26, MIN!F26, NOP!F26, NYK!F26, OKC!F26, ORL!F26, PHI!F26, PHX!F26, POR!F26, SAC!F26, SAS!F26, TOR!F26, UTH!F26, WAS!F26)-Max(ATL!F26, BOS!F26, BRK!F26, CHA!F26, CHI!F26, CLE!F26, DAL!F26, DEN!F26, DET!F26, GSW!F26, HOU!F26, IND!F26, LAC!F26, LAL!F26, MEM!F26, MIA!F26, MIL!F26, MIN!F26, NOP!F26, NYK!F26, OKC!F26, ORL!F26, PHI!F26, PHX!F26, POR!F26, SAC!F26, SAS!F26, TOR!F26, UTH!F26, WAS!F26)-min(ATL!F26, BOS!F26, BRK!F26, CHA!F26, CHI!F26, CLE!F26, DAL!F26, DEN!F26, DET!F26, GSW!F26, HOU!F26, IND!F26, LAC!F26, LAL!F26, MEM!F26, MIA!F26, MIL!F26, MIN!F26, NOP!F26, NYK!F26, OKC!F26, ORL!F26, PHI!F26, PHX!F26, POR!F26, SAC!F26, SAS!F26, TOR!F26, UTH!F26, WAS!F26)</f>
        <v>134</v>
      </c>
      <c r="G64" s="38">
        <f>SUM(ATL!G26, BOS!G26, BRK!G26, CHA!G26, CHI!G26, CLE!G26, DAL!G26, DEN!G26, DET!G26, GSW!G26, HOU!G26, IND!G26, LAC!G26, LAL!G26, MEM!G26, MIA!G26, MIL!G26, MIN!G26, NOP!G26, NYK!G26, OKC!G26, ORL!G26, PHI!G26, PHX!G26, POR!G26, SAC!G26, SAS!G26, TOR!G26, UTH!G26, WAS!G26)-Max(ATL!G26, BOS!G26, BRK!G26, CHA!G26, CHI!G26, CLE!G26, DAL!G26, DEN!G26, DET!G26, GSW!G26, HOU!G26, IND!G26, LAC!G26, LAL!G26, MEM!G26, MIA!G26, MIL!G26, MIN!G26, NOP!G26, NYK!G26, OKC!G26, ORL!G26, PHI!G26, PHX!G26, POR!G26, SAC!G26, SAS!G26, TOR!G26, UTH!G26, WAS!G26)-min(ATL!G26, BOS!G26, BRK!G26, CHA!G26, CHI!G26, CLE!G26, DAL!G26, DEN!G26, DET!G26, GSW!G26, HOU!G26, IND!G26, LAC!G26, LAL!G26, MEM!G26, MIA!G26, MIL!G26, MIN!G26, NOP!G26, NYK!G26, OKC!G26, ORL!G26, PHI!G26, PHX!G26, POR!G26, SAC!G26, SAS!G26, TOR!G26, UTH!G26, WAS!G26)</f>
        <v>49</v>
      </c>
      <c r="H64" s="38">
        <f>SUM(ATL!H26, BOS!H26, BRK!H26, CHA!H26, CHI!H26, CLE!H26, DAL!H26, DEN!H26, DET!H26, GSW!H26, HOU!H26, IND!H26, LAC!H26, LAL!H26, MEM!H26, MIA!H26, MIL!H26, MIN!H26, NOP!H26, NYK!H26, OKC!H26, ORL!H26, PHI!H26, PHX!H26, POR!H26, SAC!H26, SAS!H26, TOR!H26, UTH!H26, WAS!H26)-Max(ATL!H26, BOS!H26, BRK!H26, CHA!H26, CHI!H26, CLE!H26, DAL!H26, DEN!H26, DET!H26, GSW!H26, HOU!H26, IND!H26, LAC!H26, LAL!H26, MEM!H26, MIA!H26, MIL!H26, MIN!H26, NOP!H26, NYK!H26, OKC!H26, ORL!H26, PHI!H26, PHX!H26, POR!H26, SAC!H26, SAS!H26, TOR!H26, UTH!H26, WAS!H26)-min(ATL!H26, BOS!H26, BRK!H26, CHA!H26, CHI!H26, CLE!H26, DAL!H26, DEN!H26, DET!H26, GSW!H26, HOU!H26, IND!H26, LAC!H26, LAL!H26, MEM!H26, MIA!H26, MIL!H26, MIN!H26, NOP!H26, NYK!H26, OKC!H26, ORL!H26, PHI!H26, PHX!H26, POR!H26, SAC!H26, SAS!H26, TOR!H26, UTH!H26, WAS!H26)</f>
        <v>74</v>
      </c>
      <c r="I64" s="38">
        <f>SUM(ATL!I26, BOS!I26, BRK!I26, CHA!I26, CHI!I26, CLE!I26, DAL!I26, DEN!I26, DET!I26, GSW!I26, HOU!I26, IND!I26, LAC!I26, LAL!I26, MEM!I26, MIA!I26, MIL!I26, MIN!I26, NOP!I26, NYK!I26, OKC!I26, ORL!I26, PHI!I26, PHX!I26, POR!I26, SAC!I26, SAS!I26, TOR!I26, UTH!I26, WAS!I26)-Max(ATL!I26, BOS!I26, BRK!I26, CHA!I26, CHI!I26, CLE!I26, DAL!I26, DEN!I26, DET!I26, GSW!I26, HOU!I26, IND!I26, LAC!I26, LAL!I26, MEM!I26, MIA!I26, MIL!I26, MIN!I26, NOP!I26, NYK!I26, OKC!I26, ORL!I26, PHI!I26, PHX!I26, POR!I26, SAC!I26, SAS!I26, TOR!I26, UTH!I26, WAS!I26)-min(ATL!I26, BOS!I26, BRK!I26, CHA!I26, CHI!I26, CLE!I26, DAL!I26, DEN!I26, DET!I26, GSW!I26, HOU!I26, IND!I26, LAC!I26, LAL!I26, MEM!I26, MIA!I26, MIL!I26, MIN!I26, NOP!I26, NYK!I26, OKC!I26, ORL!I26, PHI!I26, PHX!I26, POR!I26, SAC!I26, SAS!I26, TOR!I26, UTH!I26, WAS!I26)</f>
        <v>186</v>
      </c>
      <c r="J64" s="38">
        <f>SUM(ATL!J26, BOS!J26, BRK!J26, CHA!J26, CHI!J26, CLE!J26, DAL!J26, DEN!J26, DET!J26, GSW!J26, HOU!J26, IND!J26, LAC!J26, LAL!J26, MEM!J26, MIA!J26, MIL!J26, MIN!J26, NOP!J26, NYK!J26, OKC!J26, ORL!J26, PHI!J26, PHX!J26, POR!J26, SAC!J26, SAS!J26, TOR!J26, UTH!J26, WAS!J26)-Max(ATL!J26, BOS!J26, BRK!J26, CHA!J26, CHI!J26, CLE!J26, DAL!J26, DEN!J26, DET!J26, GSW!J26, HOU!J26, IND!J26, LAC!J26, LAL!J26, MEM!J26, MIA!J26, MIL!J26, MIN!J26, NOP!J26, NYK!J26, OKC!J26, ORL!J26, PHI!J26, PHX!J26, POR!J26, SAC!J26, SAS!J26, TOR!J26, UTH!J26, WAS!J26)-min(ATL!J26, BOS!J26, BRK!J26, CHA!J26, CHI!J26, CLE!J26, DAL!J26, DEN!J26, DET!J26, GSW!J26, HOU!J26, IND!J26, LAC!J26, LAL!J26, MEM!J26, MIA!J26, MIL!J26, MIN!J26, NOP!J26, NYK!J26, OKC!J26, ORL!J26, PHI!J26, PHX!J26, POR!J26, SAC!J26, SAS!J26, TOR!J26, UTH!J26, WAS!J26)</f>
        <v>168</v>
      </c>
      <c r="K64" s="38">
        <f>SUM(ATL!K26, BOS!K26, BRK!K26, CHA!K26, CHI!K26, CLE!K26, DAL!K26, DEN!K26, DET!K26, GSW!K26, HOU!K26, IND!K26, LAC!K26, LAL!K26, MEM!K26, MIA!K26, MIL!K26, MIN!K26, NOP!K26, NYK!K26, OKC!K26, ORL!K26, PHI!K26, PHX!K26, POR!K26, SAC!K26, SAS!K26, TOR!K26, UTH!K26, WAS!K26)-Max(ATL!K26, BOS!K26, BRK!K26, CHA!K26, CHI!K26, CLE!K26, DAL!K26, DEN!K26, DET!K26, GSW!K26, HOU!K26, IND!K26, LAC!K26, LAL!K26, MEM!K26, MIA!K26, MIL!K26, MIN!K26, NOP!K26, NYK!K26, OKC!K26, ORL!K26, PHI!K26, PHX!K26, POR!K26, SAC!K26, SAS!K26, TOR!K26, UTH!K26, WAS!K26)-min(ATL!K26, BOS!K26, BRK!K26, CHA!K26, CHI!K26, CLE!K26, DAL!K26, DEN!K26, DET!K26, GSW!K26, HOU!K26, IND!K26, LAC!K26, LAL!K26, MEM!K26, MIA!K26, MIL!K26, MIN!K26, NOP!K26, NYK!K26, OKC!K26, ORL!K26, PHI!K26, PHX!K26, POR!K26, SAC!K26, SAS!K26, TOR!K26, UTH!K26, WAS!K26)</f>
        <v>193</v>
      </c>
      <c r="L64" s="38">
        <f>SUM(ATL!L26, BOS!L26, BRK!L26, CHA!L26, CHI!L26, CLE!L26, DAL!L26, DEN!L26, DET!L26, GSW!L26, HOU!L26, IND!L26, LAC!L26, LAL!L26, MEM!L26, MIA!L26, MIL!L26, MIN!L26, NOP!L26, NYK!L26, OKC!L26, ORL!L26, PHI!L26, PHX!L26, POR!L26, SAC!L26, SAS!L26, TOR!L26, UTH!L26, WAS!L26)-Max(ATL!L26, BOS!L26, BRK!L26, CHA!L26, CHI!L26, CLE!L26, DAL!L26, DEN!L26, DET!L26, GSW!L26, HOU!L26, IND!L26, LAC!L26, LAL!L26, MEM!L26, MIA!L26, MIL!L26, MIN!L26, NOP!L26, NYK!L26, OKC!L26, ORL!L26, PHI!L26, PHX!L26, POR!L26, SAC!L26, SAS!L26, TOR!L26, UTH!L26, WAS!L26)-min(ATL!L26, BOS!L26, BRK!L26, CHA!L26, CHI!L26, CLE!L26, DAL!L26, DEN!L26, DET!L26, GSW!L26, HOU!L26, IND!L26, LAC!L26, LAL!L26, MEM!L26, MIA!L26, MIL!L26, MIN!L26, NOP!L26, NYK!L26, OKC!L26, ORL!L26, PHI!L26, PHX!L26, POR!L26, SAC!L26, SAS!L26, TOR!L26, UTH!L26, WAS!L26)</f>
        <v>154</v>
      </c>
      <c r="M64" s="38">
        <f>SUM(ATL!M26, BOS!M26, BRK!M26, CHA!M26, CHI!M26, CLE!M26, DAL!M26, DEN!M26, DET!M26, GSW!M26, HOU!M26, IND!M26, LAC!M26, LAL!M26, MEM!M26, MIA!M26, MIL!M26, MIN!M26, NOP!M26, NYK!M26, OKC!M26, ORL!M26, PHI!M26, PHX!M26, POR!M26, SAC!M26, SAS!M26, TOR!M26, UTH!M26, WAS!M26)-Max(ATL!M26, BOS!M26, BRK!M26, CHA!M26, CHI!M26, CLE!M26, DAL!M26, DEN!M26, DET!M26, GSW!M26, HOU!M26, IND!M26, LAC!M26, LAL!M26, MEM!M26, MIA!M26, MIL!M26, MIN!M26, NOP!M26, NYK!M26, OKC!M26, ORL!M26, PHI!M26, PHX!M26, POR!M26, SAC!M26, SAS!M26, TOR!M26, UTH!M26, WAS!M26)-min(ATL!M26, BOS!M26, BRK!M26, CHA!M26, CHI!M26, CLE!M26, DAL!M26, DEN!M26, DET!M26, GSW!M26, HOU!M26, IND!M26, LAC!M26, LAL!M26, MEM!M26, MIA!M26, MIL!M26, MIN!M26, NOP!M26, NYK!M26, OKC!M26, ORL!M26, PHI!M26, PHX!M26, POR!M26, SAC!M26, SAS!M26, TOR!M26, UTH!M26, WAS!M26)</f>
        <v>204</v>
      </c>
      <c r="N64" s="38">
        <f>SUM(ATL!N26, BOS!N26, BRK!N26, CHA!N26, CHI!N26, CLE!N26, DAL!N26, DEN!N26, DET!N26, GSW!N26, HOU!N26, IND!N26, LAC!N26, LAL!N26, MEM!N26, MIA!N26, MIL!N26, MIN!N26, NOP!N26, NYK!N26, OKC!N26, ORL!N26, PHI!N26, PHX!N26, POR!N26, SAC!N26, SAS!N26, TOR!N26, UTH!N26, WAS!N26)-Max(ATL!N26, BOS!N26, BRK!N26, CHA!N26, CHI!N26, CLE!N26, DAL!N26, DEN!N26, DET!N26, GSW!N26, HOU!N26, IND!N26, LAC!N26, LAL!N26, MEM!N26, MIA!N26, MIL!N26, MIN!N26, NOP!N26, NYK!N26, OKC!N26, ORL!N26, PHI!N26, PHX!N26, POR!N26, SAC!N26, SAS!N26, TOR!N26, UTH!N26, WAS!N26)-min(ATL!N26, BOS!N26, BRK!N26, CHA!N26, CHI!N26, CLE!N26, DAL!N26, DEN!N26, DET!N26, GSW!N26, HOU!N26, IND!N26, LAC!N26, LAL!N26, MEM!N26, MIA!N26, MIL!N26, MIN!N26, NOP!N26, NYK!N26, OKC!N26, ORL!N26, PHI!N26, PHX!N26, POR!N26, SAC!N26, SAS!N26, TOR!N26, UTH!N26, WAS!N26)</f>
        <v>173</v>
      </c>
      <c r="O64" s="38">
        <f>SUM(ATL!O26, BOS!O26, BRK!O26, CHA!O26, CHI!O26, CLE!O26, DAL!O26, DEN!O26, DET!O26, GSW!O26, HOU!O26, IND!O26, LAC!O26, LAL!O26, MEM!O26, MIA!O26, MIL!O26, MIN!O26, NOP!O26, NYK!O26, OKC!O26, ORL!O26, PHI!O26, PHX!O26, POR!O26, SAC!O26, SAS!O26, TOR!O26, UTH!O26, WAS!O26)-Max(ATL!O26, BOS!O26, BRK!O26, CHA!O26, CHI!O26, CLE!O26, DAL!O26, DEN!O26, DET!O26, GSW!O26, HOU!O26, IND!O26, LAC!O26, LAL!O26, MEM!O26, MIA!O26, MIL!O26, MIN!O26, NOP!O26, NYK!O26, OKC!O26, ORL!O26, PHI!O26, PHX!O26, POR!O26, SAC!O26, SAS!O26, TOR!O26, UTH!O26, WAS!O26)-min(ATL!O26, BOS!O26, BRK!O26, CHA!O26, CHI!O26, CLE!O26, DAL!O26, DEN!O26, DET!O26, GSW!O26, HOU!O26, IND!O26, LAC!O26, LAL!O26, MEM!O26, MIA!O26, MIL!O26, MIN!O26, NOP!O26, NYK!O26, OKC!O26, ORL!O26, PHI!O26, PHX!O26, POR!O26, SAC!O26, SAS!O26, TOR!O26, UTH!O26, WAS!O26)</f>
        <v>82</v>
      </c>
      <c r="P64" s="38">
        <f>SUM(ATL!P26, BOS!P26, BRK!P26, CHA!P26, CHI!P26, CLE!P26, DAL!P26, DEN!P26, DET!P26, GSW!P26, HOU!P26, IND!P26, LAC!P26, LAL!P26, MEM!P26, MIA!P26, MIL!P26, MIN!P26, NOP!P26, NYK!P26, OKC!P26, ORL!P26, PHI!P26, PHX!P26, POR!P26, SAC!P26, SAS!P26, TOR!P26, UTH!P26, WAS!P26)-Max(ATL!P26, BOS!P26, BRK!P26, CHA!P26, CHI!P26, CLE!P26, DAL!P26, DEN!P26, DET!P26, GSW!P26, HOU!P26, IND!P26, LAC!P26, LAL!P26, MEM!P26, MIA!P26, MIL!P26, MIN!P26, NOP!P26, NYK!P26, OKC!P26, ORL!P26, PHI!P26, PHX!P26, POR!P26, SAC!P26, SAS!P26, TOR!P26, UTH!P26, WAS!P26)-min(ATL!P26, BOS!P26, BRK!P26, CHA!P26, CHI!P26, CLE!P26, DAL!P26, DEN!P26, DET!P26, GSW!P26, HOU!P26, IND!P26, LAC!P26, LAL!P26, MEM!P26, MIA!P26, MIL!P26, MIN!P26, NOP!P26, NYK!P26, OKC!P26, ORL!P26, PHI!P26, PHX!P26, POR!P26, SAC!P26, SAS!P26, TOR!P26, UTH!P26, WAS!P26)</f>
        <v>0</v>
      </c>
      <c r="Q64" s="38">
        <f>SUM(ATL!Q26, BOS!Q26, BRK!Q26, CHA!Q26, CHI!Q26, CLE!Q26, DAL!Q26, DEN!Q26, DET!Q26, GSW!Q26, HOU!Q26, IND!Q26, LAC!Q26, LAL!Q26, MEM!Q26, MIA!Q26, MIL!Q26, MIN!Q26, NOP!Q26, NYK!Q26, OKC!Q26, ORL!Q26, PHI!Q26, PHX!Q26, POR!Q26, SAC!Q26, SAS!Q26, TOR!Q26, UTH!Q26, WAS!Q26)-Max(ATL!Q26, BOS!Q26, BRK!Q26, CHA!Q26, CHI!Q26, CLE!Q26, DAL!Q26, DEN!Q26, DET!Q26, GSW!Q26, HOU!Q26, IND!Q26, LAC!Q26, LAL!Q26, MEM!Q26, MIA!Q26, MIL!Q26, MIN!Q26, NOP!Q26, NYK!Q26, OKC!Q26, ORL!Q26, PHI!Q26, PHX!Q26, POR!Q26, SAC!Q26, SAS!Q26, TOR!Q26, UTH!Q26, WAS!Q26)-min(ATL!Q26, BOS!Q26, BRK!Q26, CHA!Q26, CHI!Q26, CLE!Q26, DAL!Q26, DEN!Q26, DET!Q26, GSW!Q26, HOU!Q26, IND!Q26, LAC!Q26, LAL!Q26, MEM!Q26, MIA!Q26, MIL!Q26, MIN!Q26, NOP!Q26, NYK!Q26, OKC!Q26, ORL!Q26, PHI!Q26, PHX!Q26, POR!Q26, SAC!Q26, SAS!Q26, TOR!Q26, UTH!Q26, WAS!Q26)</f>
        <v>0</v>
      </c>
      <c r="R64" s="38">
        <f>SUM(ATL!R26, BOS!R26, BRK!R26, CHA!R26, CHI!R26, CLE!R26, DAL!R26, DEN!R26, DET!R26, GSW!R26, HOU!R26, IND!R26, LAC!R26, LAL!R26, MEM!R26, MIA!R26, MIL!R26, MIN!R26, NOP!R26, NYK!R26, OKC!R26, ORL!R26, PHI!R26, PHX!R26, POR!R26, SAC!R26, SAS!R26, TOR!R26, UTH!R26, WAS!R26)-Max(ATL!R26, BOS!R26, BRK!R26, CHA!R26, CHI!R26, CLE!R26, DAL!R26, DEN!R26, DET!R26, GSW!R26, HOU!R26, IND!R26, LAC!R26, LAL!R26, MEM!R26, MIA!R26, MIL!R26, MIN!R26, NOP!R26, NYK!R26, OKC!R26, ORL!R26, PHI!R26, PHX!R26, POR!R26, SAC!R26, SAS!R26, TOR!R26, UTH!R26, WAS!R26)-min(ATL!R26, BOS!R26, BRK!R26, CHA!R26, CHI!R26, CLE!R26, DAL!R26, DEN!R26, DET!R26, GSW!R26, HOU!R26, IND!R26, LAC!R26, LAL!R26, MEM!R26, MIA!R26, MIL!R26, MIN!R26, NOP!R26, NYK!R26, OKC!R26, ORL!R26, PHI!R26, PHX!R26, POR!R26, SAC!R26, SAS!R26, TOR!R26, UTH!R26, WAS!R26)</f>
        <v>0</v>
      </c>
      <c r="S64" s="39">
        <f>SUM(ATL!S26, BOS!S26, BRK!S26, CHA!S26, CHI!S26, CLE!S26, DAL!S26, DEN!S26, DET!S26, GSW!S26, HOU!S26, IND!S26, LAC!S25, LAL!S26, MEM!S26, MIA!S26, MIL!S26, MIN!S26, NOP!S26, NYK!S26, OKC!S26, ORL!S26, PHI!S26, PHX!S26, POR!S26, SAC!S26, SAS!S26, TOR!S26, UTH!S26, WAS!S26)-Max(ATL!S26, BOS!S26, BRK!S26, CHA!S26, CHI!S26, CLE!S26, DAL!S26, DEN!S26, DET!S26, GSW!S26, HOU!S26, IND!S26, LAC!S25, LAL!S26, MEM!S26, MIA!S26, MIL!S26, MIN!S26, NOP!S26, NYK!S26, OKC!S26, ORL!S26, PHI!S26, PHX!S26, POR!S26, SAC!S26, SAS!S26, TOR!S26, UTH!S26, WAS!S26)-min(ATL!S26, BOS!S26, BRK!S26, CHA!S26, CHI!S26, CLE!S26, DAL!S26, DEN!S26, DET!S26, GSW!S26, HOU!S26, IND!S26, LAC!S25, LAL!S26, MEM!S26, MIA!S26, MIL!S26, MIN!S26, NOP!S26, NYK!S26, OKC!S26, ORL!S26, PHI!S26, PHX!S26, POR!S26, SAC!S26, SAS!S26, TOR!S26, UTH!S26, WAS!S26)</f>
        <v>-41761</v>
      </c>
    </row>
    <row r="65">
      <c r="A65" s="3" t="s">
        <v>47</v>
      </c>
      <c r="B65" s="38">
        <f>SUM(ATL!B27, BOS!B27, BRK!B27, CHA!B27, CHI!B27, CLE!B27, DAL!B27, DEN!B27, DET!B27, GSW!B27, HOU!B27, IND!B27, LAC!B27, LAL!B27, MEM!B27, MIA!B27, MIL!B27, MIN!B27, NOP!B27, NYK!B27, OKC!B27, ORL!B27, PHI!B27, PHX!B27, POR!B27, SAC!B27, SAS!B27, TOR!B27, UTH!B27, WAS!B27)-Max(ATL!B27, BOS!B27, BRK!B27, CHA!B27, CHI!B27, CLE!B27, DAL!B27, DEN!B27, DET!B27, GSW!B27, HOU!B27, IND!B27, LAC!B27, LAL!B27, MEM!B27, MIA!B27, MIL!B27, MIN!B27, NOP!B27, NYK!B27, OKC!B27, ORL!B27, PHI!B27, PHX!B27, POR!B27, SAC!B27, SAS!B27, TOR!B27, UTH!B27, WAS!B27)-min(ATL!B27, BOS!B27, BRK!B27, CHA!B27, CHI!B27, CLE!B27, DAL!B27, DEN!B27, DET!B27, GSW!B27, HOU!B27, IND!B27, LAC!B27, LAL!B27, MEM!B27, MIA!B27, MIL!B27, MIN!B27, NOP!B27, NYK!B27, OKC!B27, ORL!B27, PHI!B27, PHX!B27, POR!B27, SAC!B27, SAS!B27, TOR!B27, UTH!B27, WAS!B27)</f>
        <v>647</v>
      </c>
      <c r="C65" s="38">
        <f>SUM(ATL!C27, BOS!C27, BRK!C27, CHA!C27, CHI!C27, CLE!C27, DAL!C27, DEN!C27, DET!C27, GSW!C27, HOU!C27, IND!C27, LAC!C27, LAL!C27, MEM!C27, MIA!C27, MIL!C27, MIN!C27, NOP!C27, NYK!C27, OKC!C27, ORL!C27, PHI!C27, PHX!C27, POR!C27, SAC!C27, SAS!C27, TOR!C27, UTH!C27, WAS!C27)-Max(ATL!C27, BOS!C27, BRK!C27, CHA!C27, CHI!C27, CLE!C27, DAL!C27, DEN!C27, DET!C27, GSW!C27, HOU!C27, IND!C27, LAC!C27, LAL!C27, MEM!C27, MIA!C27, MIL!C27, MIN!C27, NOP!C27, NYK!C27, OKC!C27, ORL!C27, PHI!C27, PHX!C27, POR!C27, SAC!C27, SAS!C27, TOR!C27, UTH!C27, WAS!C27)-min(ATL!C27, BOS!C27, BRK!C27, CHA!C27, CHI!C27, CLE!C27, DAL!C27, DEN!C27, DET!C27, GSW!C27, HOU!C27, IND!C27, LAC!C27, LAL!C27, MEM!C27, MIA!C27, MIL!C27, MIN!C27, NOP!C27, NYK!C27, OKC!C27, ORL!C27, PHI!C27, PHX!C27, POR!C27, SAC!C27, SAS!C27, TOR!C27, UTH!C27, WAS!C27)</f>
        <v>434</v>
      </c>
      <c r="D65" s="38">
        <f>SUM(ATL!D27, BOS!D27, BRK!D27, CHA!D27, CHI!D27, CLE!D27, DAL!D27, DEN!D27, DET!D27, GSW!D27, HOU!D27, IND!D27, LAC!D27, LAL!D27, MEM!D27, MIA!D27, MIL!D27, MIN!D27, NOP!D27, NYK!D27, OKC!D27, ORL!D27, PHI!D27, PHX!D27, POR!D27, SAC!D27, SAS!D27, TOR!D27, UTH!D27, WAS!D27)-Max(ATL!D27, BOS!D27, BRK!D27, CHA!D27, CHI!D27, CLE!D27, DAL!D27, DEN!D27, DET!D27, GSW!D27, HOU!D27, IND!D27, LAC!D27, LAL!D27, MEM!D27, MIA!D27, MIL!D27, MIN!D27, NOP!D27, NYK!D27, OKC!D27, ORL!D27, PHI!D27, PHX!D27, POR!D27, SAC!D27, SAS!D27, TOR!D27, UTH!D27, WAS!D27)-min(ATL!D27, BOS!D27, BRK!D27, CHA!D27, CHI!D27, CLE!D27, DAL!D27, DEN!D27, DET!D27, GSW!D27, HOU!D27, IND!D27, LAC!D27, LAL!D27, MEM!D27, MIA!D27, MIL!D27, MIN!D27, NOP!D27, NYK!D27, OKC!D27, ORL!D27, PHI!D27, PHX!D27, POR!D27, SAC!D27, SAS!D27, TOR!D27, UTH!D27, WAS!D27)</f>
        <v>304</v>
      </c>
      <c r="E65" s="38">
        <f>SUM(ATL!E27, BOS!E27, BRK!E27, CHA!E27, CHI!E27, CLE!E27, DAL!E27, DEN!E27, DET!E27, GSW!E27, HOU!E27, IND!E27, LAC!E27, LAL!E27, MEM!E27, MIA!E27, MIL!E27, MIN!E27, NOP!E27, NYK!E27, OKC!E27, ORL!E27, PHI!E27, PHX!E27, POR!E27, SAC!E27, SAS!E27, TOR!E27, UTH!E27, WAS!E27)-Max(ATL!E27, BOS!E27, BRK!E27, CHA!E27, CHI!E27, CLE!E27, DAL!E27, DEN!E27, DET!E27, GSW!E27, HOU!E27, IND!E27, LAC!E27, LAL!E27, MEM!E27, MIA!E27, MIL!E27, MIN!E27, NOP!E27, NYK!E27, OKC!E27, ORL!E27, PHI!E27, PHX!E27, POR!E27, SAC!E27, SAS!E27, TOR!E27, UTH!E27, WAS!E27)-min(ATL!E27, BOS!E27, BRK!E27, CHA!E27, CHI!E27, CLE!E27, DAL!E27, DEN!E27, DET!E27, GSW!E27, HOU!E27, IND!E27, LAC!E27, LAL!E27, MEM!E27, MIA!E27, MIL!E27, MIN!E27, NOP!E27, NYK!E27, OKC!E27, ORL!E27, PHI!E27, PHX!E27, POR!E27, SAC!E27, SAS!E27, TOR!E27, UTH!E27, WAS!E27)</f>
        <v>339</v>
      </c>
      <c r="F65" s="38">
        <f>SUM(ATL!F27, BOS!F27, BRK!F27, CHA!F27, CHI!F27, CLE!F27, DAL!F27, DEN!F27, DET!F27, GSW!F27, HOU!F27, IND!F27, LAC!F27, LAL!F27, MEM!F27, MIA!F27, MIL!F27, MIN!F27, NOP!F27, NYK!F27, OKC!F27, ORL!F27, PHI!F27, PHX!F27, POR!F27, SAC!F27, SAS!F27, TOR!F27, UTH!F27, WAS!F27)-Max(ATL!F27, BOS!F27, BRK!F27, CHA!F27, CHI!F27, CLE!F27, DAL!F27, DEN!F27, DET!F27, GSW!F27, HOU!F27, IND!F27, LAC!F27, LAL!F27, MEM!F27, MIA!F27, MIL!F27, MIN!F27, NOP!F27, NYK!F27, OKC!F27, ORL!F27, PHI!F27, PHX!F27, POR!F27, SAC!F27, SAS!F27, TOR!F27, UTH!F27, WAS!F27)-min(ATL!F27, BOS!F27, BRK!F27, CHA!F27, CHI!F27, CLE!F27, DAL!F27, DEN!F27, DET!F27, GSW!F27, HOU!F27, IND!F27, LAC!F27, LAL!F27, MEM!F27, MIA!F27, MIL!F27, MIN!F27, NOP!F27, NYK!F27, OKC!F27, ORL!F27, PHI!F27, PHX!F27, POR!F27, SAC!F27, SAS!F27, TOR!F27, UTH!F27, WAS!F27)</f>
        <v>423</v>
      </c>
      <c r="G65" s="38">
        <f>SUM(ATL!G27, BOS!G27, BRK!G27, CHA!G27, CHI!G27, CLE!G27, DAL!G27, DEN!G27, DET!G27, GSW!G27, HOU!G27, IND!G27, LAC!G27, LAL!G27, MEM!G27, MIA!G27, MIL!G27, MIN!G27, NOP!G27, NYK!G27, OKC!G27, ORL!G27, PHI!G27, PHX!G27, POR!G27, SAC!G27, SAS!G27, TOR!G27, UTH!G27, WAS!G27)-Max(ATL!G27, BOS!G27, BRK!G27, CHA!G27, CHI!G27, CLE!G27, DAL!G27, DEN!G27, DET!G27, GSW!G27, HOU!G27, IND!G27, LAC!G27, LAL!G27, MEM!G27, MIA!G27, MIL!G27, MIN!G27, NOP!G27, NYK!G27, OKC!G27, ORL!G27, PHI!G27, PHX!G27, POR!G27, SAC!G27, SAS!G27, TOR!G27, UTH!G27, WAS!G27)-min(ATL!G27, BOS!G27, BRK!G27, CHA!G27, CHI!G27, CLE!G27, DAL!G27, DEN!G27, DET!G27, GSW!G27, HOU!G27, IND!G27, LAC!G27, LAL!G27, MEM!G27, MIA!G27, MIL!G27, MIN!G27, NOP!G27, NYK!G27, OKC!G27, ORL!G27, PHI!G27, PHX!G27, POR!G27, SAC!G27, SAS!G27, TOR!G27, UTH!G27, WAS!G27)</f>
        <v>459</v>
      </c>
      <c r="H65" s="38">
        <f>SUM(ATL!H27, BOS!H27, BRK!H27, CHA!H27, CHI!H27, CLE!H27, DAL!H27, DEN!H27, DET!H27, GSW!H27, HOU!H27, IND!H27, LAC!H27, LAL!H27, MEM!H27, MIA!H27, MIL!H27, MIN!H27, NOP!H27, NYK!H27, OKC!H27, ORL!H27, PHI!H27, PHX!H27, POR!H27, SAC!H27, SAS!H27, TOR!H27, UTH!H27, WAS!H27)-Max(ATL!H27, BOS!H27, BRK!H27, CHA!H27, CHI!H27, CLE!H27, DAL!H27, DEN!H27, DET!H27, GSW!H27, HOU!H27, IND!H27, LAC!H27, LAL!H27, MEM!H27, MIA!H27, MIL!H27, MIN!H27, NOP!H27, NYK!H27, OKC!H27, ORL!H27, PHI!H27, PHX!H27, POR!H27, SAC!H27, SAS!H27, TOR!H27, UTH!H27, WAS!H27)-min(ATL!H27, BOS!H27, BRK!H27, CHA!H27, CHI!H27, CLE!H27, DAL!H27, DEN!H27, DET!H27, GSW!H27, HOU!H27, IND!H27, LAC!H27, LAL!H27, MEM!H27, MIA!H27, MIL!H27, MIN!H27, NOP!H27, NYK!H27, OKC!H27, ORL!H27, PHI!H27, PHX!H27, POR!H27, SAC!H27, SAS!H27, TOR!H27, UTH!H27, WAS!H27)</f>
        <v>530</v>
      </c>
      <c r="I65" s="38">
        <f>SUM(ATL!I27, BOS!I27, BRK!I27, CHA!I27, CHI!I27, CLE!I27, DAL!I27, DEN!I27, DET!I27, GSW!I27, HOU!I27, IND!I27, LAC!I27, LAL!I27, MEM!I27, MIA!I27, MIL!I27, MIN!I27, NOP!I27, NYK!I27, OKC!I27, ORL!I27, PHI!I27, PHX!I27, POR!I27, SAC!I27, SAS!I27, TOR!I27, UTH!I27, WAS!I27)-Max(ATL!I27, BOS!I27, BRK!I27, CHA!I27, CHI!I27, CLE!I27, DAL!I27, DEN!I27, DET!I27, GSW!I27, HOU!I27, IND!I27, LAC!I27, LAL!I27, MEM!I27, MIA!I27, MIL!I27, MIN!I27, NOP!I27, NYK!I27, OKC!I27, ORL!I27, PHI!I27, PHX!I27, POR!I27, SAC!I27, SAS!I27, TOR!I27, UTH!I27, WAS!I27)-min(ATL!I27, BOS!I27, BRK!I27, CHA!I27, CHI!I27, CLE!I27, DAL!I27, DEN!I27, DET!I27, GSW!I27, HOU!I27, IND!I27, LAC!I27, LAL!I27, MEM!I27, MIA!I27, MIL!I27, MIN!I27, NOP!I27, NYK!I27, OKC!I27, ORL!I27, PHI!I27, PHX!I27, POR!I27, SAC!I27, SAS!I27, TOR!I27, UTH!I27, WAS!I27)</f>
        <v>561</v>
      </c>
      <c r="J65" s="38">
        <f>SUM(ATL!J27, BOS!J27, BRK!J27, CHA!J27, CHI!J27, CLE!J27, DAL!J27, DEN!J27, DET!J27, GSW!J27, HOU!J27, IND!J27, LAC!J27, LAL!J27, MEM!J27, MIA!J27, MIL!J27, MIN!J27, NOP!J27, NYK!J27, OKC!J27, ORL!J27, PHI!J27, PHX!J27, POR!J27, SAC!J27, SAS!J27, TOR!J27, UTH!J27, WAS!J27)-Max(ATL!J27, BOS!J27, BRK!J27, CHA!J27, CHI!J27, CLE!J27, DAL!J27, DEN!J27, DET!J27, GSW!J27, HOU!J27, IND!J27, LAC!J27, LAL!J27, MEM!J27, MIA!J27, MIL!J27, MIN!J27, NOP!J27, NYK!J27, OKC!J27, ORL!J27, PHI!J27, PHX!J27, POR!J27, SAC!J27, SAS!J27, TOR!J27, UTH!J27, WAS!J27)-min(ATL!J27, BOS!J27, BRK!J27, CHA!J27, CHI!J27, CLE!J27, DAL!J27, DEN!J27, DET!J27, GSW!J27, HOU!J27, IND!J27, LAC!J27, LAL!J27, MEM!J27, MIA!J27, MIL!J27, MIN!J27, NOP!J27, NYK!J27, OKC!J27, ORL!J27, PHI!J27, PHX!J27, POR!J27, SAC!J27, SAS!J27, TOR!J27, UTH!J27, WAS!J27)</f>
        <v>544</v>
      </c>
      <c r="K65" s="38">
        <f>SUM(ATL!K27, BOS!K27, BRK!K27, CHA!K27, CHI!K27, CLE!K27, DAL!K27, DEN!K27, DET!K27, GSW!K27, HOU!K27, IND!K27, LAC!K27, LAL!K27, MEM!K27, MIA!K27, MIL!K27, MIN!K27, NOP!K27, NYK!K27, OKC!K27, ORL!K27, PHI!K27, PHX!K27, POR!K27, SAC!K27, SAS!K27, TOR!K27, UTH!K27, WAS!K27)-Max(ATL!K27, BOS!K27, BRK!K27, CHA!K27, CHI!K27, CLE!K27, DAL!K27, DEN!K27, DET!K27, GSW!K27, HOU!K27, IND!K27, LAC!K27, LAL!K27, MEM!K27, MIA!K27, MIL!K27, MIN!K27, NOP!K27, NYK!K27, OKC!K27, ORL!K27, PHI!K27, PHX!K27, POR!K27, SAC!K27, SAS!K27, TOR!K27, UTH!K27, WAS!K27)-min(ATL!K27, BOS!K27, BRK!K27, CHA!K27, CHI!K27, CLE!K27, DAL!K27, DEN!K27, DET!K27, GSW!K27, HOU!K27, IND!K27, LAC!K27, LAL!K27, MEM!K27, MIA!K27, MIL!K27, MIN!K27, NOP!K27, NYK!K27, OKC!K27, ORL!K27, PHI!K27, PHX!K27, POR!K27, SAC!K27, SAS!K27, TOR!K27, UTH!K27, WAS!K27)</f>
        <v>521</v>
      </c>
      <c r="L65" s="38">
        <f>SUM(ATL!L27, BOS!L27, BRK!L27, CHA!L27, CHI!L27, CLE!L27, DAL!L27, DEN!L27, DET!L27, GSW!L27, HOU!L27, IND!L27, LAC!L27, LAL!L27, MEM!L27, MIA!L27, MIL!L27, MIN!L27, NOP!L27, NYK!L27, OKC!L27, ORL!L27, PHI!L27, PHX!L27, POR!L27, SAC!L27, SAS!L27, TOR!L27, UTH!L27, WAS!L27)-Max(ATL!L27, BOS!L27, BRK!L27, CHA!L27, CHI!L27, CLE!L27, DAL!L27, DEN!L27, DET!L27, GSW!L27, HOU!L27, IND!L27, LAC!L27, LAL!L27, MEM!L27, MIA!L27, MIL!L27, MIN!L27, NOP!L27, NYK!L27, OKC!L27, ORL!L27, PHI!L27, PHX!L27, POR!L27, SAC!L27, SAS!L27, TOR!L27, UTH!L27, WAS!L27)-min(ATL!L27, BOS!L27, BRK!L27, CHA!L27, CHI!L27, CLE!L27, DAL!L27, DEN!L27, DET!L27, GSW!L27, HOU!L27, IND!L27, LAC!L27, LAL!L27, MEM!L27, MIA!L27, MIL!L27, MIN!L27, NOP!L27, NYK!L27, OKC!L27, ORL!L27, PHI!L27, PHX!L27, POR!L27, SAC!L27, SAS!L27, TOR!L27, UTH!L27, WAS!L27)</f>
        <v>577</v>
      </c>
      <c r="M65" s="38">
        <f>SUM(ATL!M27, BOS!M27, BRK!M27, CHA!M27, CHI!M27, CLE!M27, DAL!M27, DEN!M27, DET!M27, GSW!M27, HOU!M27, IND!M27, LAC!M27, LAL!M27, MEM!M27, MIA!M27, MIL!M27, MIN!M27, NOP!M27, NYK!M27, OKC!M27, ORL!M27, PHI!M27, PHX!M27, POR!M27, SAC!M27, SAS!M27, TOR!M27, UTH!M27, WAS!M27)-Max(ATL!M27, BOS!M27, BRK!M27, CHA!M27, CHI!M27, CLE!M27, DAL!M27, DEN!M27, DET!M27, GSW!M27, HOU!M27, IND!M27, LAC!M27, LAL!M27, MEM!M27, MIA!M27, MIL!M27, MIN!M27, NOP!M27, NYK!M27, OKC!M27, ORL!M27, PHI!M27, PHX!M27, POR!M27, SAC!M27, SAS!M27, TOR!M27, UTH!M27, WAS!M27)-min(ATL!M27, BOS!M27, BRK!M27, CHA!M27, CHI!M27, CLE!M27, DAL!M27, DEN!M27, DET!M27, GSW!M27, HOU!M27, IND!M27, LAC!M27, LAL!M27, MEM!M27, MIA!M27, MIL!M27, MIN!M27, NOP!M27, NYK!M27, OKC!M27, ORL!M27, PHI!M27, PHX!M27, POR!M27, SAC!M27, SAS!M27, TOR!M27, UTH!M27, WAS!M27)</f>
        <v>557</v>
      </c>
      <c r="N65" s="38">
        <f>SUM(ATL!N27, BOS!N27, BRK!N27, CHA!N27, CHI!N27, CLE!N27, DAL!N27, DEN!N27, DET!N27, GSW!N27, HOU!N27, IND!N27, LAC!N27, LAL!N27, MEM!N27, MIA!N27, MIL!N27, MIN!N27, NOP!N27, NYK!N27, OKC!N27, ORL!N27, PHI!N27, PHX!N27, POR!N27, SAC!N27, SAS!N27, TOR!N27, UTH!N27, WAS!N27)-Max(ATL!N27, BOS!N27, BRK!N27, CHA!N27, CHI!N27, CLE!N27, DAL!N27, DEN!N27, DET!N27, GSW!N27, HOU!N27, IND!N27, LAC!N27, LAL!N27, MEM!N27, MIA!N27, MIL!N27, MIN!N27, NOP!N27, NYK!N27, OKC!N27, ORL!N27, PHI!N27, PHX!N27, POR!N27, SAC!N27, SAS!N27, TOR!N27, UTH!N27, WAS!N27)-min(ATL!N27, BOS!N27, BRK!N27, CHA!N27, CHI!N27, CLE!N27, DAL!N27, DEN!N27, DET!N27, GSW!N27, HOU!N27, IND!N27, LAC!N27, LAL!N27, MEM!N27, MIA!N27, MIL!N27, MIN!N27, NOP!N27, NYK!N27, OKC!N27, ORL!N27, PHI!N27, PHX!N27, POR!N27, SAC!N27, SAS!N27, TOR!N27, UTH!N27, WAS!N27)</f>
        <v>561</v>
      </c>
      <c r="O65" s="38">
        <f>SUM(ATL!O27, BOS!O27, BRK!O27, CHA!O27, CHI!O27, CLE!O27, DAL!O27, DEN!O27, DET!O27, GSW!O27, HOU!O27, IND!O27, LAC!O27, LAL!O27, MEM!O27, MIA!O27, MIL!O27, MIN!O27, NOP!O27, NYK!O27, OKC!O27, ORL!O27, PHI!O27, PHX!O27, POR!O27, SAC!O27, SAS!O27, TOR!O27, UTH!O27, WAS!O27)-Max(ATL!O27, BOS!O27, BRK!O27, CHA!O27, CHI!O27, CLE!O27, DAL!O27, DEN!O27, DET!O27, GSW!O27, HOU!O27, IND!O27, LAC!O27, LAL!O27, MEM!O27, MIA!O27, MIL!O27, MIN!O27, NOP!O27, NYK!O27, OKC!O27, ORL!O27, PHI!O27, PHX!O27, POR!O27, SAC!O27, SAS!O27, TOR!O27, UTH!O27, WAS!O27)-min(ATL!O27, BOS!O27, BRK!O27, CHA!O27, CHI!O27, CLE!O27, DAL!O27, DEN!O27, DET!O27, GSW!O27, HOU!O27, IND!O27, LAC!O27, LAL!O27, MEM!O27, MIA!O27, MIL!O27, MIN!O27, NOP!O27, NYK!O27, OKC!O27, ORL!O27, PHI!O27, PHX!O27, POR!O27, SAC!O27, SAS!O27, TOR!O27, UTH!O27, WAS!O27)</f>
        <v>192</v>
      </c>
      <c r="P65" s="38">
        <f>SUM(ATL!P27, BOS!P27, BRK!P27, CHA!P27, CHI!P27, CLE!P27, DAL!P27, DEN!P27, DET!P27, GSW!P27, HOU!P27, IND!P27, LAC!P27, LAL!P27, MEM!P27, MIA!P27, MIL!P27, MIN!P27, NOP!P27, NYK!P27, OKC!P27, ORL!P27, PHI!P27, PHX!P27, POR!P27, SAC!P27, SAS!P27, TOR!P27, UTH!P27, WAS!P27)-Max(ATL!P27, BOS!P27, BRK!P27, CHA!P27, CHI!P27, CLE!P27, DAL!P27, DEN!P27, DET!P27, GSW!P27, HOU!P27, IND!P27, LAC!P27, LAL!P27, MEM!P27, MIA!P27, MIL!P27, MIN!P27, NOP!P27, NYK!P27, OKC!P27, ORL!P27, PHI!P27, PHX!P27, POR!P27, SAC!P27, SAS!P27, TOR!P27, UTH!P27, WAS!P27)-min(ATL!P27, BOS!P27, BRK!P27, CHA!P27, CHI!P27, CLE!P27, DAL!P27, DEN!P27, DET!P27, GSW!P27, HOU!P27, IND!P27, LAC!P27, LAL!P27, MEM!P27, MIA!P27, MIL!P27, MIN!P27, NOP!P27, NYK!P27, OKC!P27, ORL!P27, PHI!P27, PHX!P27, POR!P27, SAC!P27, SAS!P27, TOR!P27, UTH!P27, WAS!P27)</f>
        <v>0</v>
      </c>
      <c r="Q65" s="38">
        <f>SUM(ATL!Q27, BOS!Q27, BRK!Q27, CHA!Q27, CHI!Q27, CLE!Q27, DAL!Q27, DEN!Q27, DET!Q27, GSW!Q27, HOU!Q27, IND!Q27, LAC!Q27, LAL!Q27, MEM!Q27, MIA!Q27, MIL!Q27, MIN!Q27, NOP!Q27, NYK!Q27, OKC!Q27, ORL!Q27, PHI!Q27, PHX!Q27, POR!Q27, SAC!Q27, SAS!Q27, TOR!Q27, UTH!Q27, WAS!Q27)-Max(ATL!Q27, BOS!Q27, BRK!Q27, CHA!Q27, CHI!Q27, CLE!Q27, DAL!Q27, DEN!Q27, DET!Q27, GSW!Q27, HOU!Q27, IND!Q27, LAC!Q27, LAL!Q27, MEM!Q27, MIA!Q27, MIL!Q27, MIN!Q27, NOP!Q27, NYK!Q27, OKC!Q27, ORL!Q27, PHI!Q27, PHX!Q27, POR!Q27, SAC!Q27, SAS!Q27, TOR!Q27, UTH!Q27, WAS!Q27)-min(ATL!Q27, BOS!Q27, BRK!Q27, CHA!Q27, CHI!Q27, CLE!Q27, DAL!Q27, DEN!Q27, DET!Q27, GSW!Q27, HOU!Q27, IND!Q27, LAC!Q27, LAL!Q27, MEM!Q27, MIA!Q27, MIL!Q27, MIN!Q27, NOP!Q27, NYK!Q27, OKC!Q27, ORL!Q27, PHI!Q27, PHX!Q27, POR!Q27, SAC!Q27, SAS!Q27, TOR!Q27, UTH!Q27, WAS!Q27)</f>
        <v>0</v>
      </c>
      <c r="R65" s="38">
        <f>SUM(ATL!R27, BOS!R27, BRK!R27, CHA!R27, CHI!R27, CLE!R27, DAL!R27, DEN!R27, DET!R27, GSW!R27, HOU!R27, IND!R27, LAC!R27, LAL!R27, MEM!R27, MIA!R27, MIL!R27, MIN!R27, NOP!R27, NYK!R27, OKC!R27, ORL!R27, PHI!R27, PHX!R27, POR!R27, SAC!R27, SAS!R27, TOR!R27, UTH!R27, WAS!R27)-Max(ATL!R27, BOS!R27, BRK!R27, CHA!R27, CHI!R27, CLE!R27, DAL!R27, DEN!R27, DET!R27, GSW!R27, HOU!R27, IND!R27, LAC!R27, LAL!R27, MEM!R27, MIA!R27, MIL!R27, MIN!R27, NOP!R27, NYK!R27, OKC!R27, ORL!R27, PHI!R27, PHX!R27, POR!R27, SAC!R27, SAS!R27, TOR!R27, UTH!R27, WAS!R27)-min(ATL!R27, BOS!R27, BRK!R27, CHA!R27, CHI!R27, CLE!R27, DAL!R27, DEN!R27, DET!R27, GSW!R27, HOU!R27, IND!R27, LAC!R27, LAL!R27, MEM!R27, MIA!R27, MIL!R27, MIN!R27, NOP!R27, NYK!R27, OKC!R27, ORL!R27, PHI!R27, PHX!R27, POR!R27, SAC!R27, SAS!R27, TOR!R27, UTH!R27, WAS!R27)</f>
        <v>0</v>
      </c>
      <c r="S65" s="39">
        <f>SUM(ATL!S27, BOS!S27, BRK!S27, CHA!S27, CHI!S27, CLE!S27, DAL!S27, DEN!S27, DET!S27, GSW!S27, HOU!S27, IND!S27, LAC!S26, LAL!S27, MEM!S27, MIA!S27, MIL!S27, MIN!S27, NOP!S27, NYK!S27, OKC!S27, ORL!S27, PHI!S27, PHX!S27, POR!S27, SAC!S27, SAS!S27, TOR!S27, UTH!S27, WAS!S27)-Max(ATL!S27, BOS!S27, BRK!S27, CHA!S27, CHI!S27, CLE!S27, DAL!S27, DEN!S27, DET!S27, GSW!S27, HOU!S27, IND!S27, LAC!S26, LAL!S27, MEM!S27, MIA!S27, MIL!S27, MIN!S27, NOP!S27, NYK!S27, OKC!S27, ORL!S27, PHI!S27, PHX!S27, POR!S27, SAC!S27, SAS!S27, TOR!S27, UTH!S27, WAS!S27)-min(ATL!S27, BOS!S27, BRK!S27, CHA!S27, CHI!S27, CLE!S27, DAL!S27, DEN!S27, DET!S27, GSW!S27, HOU!S27, IND!S27, LAC!S26, LAL!S27, MEM!S27, MIA!S27, MIL!S27, MIN!S27, NOP!S27, NYK!S27, OKC!S27, ORL!S27, PHI!S27, PHX!S27, POR!S27, SAC!S27, SAS!S27, TOR!S27, UTH!S27, WAS!S27)</f>
        <v>-41675</v>
      </c>
    </row>
    <row r="66">
      <c r="A66" s="3" t="s">
        <v>48</v>
      </c>
      <c r="B66" s="38">
        <f>SUM(ATL!B28, BOS!B28, BRK!B28, CHA!B28, CHI!B28, CLE!B28, DAL!B28, DEN!B28, DET!B28, GSW!B28, HOU!B28, IND!B28, LAC!B28, LAL!B28, MEM!B28, MIA!B28, MIL!B28, MIN!B28, NOP!B28, NYK!B28, OKC!B28, ORL!B28, PHI!B28, PHX!B28, POR!B28, SAC!B28, SAS!B28, TOR!B28, UTH!B28, WAS!B28)-Max(ATL!B28, BOS!B28, BRK!B28, CHA!B28, CHI!B28, CLE!B28, DAL!B28, DEN!B28, DET!B28, GSW!B28, HOU!B28, IND!B28, LAC!B28, LAL!B28, MEM!B28, MIA!B28, MIL!B28, MIN!B28, NOP!B28, NYK!B28, OKC!B28, ORL!B28, PHI!B28, PHX!B28, POR!B28, SAC!B28, SAS!B28, TOR!B28, UTH!B28, WAS!B28)-min(ATL!B28, BOS!B28, BRK!B28, CHA!B28, CHI!B28, CLE!B28, DAL!B28, DEN!B28, DET!B28, GSW!B28, HOU!B28, IND!B28, LAC!B28, LAL!B28, MEM!B28, MIA!B28, MIL!B28, MIN!B28, NOP!B28, NYK!B28, OKC!B28, ORL!B28, PHI!B28, PHX!B28, POR!B28, SAC!B28, SAS!B28, TOR!B28, UTH!B28, WAS!B28)</f>
        <v>34</v>
      </c>
      <c r="C66" s="38">
        <f>SUM(ATL!C28, BOS!C28, BRK!C28, CHA!C28, CHI!C28, CLE!C28, DAL!C28, DEN!C28, DET!C28, GSW!C28, HOU!C28, IND!C28, LAC!C28, LAL!C28, MEM!C28, MIA!C28, MIL!C28, MIN!C28, NOP!C28, NYK!C28, OKC!C28, ORL!C28, PHI!C28, PHX!C28, POR!C28, SAC!C28, SAS!C28, TOR!C28, UTH!C28, WAS!C28)-Max(ATL!C28, BOS!C28, BRK!C28, CHA!C28, CHI!C28, CLE!C28, DAL!C28, DEN!C28, DET!C28, GSW!C28, HOU!C28, IND!C28, LAC!C28, LAL!C28, MEM!C28, MIA!C28, MIL!C28, MIN!C28, NOP!C28, NYK!C28, OKC!C28, ORL!C28, PHI!C28, PHX!C28, POR!C28, SAC!C28, SAS!C28, TOR!C28, UTH!C28, WAS!C28)-min(ATL!C28, BOS!C28, BRK!C28, CHA!C28, CHI!C28, CLE!C28, DAL!C28, DEN!C28, DET!C28, GSW!C28, HOU!C28, IND!C28, LAC!C28, LAL!C28, MEM!C28, MIA!C28, MIL!C28, MIN!C28, NOP!C28, NYK!C28, OKC!C28, ORL!C28, PHI!C28, PHX!C28, POR!C28, SAC!C28, SAS!C28, TOR!C28, UTH!C28, WAS!C28)</f>
        <v>46</v>
      </c>
      <c r="D66" s="38">
        <f>SUM(ATL!D28, BOS!D28, BRK!D28, CHA!D28, CHI!D28, CLE!D28, DAL!D28, DEN!D28, DET!D28, GSW!D28, HOU!D28, IND!D28, LAC!D28, LAL!D28, MEM!D28, MIA!D28, MIL!D28, MIN!D28, NOP!D28, NYK!D28, OKC!D28, ORL!D28, PHI!D28, PHX!D28, POR!D28, SAC!D28, SAS!D28, TOR!D28, UTH!D28, WAS!D28)-Max(ATL!D28, BOS!D28, BRK!D28, CHA!D28, CHI!D28, CLE!D28, DAL!D28, DEN!D28, DET!D28, GSW!D28, HOU!D28, IND!D28, LAC!D28, LAL!D28, MEM!D28, MIA!D28, MIL!D28, MIN!D28, NOP!D28, NYK!D28, OKC!D28, ORL!D28, PHI!D28, PHX!D28, POR!D28, SAC!D28, SAS!D28, TOR!D28, UTH!D28, WAS!D28)-min(ATL!D28, BOS!D28, BRK!D28, CHA!D28, CHI!D28, CLE!D28, DAL!D28, DEN!D28, DET!D28, GSW!D28, HOU!D28, IND!D28, LAC!D28, LAL!D28, MEM!D28, MIA!D28, MIL!D28, MIN!D28, NOP!D28, NYK!D28, OKC!D28, ORL!D28, PHI!D28, PHX!D28, POR!D28, SAC!D28, SAS!D28, TOR!D28, UTH!D28, WAS!D28)</f>
        <v>240</v>
      </c>
      <c r="E66" s="38">
        <f>SUM(ATL!E28, BOS!E28, BRK!E28, CHA!E28, CHI!E28, CLE!E28, DAL!E28, DEN!E28, DET!E28, GSW!E28, HOU!E28, IND!E28, LAC!E28, LAL!E28, MEM!E28, MIA!E28, MIL!E28, MIN!E28, NOP!E28, NYK!E28, OKC!E28, ORL!E28, PHI!E28, PHX!E28, POR!E28, SAC!E28, SAS!E28, TOR!E28, UTH!E28, WAS!E28)-Max(ATL!E28, BOS!E28, BRK!E28, CHA!E28, CHI!E28, CLE!E28, DAL!E28, DEN!E28, DET!E28, GSW!E28, HOU!E28, IND!E28, LAC!E28, LAL!E28, MEM!E28, MIA!E28, MIL!E28, MIN!E28, NOP!E28, NYK!E28, OKC!E28, ORL!E28, PHI!E28, PHX!E28, POR!E28, SAC!E28, SAS!E28, TOR!E28, UTH!E28, WAS!E28)-min(ATL!E28, BOS!E28, BRK!E28, CHA!E28, CHI!E28, CLE!E28, DAL!E28, DEN!E28, DET!E28, GSW!E28, HOU!E28, IND!E28, LAC!E28, LAL!E28, MEM!E28, MIA!E28, MIL!E28, MIN!E28, NOP!E28, NYK!E28, OKC!E28, ORL!E28, PHI!E28, PHX!E28, POR!E28, SAC!E28, SAS!E28, TOR!E28, UTH!E28, WAS!E28)</f>
        <v>98</v>
      </c>
      <c r="F66" s="38">
        <f>SUM(ATL!F28, BOS!F28, BRK!F28, CHA!F28, CHI!F28, CLE!F28, DAL!F28, DEN!F28, DET!F28, GSW!F28, HOU!F28, IND!F28, LAC!F28, LAL!F28, MEM!F28, MIA!F28, MIL!F28, MIN!F28, NOP!F28, NYK!F28, OKC!F28, ORL!F28, PHI!F28, PHX!F28, POR!F28, SAC!F28, SAS!F28, TOR!F28, UTH!F28, WAS!F28)-Max(ATL!F28, BOS!F28, BRK!F28, CHA!F28, CHI!F28, CLE!F28, DAL!F28, DEN!F28, DET!F28, GSW!F28, HOU!F28, IND!F28, LAC!F28, LAL!F28, MEM!F28, MIA!F28, MIL!F28, MIN!F28, NOP!F28, NYK!F28, OKC!F28, ORL!F28, PHI!F28, PHX!F28, POR!F28, SAC!F28, SAS!F28, TOR!F28, UTH!F28, WAS!F28)-min(ATL!F28, BOS!F28, BRK!F28, CHA!F28, CHI!F28, CLE!F28, DAL!F28, DEN!F28, DET!F28, GSW!F28, HOU!F28, IND!F28, LAC!F28, LAL!F28, MEM!F28, MIA!F28, MIL!F28, MIN!F28, NOP!F28, NYK!F28, OKC!F28, ORL!F28, PHI!F28, PHX!F28, POR!F28, SAC!F28, SAS!F28, TOR!F28, UTH!F28, WAS!F28)</f>
        <v>131</v>
      </c>
      <c r="G66" s="38">
        <f>SUM(ATL!G28, BOS!G28, BRK!G28, CHA!G28, CHI!G28, CLE!G28, DAL!G28, DEN!G28, DET!G28, GSW!G28, HOU!G28, IND!G28, LAC!G28, LAL!G28, MEM!G28, MIA!G28, MIL!G28, MIN!G28, NOP!G28, NYK!G28, OKC!G28, ORL!G28, PHI!G28, PHX!G28, POR!G28, SAC!G28, SAS!G28, TOR!G28, UTH!G28, WAS!G28)-Max(ATL!G28, BOS!G28, BRK!G28, CHA!G28, CHI!G28, CLE!G28, DAL!G28, DEN!G28, DET!G28, GSW!G28, HOU!G28, IND!G28, LAC!G28, LAL!G28, MEM!G28, MIA!G28, MIL!G28, MIN!G28, NOP!G28, NYK!G28, OKC!G28, ORL!G28, PHI!G28, PHX!G28, POR!G28, SAC!G28, SAS!G28, TOR!G28, UTH!G28, WAS!G28)-min(ATL!G28, BOS!G28, BRK!G28, CHA!G28, CHI!G28, CLE!G28, DAL!G28, DEN!G28, DET!G28, GSW!G28, HOU!G28, IND!G28, LAC!G28, LAL!G28, MEM!G28, MIA!G28, MIL!G28, MIN!G28, NOP!G28, NYK!G28, OKC!G28, ORL!G28, PHI!G28, PHX!G28, POR!G28, SAC!G28, SAS!G28, TOR!G28, UTH!G28, WAS!G28)</f>
        <v>273</v>
      </c>
      <c r="H66" s="38">
        <f>SUM(ATL!H28, BOS!H28, BRK!H28, CHA!H28, CHI!H28, CLE!H28, DAL!H28, DEN!H28, DET!H28, GSW!H28, HOU!H28, IND!H28, LAC!H28, LAL!H28, MEM!H28, MIA!H28, MIL!H28, MIN!H28, NOP!H28, NYK!H28, OKC!H28, ORL!H28, PHI!H28, PHX!H28, POR!H28, SAC!H28, SAS!H28, TOR!H28, UTH!H28, WAS!H28)-Max(ATL!H28, BOS!H28, BRK!H28, CHA!H28, CHI!H28, CLE!H28, DAL!H28, DEN!H28, DET!H28, GSW!H28, HOU!H28, IND!H28, LAC!H28, LAL!H28, MEM!H28, MIA!H28, MIL!H28, MIN!H28, NOP!H28, NYK!H28, OKC!H28, ORL!H28, PHI!H28, PHX!H28, POR!H28, SAC!H28, SAS!H28, TOR!H28, UTH!H28, WAS!H28)-min(ATL!H28, BOS!H28, BRK!H28, CHA!H28, CHI!H28, CLE!H28, DAL!H28, DEN!H28, DET!H28, GSW!H28, HOU!H28, IND!H28, LAC!H28, LAL!H28, MEM!H28, MIA!H28, MIL!H28, MIN!H28, NOP!H28, NYK!H28, OKC!H28, ORL!H28, PHI!H28, PHX!H28, POR!H28, SAC!H28, SAS!H28, TOR!H28, UTH!H28, WAS!H28)</f>
        <v>248</v>
      </c>
      <c r="I66" s="38">
        <f>SUM(ATL!I28, BOS!I28, BRK!I28, CHA!I28, CHI!I28, CLE!I28, DAL!I28, DEN!I28, DET!I28, GSW!I28, HOU!I28, IND!I28, LAC!I28, LAL!I28, MEM!I28, MIA!I28, MIL!I28, MIN!I28, NOP!I28, NYK!I28, OKC!I28, ORL!I28, PHI!I28, PHX!I28, POR!I28, SAC!I28, SAS!I28, TOR!I28, UTH!I28, WAS!I28)-Max(ATL!I28, BOS!I28, BRK!I28, CHA!I28, CHI!I28, CLE!I28, DAL!I28, DEN!I28, DET!I28, GSW!I28, HOU!I28, IND!I28, LAC!I28, LAL!I28, MEM!I28, MIA!I28, MIL!I28, MIN!I28, NOP!I28, NYK!I28, OKC!I28, ORL!I28, PHI!I28, PHX!I28, POR!I28, SAC!I28, SAS!I28, TOR!I28, UTH!I28, WAS!I28)-min(ATL!I28, BOS!I28, BRK!I28, CHA!I28, CHI!I28, CLE!I28, DAL!I28, DEN!I28, DET!I28, GSW!I28, HOU!I28, IND!I28, LAC!I28, LAL!I28, MEM!I28, MIA!I28, MIL!I28, MIN!I28, NOP!I28, NYK!I28, OKC!I28, ORL!I28, PHI!I28, PHX!I28, POR!I28, SAC!I28, SAS!I28, TOR!I28, UTH!I28, WAS!I28)</f>
        <v>191</v>
      </c>
      <c r="J66" s="38">
        <f>SUM(ATL!J28, BOS!J28, BRK!J28, CHA!J28, CHI!J28, CLE!J28, DAL!J28, DEN!J28, DET!J28, GSW!J28, HOU!J28, IND!J28, LAC!J28, LAL!J28, MEM!J28, MIA!J28, MIL!J28, MIN!J28, NOP!J28, NYK!J28, OKC!J28, ORL!J28, PHI!J28, PHX!J28, POR!J28, SAC!J28, SAS!J28, TOR!J28, UTH!J28, WAS!J28)-Max(ATL!J28, BOS!J28, BRK!J28, CHA!J28, CHI!J28, CLE!J28, DAL!J28, DEN!J28, DET!J28, GSW!J28, HOU!J28, IND!J28, LAC!J28, LAL!J28, MEM!J28, MIA!J28, MIL!J28, MIN!J28, NOP!J28, NYK!J28, OKC!J28, ORL!J28, PHI!J28, PHX!J28, POR!J28, SAC!J28, SAS!J28, TOR!J28, UTH!J28, WAS!J28)-min(ATL!J28, BOS!J28, BRK!J28, CHA!J28, CHI!J28, CLE!J28, DAL!J28, DEN!J28, DET!J28, GSW!J28, HOU!J28, IND!J28, LAC!J28, LAL!J28, MEM!J28, MIA!J28, MIL!J28, MIN!J28, NOP!J28, NYK!J28, OKC!J28, ORL!J28, PHI!J28, PHX!J28, POR!J28, SAC!J28, SAS!J28, TOR!J28, UTH!J28, WAS!J28)</f>
        <v>187</v>
      </c>
      <c r="K66" s="38">
        <f>SUM(ATL!K28, BOS!K28, BRK!K28, CHA!K28, CHI!K28, CLE!K28, DAL!K28, DEN!K28, DET!K28, GSW!K28, HOU!K28, IND!K28, LAC!K28, LAL!K28, MEM!K28, MIA!K28, MIL!K28, MIN!K28, NOP!K28, NYK!K28, OKC!K28, ORL!K28, PHI!K28, PHX!K28, POR!K28, SAC!K28, SAS!K28, TOR!K28, UTH!K28, WAS!K28)-Max(ATL!K28, BOS!K28, BRK!K28, CHA!K28, CHI!K28, CLE!K28, DAL!K28, DEN!K28, DET!K28, GSW!K28, HOU!K28, IND!K28, LAC!K28, LAL!K28, MEM!K28, MIA!K28, MIL!K28, MIN!K28, NOP!K28, NYK!K28, OKC!K28, ORL!K28, PHI!K28, PHX!K28, POR!K28, SAC!K28, SAS!K28, TOR!K28, UTH!K28, WAS!K28)-min(ATL!K28, BOS!K28, BRK!K28, CHA!K28, CHI!K28, CLE!K28, DAL!K28, DEN!K28, DET!K28, GSW!K28, HOU!K28, IND!K28, LAC!K28, LAL!K28, MEM!K28, MIA!K28, MIL!K28, MIN!K28, NOP!K28, NYK!K28, OKC!K28, ORL!K28, PHI!K28, PHX!K28, POR!K28, SAC!K28, SAS!K28, TOR!K28, UTH!K28, WAS!K28)</f>
        <v>238</v>
      </c>
      <c r="L66" s="38">
        <f>SUM(ATL!L28, BOS!L28, BRK!L28, CHA!L28, CHI!L28, CLE!L28, DAL!L28, DEN!L28, DET!L28, GSW!L28, HOU!L28, IND!L28, LAC!L28, LAL!L28, MEM!L28, MIA!L28, MIL!L28, MIN!L28, NOP!L28, NYK!L28, OKC!L28, ORL!L28, PHI!L28, PHX!L28, POR!L28, SAC!L28, SAS!L28, TOR!L28, UTH!L28, WAS!L28)-Max(ATL!L28, BOS!L28, BRK!L28, CHA!L28, CHI!L28, CLE!L28, DAL!L28, DEN!L28, DET!L28, GSW!L28, HOU!L28, IND!L28, LAC!L28, LAL!L28, MEM!L28, MIA!L28, MIL!L28, MIN!L28, NOP!L28, NYK!L28, OKC!L28, ORL!L28, PHI!L28, PHX!L28, POR!L28, SAC!L28, SAS!L28, TOR!L28, UTH!L28, WAS!L28)-min(ATL!L28, BOS!L28, BRK!L28, CHA!L28, CHI!L28, CLE!L28, DAL!L28, DEN!L28, DET!L28, GSW!L28, HOU!L28, IND!L28, LAC!L28, LAL!L28, MEM!L28, MIA!L28, MIL!L28, MIN!L28, NOP!L28, NYK!L28, OKC!L28, ORL!L28, PHI!L28, PHX!L28, POR!L28, SAC!L28, SAS!L28, TOR!L28, UTH!L28, WAS!L28)</f>
        <v>174</v>
      </c>
      <c r="M66" s="38">
        <f>SUM(ATL!M28, BOS!M28, BRK!M28, CHA!M28, CHI!M28, CLE!M28, DAL!M28, DEN!M28, DET!M28, GSW!M28, HOU!M28, IND!M28, LAC!M28, LAL!M28, MEM!M28, MIA!M28, MIL!M28, MIN!M28, NOP!M28, NYK!M28, OKC!M28, ORL!M28, PHI!M28, PHX!M28, POR!M28, SAC!M28, SAS!M28, TOR!M28, UTH!M28, WAS!M28)-Max(ATL!M28, BOS!M28, BRK!M28, CHA!M28, CHI!M28, CLE!M28, DAL!M28, DEN!M28, DET!M28, GSW!M28, HOU!M28, IND!M28, LAC!M28, LAL!M28, MEM!M28, MIA!M28, MIL!M28, MIN!M28, NOP!M28, NYK!M28, OKC!M28, ORL!M28, PHI!M28, PHX!M28, POR!M28, SAC!M28, SAS!M28, TOR!M28, UTH!M28, WAS!M28)-min(ATL!M28, BOS!M28, BRK!M28, CHA!M28, CHI!M28, CLE!M28, DAL!M28, DEN!M28, DET!M28, GSW!M28, HOU!M28, IND!M28, LAC!M28, LAL!M28, MEM!M28, MIA!M28, MIL!M28, MIN!M28, NOP!M28, NYK!M28, OKC!M28, ORL!M28, PHI!M28, PHX!M28, POR!M28, SAC!M28, SAS!M28, TOR!M28, UTH!M28, WAS!M28)</f>
        <v>124</v>
      </c>
      <c r="N66" s="38">
        <f>SUM(ATL!N28, BOS!N28, BRK!N28, CHA!N28, CHI!N28, CLE!N28, DAL!N28, DEN!N28, DET!N28, GSW!N28, HOU!N28, IND!N28, LAC!N28, LAL!N28, MEM!N28, MIA!N28, MIL!N28, MIN!N28, NOP!N28, NYK!N28, OKC!N28, ORL!N28, PHI!N28, PHX!N28, POR!N28, SAC!N28, SAS!N28, TOR!N28, UTH!N28, WAS!N28)-Max(ATL!N28, BOS!N28, BRK!N28, CHA!N28, CHI!N28, CLE!N28, DAL!N28, DEN!N28, DET!N28, GSW!N28, HOU!N28, IND!N28, LAC!N28, LAL!N28, MEM!N28, MIA!N28, MIL!N28, MIN!N28, NOP!N28, NYK!N28, OKC!N28, ORL!N28, PHI!N28, PHX!N28, POR!N28, SAC!N28, SAS!N28, TOR!N28, UTH!N28, WAS!N28)-min(ATL!N28, BOS!N28, BRK!N28, CHA!N28, CHI!N28, CLE!N28, DAL!N28, DEN!N28, DET!N28, GSW!N28, HOU!N28, IND!N28, LAC!N28, LAL!N28, MEM!N28, MIA!N28, MIL!N28, MIN!N28, NOP!N28, NYK!N28, OKC!N28, ORL!N28, PHI!N28, PHX!N28, POR!N28, SAC!N28, SAS!N28, TOR!N28, UTH!N28, WAS!N28)</f>
        <v>58</v>
      </c>
      <c r="O66" s="38">
        <f>SUM(ATL!O28, BOS!O28, BRK!O28, CHA!O28, CHI!O28, CLE!O28, DAL!O28, DEN!O28, DET!O28, GSW!O28, HOU!O28, IND!O28, LAC!O28, LAL!O28, MEM!O28, MIA!O28, MIL!O28, MIN!O28, NOP!O28, NYK!O28, OKC!O28, ORL!O28, PHI!O28, PHX!O28, POR!O28, SAC!O28, SAS!O28, TOR!O28, UTH!O28, WAS!O28)-Max(ATL!O28, BOS!O28, BRK!O28, CHA!O28, CHI!O28, CLE!O28, DAL!O28, DEN!O28, DET!O28, GSW!O28, HOU!O28, IND!O28, LAC!O28, LAL!O28, MEM!O28, MIA!O28, MIL!O28, MIN!O28, NOP!O28, NYK!O28, OKC!O28, ORL!O28, PHI!O28, PHX!O28, POR!O28, SAC!O28, SAS!O28, TOR!O28, UTH!O28, WAS!O28)-min(ATL!O28, BOS!O28, BRK!O28, CHA!O28, CHI!O28, CLE!O28, DAL!O28, DEN!O28, DET!O28, GSW!O28, HOU!O28, IND!O28, LAC!O28, LAL!O28, MEM!O28, MIA!O28, MIL!O28, MIN!O28, NOP!O28, NYK!O28, OKC!O28, ORL!O28, PHI!O28, PHX!O28, POR!O28, SAC!O28, SAS!O28, TOR!O28, UTH!O28, WAS!O28)</f>
        <v>35</v>
      </c>
      <c r="P66" s="38">
        <f>SUM(ATL!P28, BOS!P28, BRK!P28, CHA!P28, CHI!P28, CLE!P28, DAL!P28, DEN!P28, DET!P28, GSW!P28, HOU!P28, IND!P28, LAC!P28, LAL!P28, MEM!P28, MIA!P28, MIL!P28, MIN!P28, NOP!P28, NYK!P28, OKC!P28, ORL!P28, PHI!P28, PHX!P28, POR!P28, SAC!P28, SAS!P28, TOR!P28, UTH!P28, WAS!P28)-Max(ATL!P28, BOS!P28, BRK!P28, CHA!P28, CHI!P28, CLE!P28, DAL!P28, DEN!P28, DET!P28, GSW!P28, HOU!P28, IND!P28, LAC!P28, LAL!P28, MEM!P28, MIA!P28, MIL!P28, MIN!P28, NOP!P28, NYK!P28, OKC!P28, ORL!P28, PHI!P28, PHX!P28, POR!P28, SAC!P28, SAS!P28, TOR!P28, UTH!P28, WAS!P28)-min(ATL!P28, BOS!P28, BRK!P28, CHA!P28, CHI!P28, CLE!P28, DAL!P28, DEN!P28, DET!P28, GSW!P28, HOU!P28, IND!P28, LAC!P28, LAL!P28, MEM!P28, MIA!P28, MIL!P28, MIN!P28, NOP!P28, NYK!P28, OKC!P28, ORL!P28, PHI!P28, PHX!P28, POR!P28, SAC!P28, SAS!P28, TOR!P28, UTH!P28, WAS!P28)</f>
        <v>0</v>
      </c>
      <c r="Q66" s="38">
        <f>SUM(ATL!Q28, BOS!Q28, BRK!Q28, CHA!Q28, CHI!Q28, CLE!Q28, DAL!Q28, DEN!Q28, DET!Q28, GSW!Q28, HOU!Q28, IND!Q28, LAC!Q28, LAL!Q28, MEM!Q28, MIA!Q28, MIL!Q28, MIN!Q28, NOP!Q28, NYK!Q28, OKC!Q28, ORL!Q28, PHI!Q28, PHX!Q28, POR!Q28, SAC!Q28, SAS!Q28, TOR!Q28, UTH!Q28, WAS!Q28)-Max(ATL!Q28, BOS!Q28, BRK!Q28, CHA!Q28, CHI!Q28, CLE!Q28, DAL!Q28, DEN!Q28, DET!Q28, GSW!Q28, HOU!Q28, IND!Q28, LAC!Q28, LAL!Q28, MEM!Q28, MIA!Q28, MIL!Q28, MIN!Q28, NOP!Q28, NYK!Q28, OKC!Q28, ORL!Q28, PHI!Q28, PHX!Q28, POR!Q28, SAC!Q28, SAS!Q28, TOR!Q28, UTH!Q28, WAS!Q28)-min(ATL!Q28, BOS!Q28, BRK!Q28, CHA!Q28, CHI!Q28, CLE!Q28, DAL!Q28, DEN!Q28, DET!Q28, GSW!Q28, HOU!Q28, IND!Q28, LAC!Q28, LAL!Q28, MEM!Q28, MIA!Q28, MIL!Q28, MIN!Q28, NOP!Q28, NYK!Q28, OKC!Q28, ORL!Q28, PHI!Q28, PHX!Q28, POR!Q28, SAC!Q28, SAS!Q28, TOR!Q28, UTH!Q28, WAS!Q28)</f>
        <v>0</v>
      </c>
      <c r="R66" s="38">
        <f>SUM(ATL!R28, BOS!R28, BRK!R28, CHA!R28, CHI!R28, CLE!R28, DAL!R28, DEN!R28, DET!R28, GSW!R28, HOU!R28, IND!R28, LAC!R28, LAL!R28, MEM!R28, MIA!R28, MIL!R28, MIN!R28, NOP!R28, NYK!R28, OKC!R28, ORL!R28, PHI!R28, PHX!R28, POR!R28, SAC!R28, SAS!R28, TOR!R28, UTH!R28, WAS!R28)-Max(ATL!R28, BOS!R28, BRK!R28, CHA!R28, CHI!R28, CLE!R28, DAL!R28, DEN!R28, DET!R28, GSW!R28, HOU!R28, IND!R28, LAC!R28, LAL!R28, MEM!R28, MIA!R28, MIL!R28, MIN!R28, NOP!R28, NYK!R28, OKC!R28, ORL!R28, PHI!R28, PHX!R28, POR!R28, SAC!R28, SAS!R28, TOR!R28, UTH!R28, WAS!R28)-min(ATL!R28, BOS!R28, BRK!R28, CHA!R28, CHI!R28, CLE!R28, DAL!R28, DEN!R28, DET!R28, GSW!R28, HOU!R28, IND!R28, LAC!R28, LAL!R28, MEM!R28, MIA!R28, MIL!R28, MIN!R28, NOP!R28, NYK!R28, OKC!R28, ORL!R28, PHI!R28, PHX!R28, POR!R28, SAC!R28, SAS!R28, TOR!R28, UTH!R28, WAS!R28)</f>
        <v>0</v>
      </c>
      <c r="S66" s="39">
        <f>SUM(ATL!S28, BOS!S28, BRK!S28, CHA!S28, CHI!S28, CLE!S28, DAL!S28, DEN!S28, DET!S28, GSW!S28, HOU!S28, IND!S28, LAC!S34, LAL!S28, MEM!S28, MIA!S28, MIL!S28, MIN!S28, NOP!S28, NYK!S28, OKC!S28, ORL!S28, PHI!S28, PHX!S28, POR!S28, SAC!S28, SAS!S28, TOR!S28, UTH!S28, WAS!S28)-Max(ATL!S28, BOS!S28, BRK!S28, CHA!S28, CHI!S28, CLE!S28, DAL!S28, DEN!S28, DET!S28, GSW!S28, HOU!S28, IND!S28, LAC!S34, LAL!S28, MEM!S28, MIA!S28, MIL!S28, MIN!S28, NOP!S28, NYK!S28, OKC!S28, ORL!S28, PHI!S28, PHX!S28, POR!S28, SAC!S28, SAS!S28, TOR!S28, UTH!S28, WAS!S28)-min(ATL!S28, BOS!S28, BRK!S28, CHA!S28, CHI!S28, CLE!S28, DAL!S28, DEN!S28, DET!S28, GSW!S28, HOU!S28, IND!S28, LAC!S34, LAL!S28, MEM!S28, MIA!S28, MIL!S28, MIN!S28, NOP!S28, NYK!S28, OKC!S28, ORL!S28, PHI!S28, PHX!S28, POR!S28, SAC!S28, SAS!S28, TOR!S28, UTH!S28, WAS!S28)</f>
        <v>-41762</v>
      </c>
    </row>
    <row r="67">
      <c r="A67" s="3" t="s">
        <v>49</v>
      </c>
      <c r="B67" s="38">
        <f>SUM(ATL!B29, BOS!B29, BRK!B29, CHA!B29, CHI!B29, CLE!B29, DAL!B29, DEN!B29, DET!B29, GSW!B29, HOU!B29, IND!B29, LAC!B29, LAL!B29, MEM!B29, MIA!B29, MIL!B29, MIN!B29, NOP!B29, NYK!B29, OKC!B29, ORL!B29, PHI!B29, PHX!B29, POR!B29, SAC!B29, SAS!B29, TOR!B29, UTH!B29, WAS!B29)-Max(ATL!B29, BOS!B29, BRK!B29, CHA!B29, CHI!B29, CLE!B29, DAL!B29, DEN!B29, DET!B29, GSW!B29, HOU!B29, IND!B29, LAC!B29, LAL!B29, MEM!B29, MIA!B29, MIL!B29, MIN!B29, NOP!B29, NYK!B29, OKC!B29, ORL!B29, PHI!B29, PHX!B29, POR!B29, SAC!B29, SAS!B29, TOR!B29, UTH!B29, WAS!B29)-min(ATL!B29, BOS!B29, BRK!B29, CHA!B29, CHI!B29, CLE!B29, DAL!B29, DEN!B29, DET!B29, GSW!B29, HOU!B29, IND!B29, LAC!B29, LAL!B29, MEM!B29, MIA!B29, MIL!B29, MIN!B29, NOP!B29, NYK!B29, OKC!B29, ORL!B29, PHI!B29, PHX!B29, POR!B29, SAC!B29, SAS!B29, TOR!B29, UTH!B29, WAS!B29)</f>
        <v>295</v>
      </c>
      <c r="C67" s="38">
        <f>SUM(ATL!C29, BOS!C29, BRK!C29, CHA!C29, CHI!C29, CLE!C29, DAL!C29, DEN!C29, DET!C29, GSW!C29, HOU!C29, IND!C29, LAC!C29, LAL!C29, MEM!C29, MIA!C29, MIL!C29, MIN!C29, NOP!C29, NYK!C29, OKC!C29, ORL!C29, PHI!C29, PHX!C29, POR!C29, SAC!C29, SAS!C29, TOR!C29, UTH!C29, WAS!C29)-Max(ATL!C29, BOS!C29, BRK!C29, CHA!C29, CHI!C29, CLE!C29, DAL!C29, DEN!C29, DET!C29, GSW!C29, HOU!C29, IND!C29, LAC!C29, LAL!C29, MEM!C29, MIA!C29, MIL!C29, MIN!C29, NOP!C29, NYK!C29, OKC!C29, ORL!C29, PHI!C29, PHX!C29, POR!C29, SAC!C29, SAS!C29, TOR!C29, UTH!C29, WAS!C29)-min(ATL!C29, BOS!C29, BRK!C29, CHA!C29, CHI!C29, CLE!C29, DAL!C29, DEN!C29, DET!C29, GSW!C29, HOU!C29, IND!C29, LAC!C29, LAL!C29, MEM!C29, MIA!C29, MIL!C29, MIN!C29, NOP!C29, NYK!C29, OKC!C29, ORL!C29, PHI!C29, PHX!C29, POR!C29, SAC!C29, SAS!C29, TOR!C29, UTH!C29, WAS!C29)</f>
        <v>245</v>
      </c>
      <c r="D67" s="38">
        <f>SUM(ATL!D29, BOS!D29, BRK!D29, CHA!D29, CHI!D29, CLE!D29, DAL!D29, DEN!D29, DET!D29, GSW!D29, HOU!D29, IND!D29, LAC!D29, LAL!D29, MEM!D29, MIA!D29, MIL!D29, MIN!D29, NOP!D29, NYK!D29, OKC!D29, ORL!D29, PHI!D29, PHX!D29, POR!D29, SAC!D29, SAS!D29, TOR!D29, UTH!D29, WAS!D29)-Max(ATL!D29, BOS!D29, BRK!D29, CHA!D29, CHI!D29, CLE!D29, DAL!D29, DEN!D29, DET!D29, GSW!D29, HOU!D29, IND!D29, LAC!D29, LAL!D29, MEM!D29, MIA!D29, MIL!D29, MIN!D29, NOP!D29, NYK!D29, OKC!D29, ORL!D29, PHI!D29, PHX!D29, POR!D29, SAC!D29, SAS!D29, TOR!D29, UTH!D29, WAS!D29)-min(ATL!D29, BOS!D29, BRK!D29, CHA!D29, CHI!D29, CLE!D29, DAL!D29, DEN!D29, DET!D29, GSW!D29, HOU!D29, IND!D29, LAC!D29, LAL!D29, MEM!D29, MIA!D29, MIL!D29, MIN!D29, NOP!D29, NYK!D29, OKC!D29, ORL!D29, PHI!D29, PHX!D29, POR!D29, SAC!D29, SAS!D29, TOR!D29, UTH!D29, WAS!D29)</f>
        <v>108</v>
      </c>
      <c r="E67" s="38">
        <f>SUM(ATL!E29, BOS!E29, BRK!E29, CHA!E29, CHI!E29, CLE!E29, DAL!E29, DEN!E29, DET!E29, GSW!E29, HOU!E29, IND!E29, LAC!E29, LAL!E29, MEM!E29, MIA!E29, MIL!E29, MIN!E29, NOP!E29, NYK!E29, OKC!E29, ORL!E29, PHI!E29, PHX!E29, POR!E29, SAC!E29, SAS!E29, TOR!E29, UTH!E29, WAS!E29)-Max(ATL!E29, BOS!E29, BRK!E29, CHA!E29, CHI!E29, CLE!E29, DAL!E29, DEN!E29, DET!E29, GSW!E29, HOU!E29, IND!E29, LAC!E29, LAL!E29, MEM!E29, MIA!E29, MIL!E29, MIN!E29, NOP!E29, NYK!E29, OKC!E29, ORL!E29, PHI!E29, PHX!E29, POR!E29, SAC!E29, SAS!E29, TOR!E29, UTH!E29, WAS!E29)-min(ATL!E29, BOS!E29, BRK!E29, CHA!E29, CHI!E29, CLE!E29, DAL!E29, DEN!E29, DET!E29, GSW!E29, HOU!E29, IND!E29, LAC!E29, LAL!E29, MEM!E29, MIA!E29, MIL!E29, MIN!E29, NOP!E29, NYK!E29, OKC!E29, ORL!E29, PHI!E29, PHX!E29, POR!E29, SAC!E29, SAS!E29, TOR!E29, UTH!E29, WAS!E29)</f>
        <v>162</v>
      </c>
      <c r="F67" s="38">
        <f>SUM(ATL!F29, BOS!F29, BRK!F29, CHA!F29, CHI!F29, CLE!F29, DAL!F29, DEN!F29, DET!F29, GSW!F29, HOU!F29, IND!F29, LAC!F29, LAL!F29, MEM!F29, MIA!F29, MIL!F29, MIN!F29, NOP!F29, NYK!F29, OKC!F29, ORL!F29, PHI!F29, PHX!F29, POR!F29, SAC!F29, SAS!F29, TOR!F29, UTH!F29, WAS!F29)-Max(ATL!F29, BOS!F29, BRK!F29, CHA!F29, CHI!F29, CLE!F29, DAL!F29, DEN!F29, DET!F29, GSW!F29, HOU!F29, IND!F29, LAC!F29, LAL!F29, MEM!F29, MIA!F29, MIL!F29, MIN!F29, NOP!F29, NYK!F29, OKC!F29, ORL!F29, PHI!F29, PHX!F29, POR!F29, SAC!F29, SAS!F29, TOR!F29, UTH!F29, WAS!F29)-min(ATL!F29, BOS!F29, BRK!F29, CHA!F29, CHI!F29, CLE!F29, DAL!F29, DEN!F29, DET!F29, GSW!F29, HOU!F29, IND!F29, LAC!F29, LAL!F29, MEM!F29, MIA!F29, MIL!F29, MIN!F29, NOP!F29, NYK!F29, OKC!F29, ORL!F29, PHI!F29, PHX!F29, POR!F29, SAC!F29, SAS!F29, TOR!F29, UTH!F29, WAS!F29)</f>
        <v>176</v>
      </c>
      <c r="G67" s="38">
        <f>SUM(ATL!G29, BOS!G29, BRK!G29, CHA!G29, CHI!G29, CLE!G29, DAL!G29, DEN!G29, DET!G29, GSW!G29, HOU!G29, IND!G29, LAC!G29, LAL!G29, MEM!G29, MIA!G29, MIL!G29, MIN!G29, NOP!G29, NYK!G29, OKC!G29, ORL!G29, PHI!G29, PHX!G29, POR!G29, SAC!G29, SAS!G29, TOR!G29, UTH!G29, WAS!G29)-Max(ATL!G29, BOS!G29, BRK!G29, CHA!G29, CHI!G29, CLE!G29, DAL!G29, DEN!G29, DET!G29, GSW!G29, HOU!G29, IND!G29, LAC!G29, LAL!G29, MEM!G29, MIA!G29, MIL!G29, MIN!G29, NOP!G29, NYK!G29, OKC!G29, ORL!G29, PHI!G29, PHX!G29, POR!G29, SAC!G29, SAS!G29, TOR!G29, UTH!G29, WAS!G29)-min(ATL!G29, BOS!G29, BRK!G29, CHA!G29, CHI!G29, CLE!G29, DAL!G29, DEN!G29, DET!G29, GSW!G29, HOU!G29, IND!G29, LAC!G29, LAL!G29, MEM!G29, MIA!G29, MIL!G29, MIN!G29, NOP!G29, NYK!G29, OKC!G29, ORL!G29, PHI!G29, PHX!G29, POR!G29, SAC!G29, SAS!G29, TOR!G29, UTH!G29, WAS!G29)</f>
        <v>117</v>
      </c>
      <c r="H67" s="38">
        <f>SUM(ATL!H29, BOS!H29, BRK!H29, CHA!H29, CHI!H29, CLE!H29, DAL!H29, DEN!H29, DET!H29, GSW!H29, HOU!H29, IND!H29, LAC!H29, LAL!H29, MEM!H29, MIA!H29, MIL!H29, MIN!H29, NOP!H29, NYK!H29, OKC!H29, ORL!H29, PHI!H29, PHX!H29, POR!H29, SAC!H29, SAS!H29, TOR!H29, UTH!H29, WAS!H29)-Max(ATL!H29, BOS!H29, BRK!H29, CHA!H29, CHI!H29, CLE!H29, DAL!H29, DEN!H29, DET!H29, GSW!H29, HOU!H29, IND!H29, LAC!H29, LAL!H29, MEM!H29, MIA!H29, MIL!H29, MIN!H29, NOP!H29, NYK!H29, OKC!H29, ORL!H29, PHI!H29, PHX!H29, POR!H29, SAC!H29, SAS!H29, TOR!H29, UTH!H29, WAS!H29)-min(ATL!H29, BOS!H29, BRK!H29, CHA!H29, CHI!H29, CLE!H29, DAL!H29, DEN!H29, DET!H29, GSW!H29, HOU!H29, IND!H29, LAC!H29, LAL!H29, MEM!H29, MIA!H29, MIL!H29, MIN!H29, NOP!H29, NYK!H29, OKC!H29, ORL!H29, PHI!H29, PHX!H29, POR!H29, SAC!H29, SAS!H29, TOR!H29, UTH!H29, WAS!H29)</f>
        <v>238</v>
      </c>
      <c r="I67" s="38">
        <f>SUM(ATL!I29, BOS!I29, BRK!I29, CHA!I29, CHI!I29, CLE!I29, DAL!I29, DEN!I29, DET!I29, GSW!I29, HOU!I29, IND!I29, LAC!I29, LAL!I29, MEM!I29, MIA!I29, MIL!I29, MIN!I29, NOP!I29, NYK!I29, OKC!I29, ORL!I29, PHI!I29, PHX!I29, POR!I29, SAC!I29, SAS!I29, TOR!I29, UTH!I29, WAS!I29)-Max(ATL!I29, BOS!I29, BRK!I29, CHA!I29, CHI!I29, CLE!I29, DAL!I29, DEN!I29, DET!I29, GSW!I29, HOU!I29, IND!I29, LAC!I29, LAL!I29, MEM!I29, MIA!I29, MIL!I29, MIN!I29, NOP!I29, NYK!I29, OKC!I29, ORL!I29, PHI!I29, PHX!I29, POR!I29, SAC!I29, SAS!I29, TOR!I29, UTH!I29, WAS!I29)-min(ATL!I29, BOS!I29, BRK!I29, CHA!I29, CHI!I29, CLE!I29, DAL!I29, DEN!I29, DET!I29, GSW!I29, HOU!I29, IND!I29, LAC!I29, LAL!I29, MEM!I29, MIA!I29, MIL!I29, MIN!I29, NOP!I29, NYK!I29, OKC!I29, ORL!I29, PHI!I29, PHX!I29, POR!I29, SAC!I29, SAS!I29, TOR!I29, UTH!I29, WAS!I29)</f>
        <v>272</v>
      </c>
      <c r="J67" s="38">
        <f>SUM(ATL!J29, BOS!J29, BRK!J29, CHA!J29, CHI!J29, CLE!J29, DAL!J29, DEN!J29, DET!J29, GSW!J29, HOU!J29, IND!J29, LAC!J29, LAL!J29, MEM!J29, MIA!J29, MIL!J29, MIN!J29, NOP!J29, NYK!J29, OKC!J29, ORL!J29, PHI!J29, PHX!J29, POR!J29, SAC!J29, SAS!J29, TOR!J29, UTH!J29, WAS!J29)-Max(ATL!J29, BOS!J29, BRK!J29, CHA!J29, CHI!J29, CLE!J29, DAL!J29, DEN!J29, DET!J29, GSW!J29, HOU!J29, IND!J29, LAC!J29, LAL!J29, MEM!J29, MIA!J29, MIL!J29, MIN!J29, NOP!J29, NYK!J29, OKC!J29, ORL!J29, PHI!J29, PHX!J29, POR!J29, SAC!J29, SAS!J29, TOR!J29, UTH!J29, WAS!J29)-min(ATL!J29, BOS!J29, BRK!J29, CHA!J29, CHI!J29, CLE!J29, DAL!J29, DEN!J29, DET!J29, GSW!J29, HOU!J29, IND!J29, LAC!J29, LAL!J29, MEM!J29, MIA!J29, MIL!J29, MIN!J29, NOP!J29, NYK!J29, OKC!J29, ORL!J29, PHI!J29, PHX!J29, POR!J29, SAC!J29, SAS!J29, TOR!J29, UTH!J29, WAS!J29)</f>
        <v>150</v>
      </c>
      <c r="K67" s="38">
        <f>SUM(ATL!K29, BOS!K29, BRK!K29, CHA!K29, CHI!K29, CLE!K29, DAL!K29, DEN!K29, DET!K29, GSW!K29, HOU!K29, IND!K29, LAC!K29, LAL!K29, MEM!K29, MIA!K29, MIL!K29, MIN!K29, NOP!K29, NYK!K29, OKC!K29, ORL!K29, PHI!K29, PHX!K29, POR!K29, SAC!K29, SAS!K29, TOR!K29, UTH!K29, WAS!K29)-Max(ATL!K29, BOS!K29, BRK!K29, CHA!K29, CHI!K29, CLE!K29, DAL!K29, DEN!K29, DET!K29, GSW!K29, HOU!K29, IND!K29, LAC!K29, LAL!K29, MEM!K29, MIA!K29, MIL!K29, MIN!K29, NOP!K29, NYK!K29, OKC!K29, ORL!K29, PHI!K29, PHX!K29, POR!K29, SAC!K29, SAS!K29, TOR!K29, UTH!K29, WAS!K29)-min(ATL!K29, BOS!K29, BRK!K29, CHA!K29, CHI!K29, CLE!K29, DAL!K29, DEN!K29, DET!K29, GSW!K29, HOU!K29, IND!K29, LAC!K29, LAL!K29, MEM!K29, MIA!K29, MIL!K29, MIN!K29, NOP!K29, NYK!K29, OKC!K29, ORL!K29, PHI!K29, PHX!K29, POR!K29, SAC!K29, SAS!K29, TOR!K29, UTH!K29, WAS!K29)</f>
        <v>134</v>
      </c>
      <c r="L67" s="38">
        <f>SUM(ATL!L29, BOS!L29, BRK!L29, CHA!L29, CHI!L29, CLE!L29, DAL!L29, DEN!L29, DET!L29, GSW!L29, HOU!L29, IND!L29, LAC!L29, LAL!L29, MEM!L29, MIA!L29, MIL!L29, MIN!L29, NOP!L29, NYK!L29, OKC!L29, ORL!L29, PHI!L29, PHX!L29, POR!L29, SAC!L29, SAS!L29, TOR!L29, UTH!L29, WAS!L29)-Max(ATL!L29, BOS!L29, BRK!L29, CHA!L29, CHI!L29, CLE!L29, DAL!L29, DEN!L29, DET!L29, GSW!L29, HOU!L29, IND!L29, LAC!L29, LAL!L29, MEM!L29, MIA!L29, MIL!L29, MIN!L29, NOP!L29, NYK!L29, OKC!L29, ORL!L29, PHI!L29, PHX!L29, POR!L29, SAC!L29, SAS!L29, TOR!L29, UTH!L29, WAS!L29)-min(ATL!L29, BOS!L29, BRK!L29, CHA!L29, CHI!L29, CLE!L29, DAL!L29, DEN!L29, DET!L29, GSW!L29, HOU!L29, IND!L29, LAC!L29, LAL!L29, MEM!L29, MIA!L29, MIL!L29, MIN!L29, NOP!L29, NYK!L29, OKC!L29, ORL!L29, PHI!L29, PHX!L29, POR!L29, SAC!L29, SAS!L29, TOR!L29, UTH!L29, WAS!L29)</f>
        <v>331</v>
      </c>
      <c r="M67" s="38">
        <f>SUM(ATL!M29, BOS!M29, BRK!M29, CHA!M29, CHI!M29, CLE!M29, DAL!M29, DEN!M29, DET!M29, GSW!M29, HOU!M29, IND!M29, LAC!M29, LAL!M29, MEM!M29, MIA!M29, MIL!M29, MIN!M29, NOP!M29, NYK!M29, OKC!M29, ORL!M29, PHI!M29, PHX!M29, POR!M29, SAC!M29, SAS!M29, TOR!M29, UTH!M29, WAS!M29)-Max(ATL!M29, BOS!M29, BRK!M29, CHA!M29, CHI!M29, CLE!M29, DAL!M29, DEN!M29, DET!M29, GSW!M29, HOU!M29, IND!M29, LAC!M29, LAL!M29, MEM!M29, MIA!M29, MIL!M29, MIN!M29, NOP!M29, NYK!M29, OKC!M29, ORL!M29, PHI!M29, PHX!M29, POR!M29, SAC!M29, SAS!M29, TOR!M29, UTH!M29, WAS!M29)-min(ATL!M29, BOS!M29, BRK!M29, CHA!M29, CHI!M29, CLE!M29, DAL!M29, DEN!M29, DET!M29, GSW!M29, HOU!M29, IND!M29, LAC!M29, LAL!M29, MEM!M29, MIA!M29, MIL!M29, MIN!M29, NOP!M29, NYK!M29, OKC!M29, ORL!M29, PHI!M29, PHX!M29, POR!M29, SAC!M29, SAS!M29, TOR!M29, UTH!M29, WAS!M29)</f>
        <v>292</v>
      </c>
      <c r="N67" s="38">
        <f>SUM(ATL!N29, BOS!N29, BRK!N29, CHA!N29, CHI!N29, CLE!N29, DAL!N29, DEN!N29, DET!N29, GSW!N29, HOU!N29, IND!N29, LAC!N29, LAL!N29, MEM!N29, MIA!N29, MIL!N29, MIN!N29, NOP!N29, NYK!N29, OKC!N29, ORL!N29, PHI!N29, PHX!N29, POR!N29, SAC!N29, SAS!N29, TOR!N29, UTH!N29, WAS!N29)-Max(ATL!N29, BOS!N29, BRK!N29, CHA!N29, CHI!N29, CLE!N29, DAL!N29, DEN!N29, DET!N29, GSW!N29, HOU!N29, IND!N29, LAC!N29, LAL!N29, MEM!N29, MIA!N29, MIL!N29, MIN!N29, NOP!N29, NYK!N29, OKC!N29, ORL!N29, PHI!N29, PHX!N29, POR!N29, SAC!N29, SAS!N29, TOR!N29, UTH!N29, WAS!N29)-min(ATL!N29, BOS!N29, BRK!N29, CHA!N29, CHI!N29, CLE!N29, DAL!N29, DEN!N29, DET!N29, GSW!N29, HOU!N29, IND!N29, LAC!N29, LAL!N29, MEM!N29, MIA!N29, MIL!N29, MIN!N29, NOP!N29, NYK!N29, OKC!N29, ORL!N29, PHI!N29, PHX!N29, POR!N29, SAC!N29, SAS!N29, TOR!N29, UTH!N29, WAS!N29)</f>
        <v>295</v>
      </c>
      <c r="O67" s="38">
        <f>SUM(ATL!O29, BOS!O29, BRK!O29, CHA!O29, CHI!O29, CLE!O29, DAL!O29, DEN!O29, DET!O29, GSW!O29, HOU!O29, IND!O29, LAC!O29, LAL!O29, MEM!O29, MIA!O29, MIL!O29, MIN!O29, NOP!O29, NYK!O29, OKC!O29, ORL!O29, PHI!O29, PHX!O29, POR!O29, SAC!O29, SAS!O29, TOR!O29, UTH!O29, WAS!O29)-Max(ATL!O29, BOS!O29, BRK!O29, CHA!O29, CHI!O29, CLE!O29, DAL!O29, DEN!O29, DET!O29, GSW!O29, HOU!O29, IND!O29, LAC!O29, LAL!O29, MEM!O29, MIA!O29, MIL!O29, MIN!O29, NOP!O29, NYK!O29, OKC!O29, ORL!O29, PHI!O29, PHX!O29, POR!O29, SAC!O29, SAS!O29, TOR!O29, UTH!O29, WAS!O29)-min(ATL!O29, BOS!O29, BRK!O29, CHA!O29, CHI!O29, CLE!O29, DAL!O29, DEN!O29, DET!O29, GSW!O29, HOU!O29, IND!O29, LAC!O29, LAL!O29, MEM!O29, MIA!O29, MIL!O29, MIN!O29, NOP!O29, NYK!O29, OKC!O29, ORL!O29, PHI!O29, PHX!O29, POR!O29, SAC!O29, SAS!O29, TOR!O29, UTH!O29, WAS!O29)</f>
        <v>102</v>
      </c>
      <c r="P67" s="38">
        <f>SUM(ATL!P29, BOS!P29, BRK!P29, CHA!P29, CHI!P29, CLE!P29, DAL!P29, DEN!P29, DET!P29, GSW!P29, HOU!P29, IND!P29, LAC!P29, LAL!P29, MEM!P29, MIA!P29, MIL!P29, MIN!P29, NOP!P29, NYK!P29, OKC!P29, ORL!P29, PHI!P29, PHX!P29, POR!P29, SAC!P29, SAS!P29, TOR!P29, UTH!P29, WAS!P29)-Max(ATL!P29, BOS!P29, BRK!P29, CHA!P29, CHI!P29, CLE!P29, DAL!P29, DEN!P29, DET!P29, GSW!P29, HOU!P29, IND!P29, LAC!P29, LAL!P29, MEM!P29, MIA!P29, MIL!P29, MIN!P29, NOP!P29, NYK!P29, OKC!P29, ORL!P29, PHI!P29, PHX!P29, POR!P29, SAC!P29, SAS!P29, TOR!P29, UTH!P29, WAS!P29)-min(ATL!P29, BOS!P29, BRK!P29, CHA!P29, CHI!P29, CLE!P29, DAL!P29, DEN!P29, DET!P29, GSW!P29, HOU!P29, IND!P29, LAC!P29, LAL!P29, MEM!P29, MIA!P29, MIL!P29, MIN!P29, NOP!P29, NYK!P29, OKC!P29, ORL!P29, PHI!P29, PHX!P29, POR!P29, SAC!P29, SAS!P29, TOR!P29, UTH!P29, WAS!P29)</f>
        <v>0</v>
      </c>
      <c r="Q67" s="38">
        <f>SUM(ATL!Q29, BOS!Q29, BRK!Q29, CHA!Q29, CHI!Q29, CLE!Q29, DAL!Q29, DEN!Q29, DET!Q29, GSW!Q29, HOU!Q29, IND!Q29, LAC!Q29, LAL!Q29, MEM!Q29, MIA!Q29, MIL!Q29, MIN!Q29, NOP!Q29, NYK!Q29, OKC!Q29, ORL!Q29, PHI!Q29, PHX!Q29, POR!Q29, SAC!Q29, SAS!Q29, TOR!Q29, UTH!Q29, WAS!Q29)-Max(ATL!Q29, BOS!Q29, BRK!Q29, CHA!Q29, CHI!Q29, CLE!Q29, DAL!Q29, DEN!Q29, DET!Q29, GSW!Q29, HOU!Q29, IND!Q29, LAC!Q29, LAL!Q29, MEM!Q29, MIA!Q29, MIL!Q29, MIN!Q29, NOP!Q29, NYK!Q29, OKC!Q29, ORL!Q29, PHI!Q29, PHX!Q29, POR!Q29, SAC!Q29, SAS!Q29, TOR!Q29, UTH!Q29, WAS!Q29)-min(ATL!Q29, BOS!Q29, BRK!Q29, CHA!Q29, CHI!Q29, CLE!Q29, DAL!Q29, DEN!Q29, DET!Q29, GSW!Q29, HOU!Q29, IND!Q29, LAC!Q29, LAL!Q29, MEM!Q29, MIA!Q29, MIL!Q29, MIN!Q29, NOP!Q29, NYK!Q29, OKC!Q29, ORL!Q29, PHI!Q29, PHX!Q29, POR!Q29, SAC!Q29, SAS!Q29, TOR!Q29, UTH!Q29, WAS!Q29)</f>
        <v>0</v>
      </c>
      <c r="R67" s="38">
        <f>SUM(ATL!R29, BOS!R29, BRK!R29, CHA!R29, CHI!R29, CLE!R29, DAL!R29, DEN!R29, DET!R29, GSW!R29, HOU!R29, IND!R29, LAC!R29, LAL!R29, MEM!R29, MIA!R29, MIL!R29, MIN!R29, NOP!R29, NYK!R29, OKC!R29, ORL!R29, PHI!R29, PHX!R29, POR!R29, SAC!R29, SAS!R29, TOR!R29, UTH!R29, WAS!R29)-Max(ATL!R29, BOS!R29, BRK!R29, CHA!R29, CHI!R29, CLE!R29, DAL!R29, DEN!R29, DET!R29, GSW!R29, HOU!R29, IND!R29, LAC!R29, LAL!R29, MEM!R29, MIA!R29, MIL!R29, MIN!R29, NOP!R29, NYK!R29, OKC!R29, ORL!R29, PHI!R29, PHX!R29, POR!R29, SAC!R29, SAS!R29, TOR!R29, UTH!R29, WAS!R29)-min(ATL!R29, BOS!R29, BRK!R29, CHA!R29, CHI!R29, CLE!R29, DAL!R29, DEN!R29, DET!R29, GSW!R29, HOU!R29, IND!R29, LAC!R29, LAL!R29, MEM!R29, MIA!R29, MIL!R29, MIN!R29, NOP!R29, NYK!R29, OKC!R29, ORL!R29, PHI!R29, PHX!R29, POR!R29, SAC!R29, SAS!R29, TOR!R29, UTH!R29, WAS!R29)</f>
        <v>0</v>
      </c>
      <c r="S67" s="39">
        <f>SUM(ATL!S29, BOS!S29, BRK!S29, CHA!S29, CHI!S29, CLE!S29, DAL!S29, DEN!S29, DET!S29, GSW!S29, HOU!S29, IND!S29, LAC!S27, LAL!S29, MEM!S29, MIA!S29, MIL!S29, MIN!S29, NOP!S29, NYK!S29, OKC!S29, ORL!S29, PHI!S29, PHX!S29, POR!S29, SAC!S29, SAS!S29, TOR!S29, UTH!S29, WAS!S29)-Max(ATL!S29, BOS!S29, BRK!S29, CHA!S29, CHI!S29, CLE!S29, DAL!S29, DEN!S29, DET!S29, GSW!S29, HOU!S29, IND!S29, LAC!S27, LAL!S29, MEM!S29, MIA!S29, MIL!S29, MIN!S29, NOP!S29, NYK!S29, OKC!S29, ORL!S29, PHI!S29, PHX!S29, POR!S29, SAC!S29, SAS!S29, TOR!S29, UTH!S29, WAS!S29)-min(ATL!S29, BOS!S29, BRK!S29, CHA!S29, CHI!S29, CLE!S29, DAL!S29, DEN!S29, DET!S29, GSW!S29, HOU!S29, IND!S29, LAC!S27, LAL!S29, MEM!S29, MIA!S29, MIL!S29, MIN!S29, NOP!S29, NYK!S29, OKC!S29, ORL!S29, PHI!S29, PHX!S29, POR!S29, SAC!S29, SAS!S29, TOR!S29, UTH!S29, WAS!S29)</f>
        <v>-41761</v>
      </c>
    </row>
    <row r="68">
      <c r="A68" s="3" t="s">
        <v>50</v>
      </c>
      <c r="B68" s="38">
        <f>SUM(ATL!B30, BOS!B30, BRK!B30, CHA!B30, CHI!B30, CLE!B30, DAL!B30, DEN!B30, DET!B30, GSW!B30, HOU!B30, IND!B30, LAC!B30, LAL!B30, MEM!B30, MIA!B30, MIL!B30, MIN!B30, NOP!B30, NYK!B30, OKC!B30, ORL!B30, PHI!B30, PHX!B30, POR!B30, SAC!B30, SAS!B30, TOR!B30, UTH!B30, WAS!B30)-Max(ATL!B30, BOS!B30, BRK!B30, CHA!B30, CHI!B30, CLE!B30, DAL!B30, DEN!B30, DET!B30, GSW!B30, HOU!B30, IND!B30, LAC!B30, LAL!B30, MEM!B30, MIA!B30, MIL!B30, MIN!B30, NOP!B30, NYK!B30, OKC!B30, ORL!B30, PHI!B30, PHX!B30, POR!B30, SAC!B30, SAS!B30, TOR!B30, UTH!B30, WAS!B30)-min(ATL!B30, BOS!B30, BRK!B30, CHA!B30, CHI!B30, CLE!B30, DAL!B30, DEN!B30, DET!B30, GSW!B30, HOU!B30, IND!B30, LAC!B30, LAL!B30, MEM!B30, MIA!B30, MIL!B30, MIN!B30, NOP!B30, NYK!B30, OKC!B30, ORL!B30, PHI!B30, PHX!B30, POR!B30, SAC!B30, SAS!B30, TOR!B30, UTH!B30, WAS!B30)</f>
        <v>753</v>
      </c>
      <c r="C68" s="38">
        <f>SUM(ATL!C30, BOS!C30, BRK!C30, CHA!C30, CHI!C30, CLE!C30, DAL!C30, DEN!C30, DET!C30, GSW!C30, HOU!C30, IND!C30, LAC!C30, LAL!C30, MEM!C30, MIA!C30, MIL!C30, MIN!C30, NOP!C30, NYK!C30, OKC!C30, ORL!C30, PHI!C30, PHX!C30, POR!C30, SAC!C30, SAS!C30, TOR!C30, UTH!C30, WAS!C30)-Max(ATL!C30, BOS!C30, BRK!C30, CHA!C30, CHI!C30, CLE!C30, DAL!C30, DEN!C30, DET!C30, GSW!C30, HOU!C30, IND!C30, LAC!C30, LAL!C30, MEM!C30, MIA!C30, MIL!C30, MIN!C30, NOP!C30, NYK!C30, OKC!C30, ORL!C30, PHI!C30, PHX!C30, POR!C30, SAC!C30, SAS!C30, TOR!C30, UTH!C30, WAS!C30)-min(ATL!C30, BOS!C30, BRK!C30, CHA!C30, CHI!C30, CLE!C30, DAL!C30, DEN!C30, DET!C30, GSW!C30, HOU!C30, IND!C30, LAC!C30, LAL!C30, MEM!C30, MIA!C30, MIL!C30, MIN!C30, NOP!C30, NYK!C30, OKC!C30, ORL!C30, PHI!C30, PHX!C30, POR!C30, SAC!C30, SAS!C30, TOR!C30, UTH!C30, WAS!C30)</f>
        <v>611</v>
      </c>
      <c r="D68" s="38">
        <f>SUM(ATL!D30, BOS!D30, BRK!D30, CHA!D30, CHI!D30, CLE!D30, DAL!D30, DEN!D30, DET!D30, GSW!D30, HOU!D30, IND!D30, LAC!D30, LAL!D30, MEM!D30, MIA!D30, MIL!D30, MIN!D30, NOP!D30, NYK!D30, OKC!D30, ORL!D30, PHI!D30, PHX!D30, POR!D30, SAC!D30, SAS!D30, TOR!D30, UTH!D30, WAS!D30)-Max(ATL!D30, BOS!D30, BRK!D30, CHA!D30, CHI!D30, CLE!D30, DAL!D30, DEN!D30, DET!D30, GSW!D30, HOU!D30, IND!D30, LAC!D30, LAL!D30, MEM!D30, MIA!D30, MIL!D30, MIN!D30, NOP!D30, NYK!D30, OKC!D30, ORL!D30, PHI!D30, PHX!D30, POR!D30, SAC!D30, SAS!D30, TOR!D30, UTH!D30, WAS!D30)-min(ATL!D30, BOS!D30, BRK!D30, CHA!D30, CHI!D30, CLE!D30, DAL!D30, DEN!D30, DET!D30, GSW!D30, HOU!D30, IND!D30, LAC!D30, LAL!D30, MEM!D30, MIA!D30, MIL!D30, MIN!D30, NOP!D30, NYK!D30, OKC!D30, ORL!D30, PHI!D30, PHX!D30, POR!D30, SAC!D30, SAS!D30, TOR!D30, UTH!D30, WAS!D30)</f>
        <v>527</v>
      </c>
      <c r="E68" s="38">
        <f>SUM(ATL!E30, BOS!E30, BRK!E30, CHA!E30, CHI!E30, CLE!E30, DAL!E30, DEN!E30, DET!E30, GSW!E30, HOU!E30, IND!E30, LAC!E30, LAL!E30, MEM!E30, MIA!E30, MIL!E30, MIN!E30, NOP!E30, NYK!E30, OKC!E30, ORL!E30, PHI!E30, PHX!E30, POR!E30, SAC!E30, SAS!E30, TOR!E30, UTH!E30, WAS!E30)-Max(ATL!E30, BOS!E30, BRK!E30, CHA!E30, CHI!E30, CLE!E30, DAL!E30, DEN!E30, DET!E30, GSW!E30, HOU!E30, IND!E30, LAC!E30, LAL!E30, MEM!E30, MIA!E30, MIL!E30, MIN!E30, NOP!E30, NYK!E30, OKC!E30, ORL!E30, PHI!E30, PHX!E30, POR!E30, SAC!E30, SAS!E30, TOR!E30, UTH!E30, WAS!E30)-min(ATL!E30, BOS!E30, BRK!E30, CHA!E30, CHI!E30, CLE!E30, DAL!E30, DEN!E30, DET!E30, GSW!E30, HOU!E30, IND!E30, LAC!E30, LAL!E30, MEM!E30, MIA!E30, MIL!E30, MIN!E30, NOP!E30, NYK!E30, OKC!E30, ORL!E30, PHI!E30, PHX!E30, POR!E30, SAC!E30, SAS!E30, TOR!E30, UTH!E30, WAS!E30)</f>
        <v>563</v>
      </c>
      <c r="F68" s="38">
        <f>SUM(ATL!F30, BOS!F30, BRK!F30, CHA!F30, CHI!F30, CLE!F30, DAL!F30, DEN!F30, DET!F30, GSW!F30, HOU!F30, IND!F30, LAC!F30, LAL!F30, MEM!F30, MIA!F30, MIL!F30, MIN!F30, NOP!F30, NYK!F30, OKC!F30, ORL!F30, PHI!F30, PHX!F30, POR!F30, SAC!F30, SAS!F30, TOR!F30, UTH!F30, WAS!F30)-Max(ATL!F30, BOS!F30, BRK!F30, CHA!F30, CHI!F30, CLE!F30, DAL!F30, DEN!F30, DET!F30, GSW!F30, HOU!F30, IND!F30, LAC!F30, LAL!F30, MEM!F30, MIA!F30, MIL!F30, MIN!F30, NOP!F30, NYK!F30, OKC!F30, ORL!F30, PHI!F30, PHX!F30, POR!F30, SAC!F30, SAS!F30, TOR!F30, UTH!F30, WAS!F30)-min(ATL!F30, BOS!F30, BRK!F30, CHA!F30, CHI!F30, CLE!F30, DAL!F30, DEN!F30, DET!F30, GSW!F30, HOU!F30, IND!F30, LAC!F30, LAL!F30, MEM!F30, MIA!F30, MIL!F30, MIN!F30, NOP!F30, NYK!F30, OKC!F30, ORL!F30, PHI!F30, PHX!F30, POR!F30, SAC!F30, SAS!F30, TOR!F30, UTH!F30, WAS!F30)</f>
        <v>595</v>
      </c>
      <c r="G68" s="38">
        <f>SUM(ATL!G30, BOS!G30, BRK!G30, CHA!G30, CHI!G30, CLE!G30, DAL!G30, DEN!G30, DET!G30, GSW!G30, HOU!G30, IND!G30, LAC!G30, LAL!G30, MEM!G30, MIA!G30, MIL!G30, MIN!G30, NOP!G30, NYK!G30, OKC!G30, ORL!G30, PHI!G30, PHX!G30, POR!G30, SAC!G30, SAS!G30, TOR!G30, UTH!G30, WAS!G30)-Max(ATL!G30, BOS!G30, BRK!G30, CHA!G30, CHI!G30, CLE!G30, DAL!G30, DEN!G30, DET!G30, GSW!G30, HOU!G30, IND!G30, LAC!G30, LAL!G30, MEM!G30, MIA!G30, MIL!G30, MIN!G30, NOP!G30, NYK!G30, OKC!G30, ORL!G30, PHI!G30, PHX!G30, POR!G30, SAC!G30, SAS!G30, TOR!G30, UTH!G30, WAS!G30)-min(ATL!G30, BOS!G30, BRK!G30, CHA!G30, CHI!G30, CLE!G30, DAL!G30, DEN!G30, DET!G30, GSW!G30, HOU!G30, IND!G30, LAC!G30, LAL!G30, MEM!G30, MIA!G30, MIL!G30, MIN!G30, NOP!G30, NYK!G30, OKC!G30, ORL!G30, PHI!G30, PHX!G30, POR!G30, SAC!G30, SAS!G30, TOR!G30, UTH!G30, WAS!G30)</f>
        <v>573</v>
      </c>
      <c r="H68" s="38">
        <f>SUM(ATL!H30, BOS!H30, BRK!H30, CHA!H30, CHI!H30, CLE!H30, DAL!H30, DEN!H30, DET!H30, GSW!H30, HOU!H30, IND!H30, LAC!H30, LAL!H30, MEM!H30, MIA!H30, MIL!H30, MIN!H30, NOP!H30, NYK!H30, OKC!H30, ORL!H30, PHI!H30, PHX!H30, POR!H30, SAC!H30, SAS!H30, TOR!H30, UTH!H30, WAS!H30)-Max(ATL!H30, BOS!H30, BRK!H30, CHA!H30, CHI!H30, CLE!H30, DAL!H30, DEN!H30, DET!H30, GSW!H30, HOU!H30, IND!H30, LAC!H30, LAL!H30, MEM!H30, MIA!H30, MIL!H30, MIN!H30, NOP!H30, NYK!H30, OKC!H30, ORL!H30, PHI!H30, PHX!H30, POR!H30, SAC!H30, SAS!H30, TOR!H30, UTH!H30, WAS!H30)-min(ATL!H30, BOS!H30, BRK!H30, CHA!H30, CHI!H30, CLE!H30, DAL!H30, DEN!H30, DET!H30, GSW!H30, HOU!H30, IND!H30, LAC!H30, LAL!H30, MEM!H30, MIA!H30, MIL!H30, MIN!H30, NOP!H30, NYK!H30, OKC!H30, ORL!H30, PHI!H30, PHX!H30, POR!H30, SAC!H30, SAS!H30, TOR!H30, UTH!H30, WAS!H30)</f>
        <v>576</v>
      </c>
      <c r="I68" s="38">
        <f>SUM(ATL!I30, BOS!I30, BRK!I30, CHA!I30, CHI!I30, CLE!I30, DAL!I30, DEN!I30, DET!I30, GSW!I30, HOU!I30, IND!I30, LAC!I30, LAL!I30, MEM!I30, MIA!I30, MIL!I30, MIN!I30, NOP!I30, NYK!I30, OKC!I30, ORL!I30, PHI!I30, PHX!I30, POR!I30, SAC!I30, SAS!I30, TOR!I30, UTH!I30, WAS!I30)-Max(ATL!I30, BOS!I30, BRK!I30, CHA!I30, CHI!I30, CLE!I30, DAL!I30, DEN!I30, DET!I30, GSW!I30, HOU!I30, IND!I30, LAC!I30, LAL!I30, MEM!I30, MIA!I30, MIL!I30, MIN!I30, NOP!I30, NYK!I30, OKC!I30, ORL!I30, PHI!I30, PHX!I30, POR!I30, SAC!I30, SAS!I30, TOR!I30, UTH!I30, WAS!I30)-min(ATL!I30, BOS!I30, BRK!I30, CHA!I30, CHI!I30, CLE!I30, DAL!I30, DEN!I30, DET!I30, GSW!I30, HOU!I30, IND!I30, LAC!I30, LAL!I30, MEM!I30, MIA!I30, MIL!I30, MIN!I30, NOP!I30, NYK!I30, OKC!I30, ORL!I30, PHI!I30, PHX!I30, POR!I30, SAC!I30, SAS!I30, TOR!I30, UTH!I30, WAS!I30)</f>
        <v>549</v>
      </c>
      <c r="J68" s="38">
        <f>SUM(ATL!J30, BOS!J30, BRK!J30, CHA!J30, CHI!J30, CLE!J30, DAL!J30, DEN!J30, DET!J30, GSW!J30, HOU!J30, IND!J30, LAC!J30, LAL!J30, MEM!J30, MIA!J30, MIL!J30, MIN!J30, NOP!J30, NYK!J30, OKC!J30, ORL!J30, PHI!J30, PHX!J30, POR!J30, SAC!J30, SAS!J30, TOR!J30, UTH!J30, WAS!J30)-Max(ATL!J30, BOS!J30, BRK!J30, CHA!J30, CHI!J30, CLE!J30, DAL!J30, DEN!J30, DET!J30, GSW!J30, HOU!J30, IND!J30, LAC!J30, LAL!J30, MEM!J30, MIA!J30, MIL!J30, MIN!J30, NOP!J30, NYK!J30, OKC!J30, ORL!J30, PHI!J30, PHX!J30, POR!J30, SAC!J30, SAS!J30, TOR!J30, UTH!J30, WAS!J30)-min(ATL!J30, BOS!J30, BRK!J30, CHA!J30, CHI!J30, CLE!J30, DAL!J30, DEN!J30, DET!J30, GSW!J30, HOU!J30, IND!J30, LAC!J30, LAL!J30, MEM!J30, MIA!J30, MIL!J30, MIN!J30, NOP!J30, NYK!J30, OKC!J30, ORL!J30, PHI!J30, PHX!J30, POR!J30, SAC!J30, SAS!J30, TOR!J30, UTH!J30, WAS!J30)</f>
        <v>527</v>
      </c>
      <c r="K68" s="38">
        <f>SUM(ATL!K30, BOS!K30, BRK!K30, CHA!K30, CHI!K30, CLE!K30, DAL!K30, DEN!K30, DET!K30, GSW!K30, HOU!K30, IND!K30, LAC!K30, LAL!K30, MEM!K30, MIA!K30, MIL!K30, MIN!K30, NOP!K30, NYK!K30, OKC!K30, ORL!K30, PHI!K30, PHX!K30, POR!K30, SAC!K30, SAS!K30, TOR!K30, UTH!K30, WAS!K30)-Max(ATL!K30, BOS!K30, BRK!K30, CHA!K30, CHI!K30, CLE!K30, DAL!K30, DEN!K30, DET!K30, GSW!K30, HOU!K30, IND!K30, LAC!K30, LAL!K30, MEM!K30, MIA!K30, MIL!K30, MIN!K30, NOP!K30, NYK!K30, OKC!K30, ORL!K30, PHI!K30, PHX!K30, POR!K30, SAC!K30, SAS!K30, TOR!K30, UTH!K30, WAS!K30)-min(ATL!K30, BOS!K30, BRK!K30, CHA!K30, CHI!K30, CLE!K30, DAL!K30, DEN!K30, DET!K30, GSW!K30, HOU!K30, IND!K30, LAC!K30, LAL!K30, MEM!K30, MIA!K30, MIL!K30, MIN!K30, NOP!K30, NYK!K30, OKC!K30, ORL!K30, PHI!K30, PHX!K30, POR!K30, SAC!K30, SAS!K30, TOR!K30, UTH!K30, WAS!K30)</f>
        <v>477</v>
      </c>
      <c r="L68" s="38">
        <f>SUM(ATL!L30, BOS!L30, BRK!L30, CHA!L30, CHI!L30, CLE!L30, DAL!L30, DEN!L30, DET!L30, GSW!L30, HOU!L30, IND!L30, LAC!L30, LAL!L30, MEM!L30, MIA!L30, MIL!L30, MIN!L30, NOP!L30, NYK!L30, OKC!L30, ORL!L30, PHI!L30, PHX!L30, POR!L30, SAC!L30, SAS!L30, TOR!L30, UTH!L30, WAS!L30)-Max(ATL!L30, BOS!L30, BRK!L30, CHA!L30, CHI!L30, CLE!L30, DAL!L30, DEN!L30, DET!L30, GSW!L30, HOU!L30, IND!L30, LAC!L30, LAL!L30, MEM!L30, MIA!L30, MIL!L30, MIN!L30, NOP!L30, NYK!L30, OKC!L30, ORL!L30, PHI!L30, PHX!L30, POR!L30, SAC!L30, SAS!L30, TOR!L30, UTH!L30, WAS!L30)-min(ATL!L30, BOS!L30, BRK!L30, CHA!L30, CHI!L30, CLE!L30, DAL!L30, DEN!L30, DET!L30, GSW!L30, HOU!L30, IND!L30, LAC!L30, LAL!L30, MEM!L30, MIA!L30, MIL!L30, MIN!L30, NOP!L30, NYK!L30, OKC!L30, ORL!L30, PHI!L30, PHX!L30, POR!L30, SAC!L30, SAS!L30, TOR!L30, UTH!L30, WAS!L30)</f>
        <v>431</v>
      </c>
      <c r="M68" s="38">
        <f>SUM(ATL!M30, BOS!M30, BRK!M30, CHA!M30, CHI!M30, CLE!M30, DAL!M30, DEN!M30, DET!M30, GSW!M30, HOU!M30, IND!M30, LAC!M30, LAL!M30, MEM!M30, MIA!M30, MIL!M30, MIN!M30, NOP!M30, NYK!M30, OKC!M30, ORL!M30, PHI!M30, PHX!M30, POR!M30, SAC!M30, SAS!M30, TOR!M30, UTH!M30, WAS!M30)-Max(ATL!M30, BOS!M30, BRK!M30, CHA!M30, CHI!M30, CLE!M30, DAL!M30, DEN!M30, DET!M30, GSW!M30, HOU!M30, IND!M30, LAC!M30, LAL!M30, MEM!M30, MIA!M30, MIL!M30, MIN!M30, NOP!M30, NYK!M30, OKC!M30, ORL!M30, PHI!M30, PHX!M30, POR!M30, SAC!M30, SAS!M30, TOR!M30, UTH!M30, WAS!M30)-min(ATL!M30, BOS!M30, BRK!M30, CHA!M30, CHI!M30, CLE!M30, DAL!M30, DEN!M30, DET!M30, GSW!M30, HOU!M30, IND!M30, LAC!M30, LAL!M30, MEM!M30, MIA!M30, MIL!M30, MIN!M30, NOP!M30, NYK!M30, OKC!M30, ORL!M30, PHI!M30, PHX!M30, POR!M30, SAC!M30, SAS!M30, TOR!M30, UTH!M30, WAS!M30)</f>
        <v>345</v>
      </c>
      <c r="N68" s="38">
        <f>SUM(ATL!N30, BOS!N30, BRK!N30, CHA!N30, CHI!N30, CLE!N30, DAL!N30, DEN!N30, DET!N30, GSW!N30, HOU!N30, IND!N30, LAC!N30, LAL!N30, MEM!N30, MIA!N30, MIL!N30, MIN!N30, NOP!N30, NYK!N30, OKC!N30, ORL!N30, PHI!N30, PHX!N30, POR!N30, SAC!N30, SAS!N30, TOR!N30, UTH!N30, WAS!N30)-Max(ATL!N30, BOS!N30, BRK!N30, CHA!N30, CHI!N30, CLE!N30, DAL!N30, DEN!N30, DET!N30, GSW!N30, HOU!N30, IND!N30, LAC!N30, LAL!N30, MEM!N30, MIA!N30, MIL!N30, MIN!N30, NOP!N30, NYK!N30, OKC!N30, ORL!N30, PHI!N30, PHX!N30, POR!N30, SAC!N30, SAS!N30, TOR!N30, UTH!N30, WAS!N30)-min(ATL!N30, BOS!N30, BRK!N30, CHA!N30, CHI!N30, CLE!N30, DAL!N30, DEN!N30, DET!N30, GSW!N30, HOU!N30, IND!N30, LAC!N30, LAL!N30, MEM!N30, MIA!N30, MIL!N30, MIN!N30, NOP!N30, NYK!N30, OKC!N30, ORL!N30, PHI!N30, PHX!N30, POR!N30, SAC!N30, SAS!N30, TOR!N30, UTH!N30, WAS!N30)</f>
        <v>370</v>
      </c>
      <c r="O68" s="38">
        <f>SUM(ATL!O30, BOS!O30, BRK!O30, CHA!O30, CHI!O30, CLE!O30, DAL!O30, DEN!O30, DET!O30, GSW!O30, HOU!O30, IND!O30, LAC!O30, LAL!O30, MEM!O30, MIA!O30, MIL!O30, MIN!O30, NOP!O30, NYK!O30, OKC!O30, ORL!O30, PHI!O30, PHX!O30, POR!O30, SAC!O30, SAS!O30, TOR!O30, UTH!O30, WAS!O30)-Max(ATL!O30, BOS!O30, BRK!O30, CHA!O30, CHI!O30, CLE!O30, DAL!O30, DEN!O30, DET!O30, GSW!O30, HOU!O30, IND!O30, LAC!O30, LAL!O30, MEM!O30, MIA!O30, MIL!O30, MIN!O30, NOP!O30, NYK!O30, OKC!O30, ORL!O30, PHI!O30, PHX!O30, POR!O30, SAC!O30, SAS!O30, TOR!O30, UTH!O30, WAS!O30)-min(ATL!O30, BOS!O30, BRK!O30, CHA!O30, CHI!O30, CLE!O30, DAL!O30, DEN!O30, DET!O30, GSW!O30, HOU!O30, IND!O30, LAC!O30, LAL!O30, MEM!O30, MIA!O30, MIL!O30, MIN!O30, NOP!O30, NYK!O30, OKC!O30, ORL!O30, PHI!O30, PHX!O30, POR!O30, SAC!O30, SAS!O30, TOR!O30, UTH!O30, WAS!O30)</f>
        <v>140</v>
      </c>
      <c r="P68" s="38">
        <f>SUM(ATL!P30, BOS!P30, BRK!P30, CHA!P30, CHI!P30, CLE!P30, DAL!P30, DEN!P30, DET!P30, GSW!P30, HOU!P30, IND!P30, LAC!P30, LAL!P30, MEM!P30, MIA!P30, MIL!P30, MIN!P30, NOP!P30, NYK!P30, OKC!P30, ORL!P30, PHI!P30, PHX!P30, POR!P30, SAC!P30, SAS!P30, TOR!P30, UTH!P30, WAS!P30)-Max(ATL!P30, BOS!P30, BRK!P30, CHA!P30, CHI!P30, CLE!P30, DAL!P30, DEN!P30, DET!P30, GSW!P30, HOU!P30, IND!P30, LAC!P30, LAL!P30, MEM!P30, MIA!P30, MIL!P30, MIN!P30, NOP!P30, NYK!P30, OKC!P30, ORL!P30, PHI!P30, PHX!P30, POR!P30, SAC!P30, SAS!P30, TOR!P30, UTH!P30, WAS!P30)-min(ATL!P30, BOS!P30, BRK!P30, CHA!P30, CHI!P30, CLE!P30, DAL!P30, DEN!P30, DET!P30, GSW!P30, HOU!P30, IND!P30, LAC!P30, LAL!P30, MEM!P30, MIA!P30, MIL!P30, MIN!P30, NOP!P30, NYK!P30, OKC!P30, ORL!P30, PHI!P30, PHX!P30, POR!P30, SAC!P30, SAS!P30, TOR!P30, UTH!P30, WAS!P30)</f>
        <v>0</v>
      </c>
      <c r="Q68" s="38">
        <f>SUM(ATL!Q30, BOS!Q30, BRK!Q30, CHA!Q30, CHI!Q30, CLE!Q30, DAL!Q30, DEN!Q30, DET!Q30, GSW!Q30, HOU!Q30, IND!Q30, LAC!Q30, LAL!Q30, MEM!Q30, MIA!Q30, MIL!Q30, MIN!Q30, NOP!Q30, NYK!Q30, OKC!Q30, ORL!Q30, PHI!Q30, PHX!Q30, POR!Q30, SAC!Q30, SAS!Q30, TOR!Q30, UTH!Q30, WAS!Q30)-Max(ATL!Q30, BOS!Q30, BRK!Q30, CHA!Q30, CHI!Q30, CLE!Q30, DAL!Q30, DEN!Q30, DET!Q30, GSW!Q30, HOU!Q30, IND!Q30, LAC!Q30, LAL!Q30, MEM!Q30, MIA!Q30, MIL!Q30, MIN!Q30, NOP!Q30, NYK!Q30, OKC!Q30, ORL!Q30, PHI!Q30, PHX!Q30, POR!Q30, SAC!Q30, SAS!Q30, TOR!Q30, UTH!Q30, WAS!Q30)-min(ATL!Q30, BOS!Q30, BRK!Q30, CHA!Q30, CHI!Q30, CLE!Q30, DAL!Q30, DEN!Q30, DET!Q30, GSW!Q30, HOU!Q30, IND!Q30, LAC!Q30, LAL!Q30, MEM!Q30, MIA!Q30, MIL!Q30, MIN!Q30, NOP!Q30, NYK!Q30, OKC!Q30, ORL!Q30, PHI!Q30, PHX!Q30, POR!Q30, SAC!Q30, SAS!Q30, TOR!Q30, UTH!Q30, WAS!Q30)</f>
        <v>0</v>
      </c>
      <c r="R68" s="38">
        <f>SUM(ATL!R30, BOS!R30, BRK!R30, CHA!R30, CHI!R30, CLE!R30, DAL!R30, DEN!R30, DET!R30, GSW!R30, HOU!R30, IND!R30, LAC!R30, LAL!R30, MEM!R30, MIA!R30, MIL!R30, MIN!R30, NOP!R30, NYK!R30, OKC!R30, ORL!R30, PHI!R30, PHX!R30, POR!R30, SAC!R30, SAS!R30, TOR!R30, UTH!R30, WAS!R30)-Max(ATL!R30, BOS!R30, BRK!R30, CHA!R30, CHI!R30, CLE!R30, DAL!R30, DEN!R30, DET!R30, GSW!R30, HOU!R30, IND!R30, LAC!R30, LAL!R30, MEM!R30, MIA!R30, MIL!R30, MIN!R30, NOP!R30, NYK!R30, OKC!R30, ORL!R30, PHI!R30, PHX!R30, POR!R30, SAC!R30, SAS!R30, TOR!R30, UTH!R30, WAS!R30)-min(ATL!R30, BOS!R30, BRK!R30, CHA!R30, CHI!R30, CLE!R30, DAL!R30, DEN!R30, DET!R30, GSW!R30, HOU!R30, IND!R30, LAC!R30, LAL!R30, MEM!R30, MIA!R30, MIL!R30, MIN!R30, NOP!R30, NYK!R30, OKC!R30, ORL!R30, PHI!R30, PHX!R30, POR!R30, SAC!R30, SAS!R30, TOR!R30, UTH!R30, WAS!R30)</f>
        <v>0</v>
      </c>
      <c r="S68" s="39">
        <f>SUM(ATL!S30, BOS!S30, BRK!S30, CHA!S30, CHI!S30, CLE!S30, DAL!S30, DEN!S30, DET!S30, GSW!S30, HOU!S30, IND!S30, LAC!S28, LAL!S30, MEM!S30, MIA!S30, MIL!S30, MIN!S30, NOP!S30, NYK!S30, OKC!S30, ORL!S30, PHI!S30, PHX!S30, POR!S30, SAC!S30, SAS!S30, TOR!S30, UTH!S30, WAS!S30)-Max(ATL!S30, BOS!S30, BRK!S30, CHA!S30, CHI!S30, CLE!S30, DAL!S30, DEN!S30, DET!S30, GSW!S30, HOU!S30, IND!S30, LAC!S28, LAL!S30, MEM!S30, MIA!S30, MIL!S30, MIN!S30, NOP!S30, NYK!S30, OKC!S30, ORL!S30, PHI!S30, PHX!S30, POR!S30, SAC!S30, SAS!S30, TOR!S30, UTH!S30, WAS!S30)-min(ATL!S30, BOS!S30, BRK!S30, CHA!S30, CHI!S30, CLE!S30, DAL!S30, DEN!S30, DET!S30, GSW!S30, HOU!S30, IND!S30, LAC!S28, LAL!S30, MEM!S30, MIA!S30, MIL!S30, MIN!S30, NOP!S30, NYK!S30, OKC!S30, ORL!S30, PHI!S30, PHX!S30, POR!S30, SAC!S30, SAS!S30, TOR!S30, UTH!S30, WAS!S30)</f>
        <v>-41645</v>
      </c>
    </row>
    <row r="69">
      <c r="A69" s="3" t="s">
        <v>51</v>
      </c>
      <c r="B69" s="38">
        <f>SUM(ATL!B31, BOS!B31, BRK!B31, CHA!B31, CHI!B31, CLE!B31, DAL!B31, DEN!B31, DET!B31, GSW!B31, HOU!B31, IND!B31, LAC!B31, LAL!B31, MEM!B31, MIA!B31, MIL!B31, MIN!B31, NOP!B31, NYK!B31, OKC!B31, ORL!B31, PHI!B31, PHX!B31, POR!B31, SAC!B31, SAS!B31, TOR!B31, UTH!B31, WAS!B31)-Max(ATL!B31, BOS!B31, BRK!B31, CHA!B31, CHI!B31, CLE!B31, DAL!B31, DEN!B31, DET!B31, GSW!B31, HOU!B31, IND!B31, LAC!B31, LAL!B31, MEM!B31, MIA!B31, MIL!B31, MIN!B31, NOP!B31, NYK!B31, OKC!B31, ORL!B31, PHI!B31, PHX!B31, POR!B31, SAC!B31, SAS!B31, TOR!B31, UTH!B31, WAS!B31)-min(ATL!B31, BOS!B31, BRK!B31, CHA!B31, CHI!B31, CLE!B31, DAL!B31, DEN!B31, DET!B31, GSW!B31, HOU!B31, IND!B31, LAC!B31, LAL!B31, MEM!B31, MIA!B31, MIL!B31, MIN!B31, NOP!B31, NYK!B31, OKC!B31, ORL!B31, PHI!B31, PHX!B31, POR!B31, SAC!B31, SAS!B31, TOR!B31, UTH!B31, WAS!B31)</f>
        <v>306</v>
      </c>
      <c r="C69" s="38">
        <f>SUM(ATL!C31, BOS!C31, BRK!C31, CHA!C31, CHI!C31, CLE!C31, DAL!C31, DEN!C31, DET!C31, GSW!C31, HOU!C31, IND!C31, LAC!C31, LAL!C31, MEM!C31, MIA!C31, MIL!C31, MIN!C31, NOP!C31, NYK!C31, OKC!C31, ORL!C31, PHI!C31, PHX!C31, POR!C31, SAC!C31, SAS!C31, TOR!C31, UTH!C31, WAS!C31)-Max(ATL!C31, BOS!C31, BRK!C31, CHA!C31, CHI!C31, CLE!C31, DAL!C31, DEN!C31, DET!C31, GSW!C31, HOU!C31, IND!C31, LAC!C31, LAL!C31, MEM!C31, MIA!C31, MIL!C31, MIN!C31, NOP!C31, NYK!C31, OKC!C31, ORL!C31, PHI!C31, PHX!C31, POR!C31, SAC!C31, SAS!C31, TOR!C31, UTH!C31, WAS!C31)-min(ATL!C31, BOS!C31, BRK!C31, CHA!C31, CHI!C31, CLE!C31, DAL!C31, DEN!C31, DET!C31, GSW!C31, HOU!C31, IND!C31, LAC!C31, LAL!C31, MEM!C31, MIA!C31, MIL!C31, MIN!C31, NOP!C31, NYK!C31, OKC!C31, ORL!C31, PHI!C31, PHX!C31, POR!C31, SAC!C31, SAS!C31, TOR!C31, UTH!C31, WAS!C31)</f>
        <v>312</v>
      </c>
      <c r="D69" s="38">
        <f>SUM(ATL!D31, BOS!D31, BRK!D31, CHA!D31, CHI!D31, CLE!D31, DAL!D31, DEN!D31, DET!D31, GSW!D31, HOU!D31, IND!D31, LAC!D31, LAL!D31, MEM!D31, MIA!D31, MIL!D31, MIN!D31, NOP!D31, NYK!D31, OKC!D31, ORL!D31, PHI!D31, PHX!D31, POR!D31, SAC!D31, SAS!D31, TOR!D31, UTH!D31, WAS!D31)-Max(ATL!D31, BOS!D31, BRK!D31, CHA!D31, CHI!D31, CLE!D31, DAL!D31, DEN!D31, DET!D31, GSW!D31, HOU!D31, IND!D31, LAC!D31, LAL!D31, MEM!D31, MIA!D31, MIL!D31, MIN!D31, NOP!D31, NYK!D31, OKC!D31, ORL!D31, PHI!D31, PHX!D31, POR!D31, SAC!D31, SAS!D31, TOR!D31, UTH!D31, WAS!D31)-min(ATL!D31, BOS!D31, BRK!D31, CHA!D31, CHI!D31, CLE!D31, DAL!D31, DEN!D31, DET!D31, GSW!D31, HOU!D31, IND!D31, LAC!D31, LAL!D31, MEM!D31, MIA!D31, MIL!D31, MIN!D31, NOP!D31, NYK!D31, OKC!D31, ORL!D31, PHI!D31, PHX!D31, POR!D31, SAC!D31, SAS!D31, TOR!D31, UTH!D31, WAS!D31)</f>
        <v>215</v>
      </c>
      <c r="E69" s="38">
        <f>SUM(ATL!E31, BOS!E31, BRK!E31, CHA!E31, CHI!E31, CLE!E31, DAL!E31, DEN!E31, DET!E31, GSW!E31, HOU!E31, IND!E31, LAC!E31, LAL!E31, MEM!E31, MIA!E31, MIL!E31, MIN!E31, NOP!E31, NYK!E31, OKC!E31, ORL!E31, PHI!E31, PHX!E31, POR!E31, SAC!E31, SAS!E31, TOR!E31, UTH!E31, WAS!E31)-Max(ATL!E31, BOS!E31, BRK!E31, CHA!E31, CHI!E31, CLE!E31, DAL!E31, DEN!E31, DET!E31, GSW!E31, HOU!E31, IND!E31, LAC!E31, LAL!E31, MEM!E31, MIA!E31, MIL!E31, MIN!E31, NOP!E31, NYK!E31, OKC!E31, ORL!E31, PHI!E31, PHX!E31, POR!E31, SAC!E31, SAS!E31, TOR!E31, UTH!E31, WAS!E31)-min(ATL!E31, BOS!E31, BRK!E31, CHA!E31, CHI!E31, CLE!E31, DAL!E31, DEN!E31, DET!E31, GSW!E31, HOU!E31, IND!E31, LAC!E31, LAL!E31, MEM!E31, MIA!E31, MIL!E31, MIN!E31, NOP!E31, NYK!E31, OKC!E31, ORL!E31, PHI!E31, PHX!E31, POR!E31, SAC!E31, SAS!E31, TOR!E31, UTH!E31, WAS!E31)</f>
        <v>232</v>
      </c>
      <c r="F69" s="38">
        <f>SUM(ATL!F31, BOS!F31, BRK!F31, CHA!F31, CHI!F31, CLE!F31, DAL!F31, DEN!F31, DET!F31, GSW!F31, HOU!F31, IND!F31, LAC!F31, LAL!F31, MEM!F31, MIA!F31, MIL!F31, MIN!F31, NOP!F31, NYK!F31, OKC!F31, ORL!F31, PHI!F31, PHX!F31, POR!F31, SAC!F31, SAS!F31, TOR!F31, UTH!F31, WAS!F31)-Max(ATL!F31, BOS!F31, BRK!F31, CHA!F31, CHI!F31, CLE!F31, DAL!F31, DEN!F31, DET!F31, GSW!F31, HOU!F31, IND!F31, LAC!F31, LAL!F31, MEM!F31, MIA!F31, MIL!F31, MIN!F31, NOP!F31, NYK!F31, OKC!F31, ORL!F31, PHI!F31, PHX!F31, POR!F31, SAC!F31, SAS!F31, TOR!F31, UTH!F31, WAS!F31)-min(ATL!F31, BOS!F31, BRK!F31, CHA!F31, CHI!F31, CLE!F31, DAL!F31, DEN!F31, DET!F31, GSW!F31, HOU!F31, IND!F31, LAC!F31, LAL!F31, MEM!F31, MIA!F31, MIL!F31, MIN!F31, NOP!F31, NYK!F31, OKC!F31, ORL!F31, PHI!F31, PHX!F31, POR!F31, SAC!F31, SAS!F31, TOR!F31, UTH!F31, WAS!F31)</f>
        <v>163</v>
      </c>
      <c r="G69" s="38">
        <f>SUM(ATL!G31, BOS!G31, BRK!G31, CHA!G31, CHI!G31, CLE!G31, DAL!G31, DEN!G31, DET!G31, GSW!G31, HOU!G31, IND!G31, LAC!G31, LAL!G31, MEM!G31, MIA!G31, MIL!G31, MIN!G31, NOP!G31, NYK!G31, OKC!G31, ORL!G31, PHI!G31, PHX!G31, POR!G31, SAC!G31, SAS!G31, TOR!G31, UTH!G31, WAS!G31)-Max(ATL!G31, BOS!G31, BRK!G31, CHA!G31, CHI!G31, CLE!G31, DAL!G31, DEN!G31, DET!G31, GSW!G31, HOU!G31, IND!G31, LAC!G31, LAL!G31, MEM!G31, MIA!G31, MIL!G31, MIN!G31, NOP!G31, NYK!G31, OKC!G31, ORL!G31, PHI!G31, PHX!G31, POR!G31, SAC!G31, SAS!G31, TOR!G31, UTH!G31, WAS!G31)-min(ATL!G31, BOS!G31, BRK!G31, CHA!G31, CHI!G31, CLE!G31, DAL!G31, DEN!G31, DET!G31, GSW!G31, HOU!G31, IND!G31, LAC!G31, LAL!G31, MEM!G31, MIA!G31, MIL!G31, MIN!G31, NOP!G31, NYK!G31, OKC!G31, ORL!G31, PHI!G31, PHX!G31, POR!G31, SAC!G31, SAS!G31, TOR!G31, UTH!G31, WAS!G31)</f>
        <v>206</v>
      </c>
      <c r="H69" s="38">
        <f>SUM(ATL!H31, BOS!H31, BRK!H31, CHA!H31, CHI!H31, CLE!H31, DAL!H31, DEN!H31, DET!H31, GSW!H31, HOU!H31, IND!H31, LAC!H31, LAL!H31, MEM!H31, MIA!H31, MIL!H31, MIN!H31, NOP!H31, NYK!H31, OKC!H31, ORL!H31, PHI!H31, PHX!H31, POR!H31, SAC!H31, SAS!H31, TOR!H31, UTH!H31, WAS!H31)-Max(ATL!H31, BOS!H31, BRK!H31, CHA!H31, CHI!H31, CLE!H31, DAL!H31, DEN!H31, DET!H31, GSW!H31, HOU!H31, IND!H31, LAC!H31, LAL!H31, MEM!H31, MIA!H31, MIL!H31, MIN!H31, NOP!H31, NYK!H31, OKC!H31, ORL!H31, PHI!H31, PHX!H31, POR!H31, SAC!H31, SAS!H31, TOR!H31, UTH!H31, WAS!H31)-min(ATL!H31, BOS!H31, BRK!H31, CHA!H31, CHI!H31, CLE!H31, DAL!H31, DEN!H31, DET!H31, GSW!H31, HOU!H31, IND!H31, LAC!H31, LAL!H31, MEM!H31, MIA!H31, MIL!H31, MIN!H31, NOP!H31, NYK!H31, OKC!H31, ORL!H31, PHI!H31, PHX!H31, POR!H31, SAC!H31, SAS!H31, TOR!H31, UTH!H31, WAS!H31)</f>
        <v>224</v>
      </c>
      <c r="I69" s="38">
        <f>SUM(ATL!I31, BOS!I31, BRK!I31, CHA!I31, CHI!I31, CLE!I31, DAL!I31, DEN!I31, DET!I31, GSW!I31, HOU!I31, IND!I31, LAC!I31, LAL!I31, MEM!I31, MIA!I31, MIL!I31, MIN!I31, NOP!I31, NYK!I31, OKC!I31, ORL!I31, PHI!I31, PHX!I31, POR!I31, SAC!I31, SAS!I31, TOR!I31, UTH!I31, WAS!I31)-Max(ATL!I31, BOS!I31, BRK!I31, CHA!I31, CHI!I31, CLE!I31, DAL!I31, DEN!I31, DET!I31, GSW!I31, HOU!I31, IND!I31, LAC!I31, LAL!I31, MEM!I31, MIA!I31, MIL!I31, MIN!I31, NOP!I31, NYK!I31, OKC!I31, ORL!I31, PHI!I31, PHX!I31, POR!I31, SAC!I31, SAS!I31, TOR!I31, UTH!I31, WAS!I31)-min(ATL!I31, BOS!I31, BRK!I31, CHA!I31, CHI!I31, CLE!I31, DAL!I31, DEN!I31, DET!I31, GSW!I31, HOU!I31, IND!I31, LAC!I31, LAL!I31, MEM!I31, MIA!I31, MIL!I31, MIN!I31, NOP!I31, NYK!I31, OKC!I31, ORL!I31, PHI!I31, PHX!I31, POR!I31, SAC!I31, SAS!I31, TOR!I31, UTH!I31, WAS!I31)</f>
        <v>222</v>
      </c>
      <c r="J69" s="38">
        <f>SUM(ATL!J31, BOS!J31, BRK!J31, CHA!J31, CHI!J31, CLE!J31, DAL!J31, DEN!J31, DET!J31, GSW!J31, HOU!J31, IND!J31, LAC!J31, LAL!J31, MEM!J31, MIA!J31, MIL!J31, MIN!J31, NOP!J31, NYK!J31, OKC!J31, ORL!J31, PHI!J31, PHX!J31, POR!J31, SAC!J31, SAS!J31, TOR!J31, UTH!J31, WAS!J31)-Max(ATL!J31, BOS!J31, BRK!J31, CHA!J31, CHI!J31, CLE!J31, DAL!J31, DEN!J31, DET!J31, GSW!J31, HOU!J31, IND!J31, LAC!J31, LAL!J31, MEM!J31, MIA!J31, MIL!J31, MIN!J31, NOP!J31, NYK!J31, OKC!J31, ORL!J31, PHI!J31, PHX!J31, POR!J31, SAC!J31, SAS!J31, TOR!J31, UTH!J31, WAS!J31)-min(ATL!J31, BOS!J31, BRK!J31, CHA!J31, CHI!J31, CLE!J31, DAL!J31, DEN!J31, DET!J31, GSW!J31, HOU!J31, IND!J31, LAC!J31, LAL!J31, MEM!J31, MIA!J31, MIL!J31, MIN!J31, NOP!J31, NYK!J31, OKC!J31, ORL!J31, PHI!J31, PHX!J31, POR!J31, SAC!J31, SAS!J31, TOR!J31, UTH!J31, WAS!J31)</f>
        <v>275</v>
      </c>
      <c r="K69" s="38">
        <f>SUM(ATL!K31, BOS!K31, BRK!K31, CHA!K31, CHI!K31, CLE!K31, DAL!K31, DEN!K31, DET!K31, GSW!K31, HOU!K31, IND!K31, LAC!K31, LAL!K31, MEM!K31, MIA!K31, MIL!K31, MIN!K31, NOP!K31, NYK!K31, OKC!K31, ORL!K31, PHI!K31, PHX!K31, POR!K31, SAC!K31, SAS!K31, TOR!K31, UTH!K31, WAS!K31)-Max(ATL!K31, BOS!K31, BRK!K31, CHA!K31, CHI!K31, CLE!K31, DAL!K31, DEN!K31, DET!K31, GSW!K31, HOU!K31, IND!K31, LAC!K31, LAL!K31, MEM!K31, MIA!K31, MIL!K31, MIN!K31, NOP!K31, NYK!K31, OKC!K31, ORL!K31, PHI!K31, PHX!K31, POR!K31, SAC!K31, SAS!K31, TOR!K31, UTH!K31, WAS!K31)-min(ATL!K31, BOS!K31, BRK!K31, CHA!K31, CHI!K31, CLE!K31, DAL!K31, DEN!K31, DET!K31, GSW!K31, HOU!K31, IND!K31, LAC!K31, LAL!K31, MEM!K31, MIA!K31, MIL!K31, MIN!K31, NOP!K31, NYK!K31, OKC!K31, ORL!K31, PHI!K31, PHX!K31, POR!K31, SAC!K31, SAS!K31, TOR!K31, UTH!K31, WAS!K31)</f>
        <v>305</v>
      </c>
      <c r="L69" s="38">
        <f>SUM(ATL!L31, BOS!L31, BRK!L31, CHA!L31, CHI!L31, CLE!L31, DAL!L31, DEN!L31, DET!L31, GSW!L31, HOU!L31, IND!L31, LAC!L31, LAL!L31, MEM!L31, MIA!L31, MIL!L31, MIN!L31, NOP!L31, NYK!L31, OKC!L31, ORL!L31, PHI!L31, PHX!L31, POR!L31, SAC!L31, SAS!L31, TOR!L31, UTH!L31, WAS!L31)-Max(ATL!L31, BOS!L31, BRK!L31, CHA!L31, CHI!L31, CLE!L31, DAL!L31, DEN!L31, DET!L31, GSW!L31, HOU!L31, IND!L31, LAC!L31, LAL!L31, MEM!L31, MIA!L31, MIL!L31, MIN!L31, NOP!L31, NYK!L31, OKC!L31, ORL!L31, PHI!L31, PHX!L31, POR!L31, SAC!L31, SAS!L31, TOR!L31, UTH!L31, WAS!L31)-min(ATL!L31, BOS!L31, BRK!L31, CHA!L31, CHI!L31, CLE!L31, DAL!L31, DEN!L31, DET!L31, GSW!L31, HOU!L31, IND!L31, LAC!L31, LAL!L31, MEM!L31, MIA!L31, MIL!L31, MIN!L31, NOP!L31, NYK!L31, OKC!L31, ORL!L31, PHI!L31, PHX!L31, POR!L31, SAC!L31, SAS!L31, TOR!L31, UTH!L31, WAS!L31)</f>
        <v>425</v>
      </c>
      <c r="M69" s="38">
        <f>SUM(ATL!M31, BOS!M31, BRK!M31, CHA!M31, CHI!M31, CLE!M31, DAL!M31, DEN!M31, DET!M31, GSW!M31, HOU!M31, IND!M31, LAC!M31, LAL!M31, MEM!M31, MIA!M31, MIL!M31, MIN!M31, NOP!M31, NYK!M31, OKC!M31, ORL!M31, PHI!M31, PHX!M31, POR!M31, SAC!M31, SAS!M31, TOR!M31, UTH!M31, WAS!M31)-Max(ATL!M31, BOS!M31, BRK!M31, CHA!M31, CHI!M31, CLE!M31, DAL!M31, DEN!M31, DET!M31, GSW!M31, HOU!M31, IND!M31, LAC!M31, LAL!M31, MEM!M31, MIA!M31, MIL!M31, MIN!M31, NOP!M31, NYK!M31, OKC!M31, ORL!M31, PHI!M31, PHX!M31, POR!M31, SAC!M31, SAS!M31, TOR!M31, UTH!M31, WAS!M31)-min(ATL!M31, BOS!M31, BRK!M31, CHA!M31, CHI!M31, CLE!M31, DAL!M31, DEN!M31, DET!M31, GSW!M31, HOU!M31, IND!M31, LAC!M31, LAL!M31, MEM!M31, MIA!M31, MIL!M31, MIN!M31, NOP!M31, NYK!M31, OKC!M31, ORL!M31, PHI!M31, PHX!M31, POR!M31, SAC!M31, SAS!M31, TOR!M31, UTH!M31, WAS!M31)</f>
        <v>277</v>
      </c>
      <c r="N69" s="38">
        <f>SUM(ATL!N31, BOS!N31, BRK!N31, CHA!N31, CHI!N31, CLE!N31, DAL!N31, DEN!N31, DET!N31, GSW!N31, HOU!N31, IND!N31, LAC!N31, LAL!N31, MEM!N31, MIA!N31, MIL!N31, MIN!N31, NOP!N31, NYK!N31, OKC!N31, ORL!N31, PHI!N31, PHX!N31, POR!N31, SAC!N31, SAS!N31, TOR!N31, UTH!N31, WAS!N31)-Max(ATL!N31, BOS!N31, BRK!N31, CHA!N31, CHI!N31, CLE!N31, DAL!N31, DEN!N31, DET!N31, GSW!N31, HOU!N31, IND!N31, LAC!N31, LAL!N31, MEM!N31, MIA!N31, MIL!N31, MIN!N31, NOP!N31, NYK!N31, OKC!N31, ORL!N31, PHI!N31, PHX!N31, POR!N31, SAC!N31, SAS!N31, TOR!N31, UTH!N31, WAS!N31)-min(ATL!N31, BOS!N31, BRK!N31, CHA!N31, CHI!N31, CLE!N31, DAL!N31, DEN!N31, DET!N31, GSW!N31, HOU!N31, IND!N31, LAC!N31, LAL!N31, MEM!N31, MIA!N31, MIL!N31, MIN!N31, NOP!N31, NYK!N31, OKC!N31, ORL!N31, PHI!N31, PHX!N31, POR!N31, SAC!N31, SAS!N31, TOR!N31, UTH!N31, WAS!N31)</f>
        <v>287</v>
      </c>
      <c r="O69" s="38">
        <f>SUM(ATL!O31, BOS!O31, BRK!O31, CHA!O31, CHI!O31, CLE!O31, DAL!O31, DEN!O31, DET!O31, GSW!O31, HOU!O31, IND!O31, LAC!O31, LAL!O31, MEM!O31, MIA!O31, MIL!O31, MIN!O31, NOP!O31, NYK!O31, OKC!O31, ORL!O31, PHI!O31, PHX!O31, POR!O31, SAC!O31, SAS!O31, TOR!O31, UTH!O31, WAS!O31)-Max(ATL!O31, BOS!O31, BRK!O31, CHA!O31, CHI!O31, CLE!O31, DAL!O31, DEN!O31, DET!O31, GSW!O31, HOU!O31, IND!O31, LAC!O31, LAL!O31, MEM!O31, MIA!O31, MIL!O31, MIN!O31, NOP!O31, NYK!O31, OKC!O31, ORL!O31, PHI!O31, PHX!O31, POR!O31, SAC!O31, SAS!O31, TOR!O31, UTH!O31, WAS!O31)-min(ATL!O31, BOS!O31, BRK!O31, CHA!O31, CHI!O31, CLE!O31, DAL!O31, DEN!O31, DET!O31, GSW!O31, HOU!O31, IND!O31, LAC!O31, LAL!O31, MEM!O31, MIA!O31, MIL!O31, MIN!O31, NOP!O31, NYK!O31, OKC!O31, ORL!O31, PHI!O31, PHX!O31, POR!O31, SAC!O31, SAS!O31, TOR!O31, UTH!O31, WAS!O31)</f>
        <v>100</v>
      </c>
      <c r="P69" s="38">
        <f>SUM(ATL!P31, BOS!P31, BRK!P31, CHA!P31, CHI!P31, CLE!P31, DAL!P31, DEN!P31, DET!P31, GSW!P31, HOU!P31, IND!P31, LAC!P31, LAL!P31, MEM!P31, MIA!P31, MIL!P31, MIN!P31, NOP!P31, NYK!P31, OKC!P31, ORL!P31, PHI!P31, PHX!P31, POR!P31, SAC!P31, SAS!P31, TOR!P31, UTH!P31, WAS!P31)-Max(ATL!P31, BOS!P31, BRK!P31, CHA!P31, CHI!P31, CLE!P31, DAL!P31, DEN!P31, DET!P31, GSW!P31, HOU!P31, IND!P31, LAC!P31, LAL!P31, MEM!P31, MIA!P31, MIL!P31, MIN!P31, NOP!P31, NYK!P31, OKC!P31, ORL!P31, PHI!P31, PHX!P31, POR!P31, SAC!P31, SAS!P31, TOR!P31, UTH!P31, WAS!P31)-min(ATL!P31, BOS!P31, BRK!P31, CHA!P31, CHI!P31, CLE!P31, DAL!P31, DEN!P31, DET!P31, GSW!P31, HOU!P31, IND!P31, LAC!P31, LAL!P31, MEM!P31, MIA!P31, MIL!P31, MIN!P31, NOP!P31, NYK!P31, OKC!P31, ORL!P31, PHI!P31, PHX!P31, POR!P31, SAC!P31, SAS!P31, TOR!P31, UTH!P31, WAS!P31)</f>
        <v>0</v>
      </c>
      <c r="Q69" s="38">
        <f>SUM(ATL!Q31, BOS!Q31, BRK!Q31, CHA!Q31, CHI!Q31, CLE!Q31, DAL!Q31, DEN!Q31, DET!Q31, GSW!Q31, HOU!Q31, IND!Q31, LAC!Q31, LAL!Q31, MEM!Q31, MIA!Q31, MIL!Q31, MIN!Q31, NOP!Q31, NYK!Q31, OKC!Q31, ORL!Q31, PHI!Q31, PHX!Q31, POR!Q31, SAC!Q31, SAS!Q31, TOR!Q31, UTH!Q31, WAS!Q31)-Max(ATL!Q31, BOS!Q31, BRK!Q31, CHA!Q31, CHI!Q31, CLE!Q31, DAL!Q31, DEN!Q31, DET!Q31, GSW!Q31, HOU!Q31, IND!Q31, LAC!Q31, LAL!Q31, MEM!Q31, MIA!Q31, MIL!Q31, MIN!Q31, NOP!Q31, NYK!Q31, OKC!Q31, ORL!Q31, PHI!Q31, PHX!Q31, POR!Q31, SAC!Q31, SAS!Q31, TOR!Q31, UTH!Q31, WAS!Q31)-min(ATL!Q31, BOS!Q31, BRK!Q31, CHA!Q31, CHI!Q31, CLE!Q31, DAL!Q31, DEN!Q31, DET!Q31, GSW!Q31, HOU!Q31, IND!Q31, LAC!Q31, LAL!Q31, MEM!Q31, MIA!Q31, MIL!Q31, MIN!Q31, NOP!Q31, NYK!Q31, OKC!Q31, ORL!Q31, PHI!Q31, PHX!Q31, POR!Q31, SAC!Q31, SAS!Q31, TOR!Q31, UTH!Q31, WAS!Q31)</f>
        <v>0</v>
      </c>
      <c r="R69" s="38">
        <f>SUM(ATL!R31, BOS!R31, BRK!R31, CHA!R31, CHI!R31, CLE!R31, DAL!R31, DEN!R31, DET!R31, GSW!R31, HOU!R31, IND!R31, LAC!R31, LAL!R31, MEM!R31, MIA!R31, MIL!R31, MIN!R31, NOP!R31, NYK!R31, OKC!R31, ORL!R31, PHI!R31, PHX!R31, POR!R31, SAC!R31, SAS!R31, TOR!R31, UTH!R31, WAS!R31)-Max(ATL!R31, BOS!R31, BRK!R31, CHA!R31, CHI!R31, CLE!R31, DAL!R31, DEN!R31, DET!R31, GSW!R31, HOU!R31, IND!R31, LAC!R31, LAL!R31, MEM!R31, MIA!R31, MIL!R31, MIN!R31, NOP!R31, NYK!R31, OKC!R31, ORL!R31, PHI!R31, PHX!R31, POR!R31, SAC!R31, SAS!R31, TOR!R31, UTH!R31, WAS!R31)-min(ATL!R31, BOS!R31, BRK!R31, CHA!R31, CHI!R31, CLE!R31, DAL!R31, DEN!R31, DET!R31, GSW!R31, HOU!R31, IND!R31, LAC!R31, LAL!R31, MEM!R31, MIA!R31, MIL!R31, MIN!R31, NOP!R31, NYK!R31, OKC!R31, ORL!R31, PHI!R31, PHX!R31, POR!R31, SAC!R31, SAS!R31, TOR!R31, UTH!R31, WAS!R31)</f>
        <v>0</v>
      </c>
      <c r="S69" s="39">
        <f>SUM(ATL!S31, BOS!S31, BRK!S31, CHA!S31, CHI!S31, CLE!S31, DAL!S31, DEN!S31, DET!S31, GSW!S31, HOU!S31, IND!S31, LAC!S29, LAL!S31, MEM!S31, MIA!S31, MIL!S31, MIN!S31, NOP!S31, NYK!S31, OKC!S31, ORL!S31, PHI!S31, PHX!S31, POR!S31, SAC!S31, SAS!S31, TOR!S31, UTH!S31, WAS!S31)-Max(ATL!S31, BOS!S31, BRK!S31, CHA!S31, CHI!S31, CLE!S31, DAL!S31, DEN!S31, DET!S31, GSW!S31, HOU!S31, IND!S31, LAC!S29, LAL!S31, MEM!S31, MIA!S31, MIL!S31, MIN!S31, NOP!S31, NYK!S31, OKC!S31, ORL!S31, PHI!S31, PHX!S31, POR!S31, SAC!S31, SAS!S31, TOR!S31, UTH!S31, WAS!S31)-min(ATL!S31, BOS!S31, BRK!S31, CHA!S31, CHI!S31, CLE!S31, DAL!S31, DEN!S31, DET!S31, GSW!S31, HOU!S31, IND!S31, LAC!S29, LAL!S31, MEM!S31, MIA!S31, MIL!S31, MIN!S31, NOP!S31, NYK!S31, OKC!S31, ORL!S31, PHI!S31, PHX!S31, POR!S31, SAC!S31, SAS!S31, TOR!S31, UTH!S31, WAS!S31)</f>
        <v>-41821</v>
      </c>
    </row>
    <row r="70">
      <c r="A70" s="104"/>
      <c r="B70" s="103"/>
      <c r="C70" s="99"/>
      <c r="D70" s="99"/>
      <c r="E70" s="99"/>
      <c r="F70" s="99"/>
      <c r="G70" s="99"/>
      <c r="H70" s="99"/>
      <c r="I70" s="99"/>
      <c r="J70" s="99"/>
      <c r="K70" s="99"/>
      <c r="L70" s="112"/>
      <c r="N70" s="104"/>
    </row>
    <row r="71">
      <c r="A71" s="85" t="s">
        <v>917</v>
      </c>
      <c r="B71" s="140"/>
      <c r="C71" s="140"/>
      <c r="D71" s="140"/>
      <c r="E71" s="140"/>
      <c r="F71" s="140"/>
      <c r="G71" s="140"/>
      <c r="H71" s="140"/>
      <c r="I71" s="140"/>
      <c r="J71" s="140"/>
      <c r="K71" s="140"/>
      <c r="L71" s="140"/>
      <c r="M71" s="140"/>
      <c r="N71" s="140"/>
      <c r="O71" s="140"/>
      <c r="P71" s="140"/>
      <c r="Q71" s="140"/>
      <c r="R71" s="140"/>
      <c r="S71" s="140"/>
    </row>
    <row r="72">
      <c r="A72" s="3" t="s">
        <v>1</v>
      </c>
      <c r="B72" s="140">
        <f>AVERAGE(ATL!B2, BOS!B2, BRK!B2, CHA!B2, CHI!B2, CLE!B2, DAL!B2, DEN!B2, DET!B2, GSW!B2, HOU!B2, IND!B2, LAC!B2, LAL!B2, MEM!B2, MIA!B2, MIL!B2, MIN!B2, NOP!B2, NYK!B2, OKC!B2, ORL!B2, PHI!B2, PHX!B2, POR!B2, SAC!B2, SAS!B2, TOR!B2, UTH!B2, WAS!B2)</f>
        <v>16.36666667</v>
      </c>
      <c r="C72" s="140">
        <f>AVERAGE(ATL!C2, BOS!C2, BRK!C2, CHA!C2, CHI!C2, CLE!C2, DAL!C2, DEN!C2, DET!C2, GSW!C2, HOU!C2, IND!C2, LAC!C2, LAL!C2, MEM!C2, MIA!C2, MIL!C2, MIN!C2, NOP!C2, NYK!C2, OKC!C2, ORL!C2, PHI!C2, PHX!C2, POR!C2, SAC!C2, SAS!C2, TOR!C2, UTH!C2, WAS!C2)</f>
        <v>16.25925926</v>
      </c>
      <c r="D72" s="140">
        <f>AVERAGE(ATL!D2, BOS!D2, BRK!D2, CHA!D2, CHI!D2, CLE!D2, DAL!D2, DEN!D2, DET!D2, GSW!D2, HOU!D2, IND!D2, LAC!D2, LAL!D2, MEM!D2, MIA!D2, MIL!D2, MIN!D2, NOP!D2, NYK!D2, OKC!D2, ORL!D2, PHI!D2, PHX!D2, POR!D2, SAC!D2, SAS!D2, TOR!D2, UTH!D2, WAS!D2)</f>
        <v>15.22222222</v>
      </c>
      <c r="E72" s="140">
        <f>AVERAGE(ATL!E2, BOS!E2, BRK!E2, CHA!E2, CHI!E2, CLE!E2, DAL!E2, DEN!E2, DET!E2, GSW!E2, HOU!E2, IND!E2, LAC!E2, LAL!E2, MEM!E2, MIA!E2, MIL!E2, MIN!E2, NOP!E2, NYK!E2, OKC!E2, ORL!E2, PHI!E2, PHX!E2, POR!E2, SAC!E2, SAS!E2, TOR!E2, UTH!E2, WAS!E2)</f>
        <v>12.57692308</v>
      </c>
      <c r="F72" s="140">
        <f>AVERAGE(ATL!G2, BOS!F2, BRK!F2, CHA!F2, CHI!F2, CLE!F2, DAL!F2, DEN!F2, DET!F2, GSW!F2, HOU!F2, IND!F2, LAC!F2, LAL!F2, MEM!F2, MIA!F2, MIL!F2, MIN!F2, NOP!F2, NYK!F2, OKC!F2, ORL!F2, PHI!F2, PHX!F2, POR!F2, SAC!F2, SAS!F2, TOR!F2, UTH!F2, WAS!F2)</f>
        <v>8.615384615</v>
      </c>
      <c r="G72" s="140">
        <f>AVERAGE(ATL!G2, BOS!G2, BRK!G2, CHA!G2, CHI!G2, CLE!G2, DAL!G2, DEN!G2, DET!G2, GSW!G2, HOU!G2, IND!G2, LAC!G2, LAL!G2, MEM!G2, MIA!G2, MIL!G2, MIN!G2, NOP!G2, NYK!G2, OKC!G2, ORL!G2, PHI!G2, PHX!G2, POR!G2, SAC!G2, SAS!G2, TOR!G2, UTH!G2, WAS!G2)</f>
        <v>5</v>
      </c>
      <c r="H72" s="140">
        <f>AVERAGE(ATL!H2, BOS!H2, BRK!H2, CHA!H2, CHI!H2, CLE!H2, DAL!H2, DEN!H2, DET!H2, GSW!H2, HOU!H2, IND!H2, LAC!H2, LAL!H2, MEM!H2, MIA!H2, MIL!H2, MIN!H2, NOP!H2, NYK!H2, OKC!H2, ORL!H2, PHI!H2, PHX!H2, POR!H2, SAC!H2, SAS!H2, TOR!H2, UTH!H2, WAS!H2)</f>
        <v>1.925925926</v>
      </c>
      <c r="I72" s="140">
        <f>AVERAGE(ATL!I2, BOS!I2, BRK!I2, CHA!I2, CHI!I2, CLE!I2, DAL!I2, DEN!I2, DET!I2, GSW!I2, HOU!I2, IND!I2, LAC!I2, LAL!I2, MEM!I2, MIA!I2, MIL!I2, MIN!I2, NOP!I2, NYK!I2, OKC!I2, ORL!I2, PHI!I2, PHX!I2, POR!I2, SAC!I2, SAS!I2, TOR!I2, UTH!I2, WAS!I2)</f>
        <v>1.666666667</v>
      </c>
      <c r="J72" s="140">
        <f>AVERAGE(ATL!J2, BOS!J2, BRK!J2, CHA!J2, CHI!J2, CLE!J2, DAL!J2, DEN!J2, DET!J2, GSW!J2, HOU!J2, IND!J2, LAC!J2, LAL!J2, MEM!J2, MIA!J2, MIL!J2, MIN!J2, NOP!J2, NYK!J2, OKC!J2, ORL!J2, PHI!J2, PHX!J2, POR!J2, SAC!J2, SAS!J2, TOR!J2, UTH!J2, WAS!J2)</f>
        <v>1.12</v>
      </c>
      <c r="K72" s="140">
        <f>AVERAGE(ATL!K2, BOS!K2, BRK!K2, CHA!K2, CHI!K2, CLE!K2, DAL!K2, DEN!K2, DET!K2, GSW!K2, HOU!K2, IND!K2, LAC!K2, LAL!K2, MEM!K2, MIA!K2, MIL!K2, MIN!K2, NOP!K2, NYK!K2, OKC!K2, ORL!K2, PHI!K2, PHX!K2, POR!K2, SAC!K2, SAS!K2, TOR!K2, UTH!K2, WAS!K2)</f>
        <v>2.541666667</v>
      </c>
      <c r="L72" s="140">
        <f>AVERAGE(ATL!L2, BOS!L2, BRK!L2, CHA!L2, CHI!L2, CLE!L2, DAL!L2, DEN!L2, DET!L2, GSW!L2, HOU!L2, IND!L2, LAC!L2, LAL!L2, MEM!L2, MIA!L2, MIL!L2, MIN!L2, NOP!L2, NYK!L2, OKC!L2, ORL!L2, PHI!L2, PHX!L2, POR!L2, SAC!L2, SAS!L2, TOR!L2, UTH!L2, WAS!L2)</f>
        <v>1.923076923</v>
      </c>
      <c r="M72" s="140">
        <f>AVERAGE(ATL!M2, BOS!M2, BRK!M2, CHA!M2, CHI!M2, CLE!M2, DAL!M2, DEN!M2, DET!M2, GSW!M2, HOU!M2, IND!M2, LAC!M2, LAL!M2, MEM!M2, MIA!M2, MIL!M2, MIN!M2, NOP!M2, NYK!M2, OKC!M2, ORL!M2, PHI!M2, PHX!M2, POR!M2, SAC!M2, SAS!M2, TOR!M2, UTH!M2, WAS!M2)</f>
        <v>3.6</v>
      </c>
      <c r="N72" s="140">
        <f>AVERAGE(ATL!N2, BOS!N2, BRK!N2, CHA!N2, CHI!N2, CLE!N2, DAL!N2, DEN!N2, DET!N2, GSW!N2, HOU!N2, IND!N2, LAC!N2, LAL!N2, MEM!N2, MIA!N2, MIL!N2, MIN!N2, NOP!N2, NYK!N2, OKC!N2, ORL!N2, PHI!N2, PHX!N2, POR!N2, SAC!N2, SAS!N2, TOR!N2, UTH!N2, WAS!N2)</f>
        <v>4.96</v>
      </c>
      <c r="O72" s="140">
        <f>AVERAGE(ATL!O2, BOS!O2, BRK!O2, CHA!O2, CHI!O2, CLE!O2, DAL!O2, DEN!O2, DET!O2, GSW!O2, HOU!O2, IND!O2, LAC!O2, LAL!O2, MEM!O2, MIA!O2, MIL!O2, MIN!O2, NOP!O2, NYK!O2, OKC!O2, ORL!O2, PHI!O2, PHX!O2, POR!O2, SAC!O2, SAS!O2, TOR!O2, UTH!O2, WAS!O2)</f>
        <v>4.818181818</v>
      </c>
      <c r="P72" s="140" t="str">
        <f>AVERAGE(ATL!P2, BOS!P2, BRK!P2, CHA!P2, CHI!P2, CLE!P2, DAL!P2, DEN!P2, DET!P2, GSW!P2, HOU!P2, IND!P2, LAC!P2, LAL!P2, MEM!P2, MIA!P2, MIL!P2, MIN!P2, NOP!P2, NYK!P2, OKC!P2, ORL!P2, PHI!P2, PHX!P2, POR!P2, SAC!P2, SAS!P2, TOR!P2, UTH!P2, WAS!P2)</f>
        <v>#DIV/0!</v>
      </c>
      <c r="Q72" s="140" t="str">
        <f>AVERAGE(ATL!Q2, BOS!Q2, BRK!Q2, CHA!Q2, CHI!Q2, CLE!Q2, DAL!Q2, DEN!Q2, DET!Q2, GSW!Q2, HOU!Q2, IND!Q2, LAC!Q2, LAL!Q2, MEM!Q2, MIA!Q2, MIL!Q2, MIN!Q2, NOP!Q2, NYK!Q2, OKC!Q2, ORL!Q2, PHI!Q2, PHX!Q2, POR!Q2, SAC!Q2, SAS!Q2, TOR!Q2, UTH!Q2, WAS!Q2)</f>
        <v>#DIV/0!</v>
      </c>
      <c r="R72" s="140" t="str">
        <f>AVERAGE(ATL!R2, BOS!R2, BRK!R2, CHA!R2, CHI!R2, CLE!R2, DAL!R2, DEN!R2, DET!R2, GSW!R2, HOU!R2, IND!R2, LAC!R2, LAL!R2, MEM!R2, MIA!R2, MIL!R2, MIN!R2, NOP!R2, NYK!R2, OKC!R2, ORL!R2, PHI!R2, PHX!R2, POR!R2, SAC!R2, SAS!R2, TOR!R2, UTH!R2, WAS!R2)</f>
        <v>#DIV/0!</v>
      </c>
      <c r="S72" s="140">
        <f>AVERAGE(ATL!S2, BOS!S2, BRK!S2, CHA!S2, CHI!S2, CLE!S2, DAL!S2, DEN!S2, DET!S2, GSW!S2, HOU!S2, IND!S2, LAC!S2, LAL!S2, MEM!S2, MIA!S2, MIL!S2, MIN!S2, NOP!S2, NYK!S2, OKC!S2, ORL!S2, PHI!S2, PHX!S2, POR!S2, SAC!S2, SAS!S2, TOR!S2, UTH!S2, WAS!S2)</f>
        <v>41821</v>
      </c>
    </row>
    <row r="73">
      <c r="A73" s="3" t="s">
        <v>22</v>
      </c>
      <c r="B73" s="140">
        <f>AVERAGE(ATL!B3, BOS!B3, BRK!B3, CHA!B3, CHI!B3, CLE!B3, DAL!B3, DEN!B3, DET!B3, GSW!B3, HOU!B3, IND!B3, LAC!B3, LAL!B3, MEM!B3, MIA!B3, MIL!B3, MIN!B3, NOP!B3, NYK!B3, OKC!B3, ORL!B3, PHI!B3, PHX!B3, POR!B3, SAC!B3, SAS!B3, TOR!B3, UTH!B3, WAS!B3)</f>
        <v>26.66666667</v>
      </c>
      <c r="C73" s="140">
        <f>AVERAGE(ATL!C3, BOS!C3, BRK!C3, CHA!C3, CHI!C3, CLE!C3, DAL!C3, DEN!C3, DET!C3, GSW!C3, HOU!C3, IND!C3, LAC!C3, LAL!C3, MEM!C3, MIA!C3, MIL!C3, MIN!C3, NOP!C3, NYK!C3, OKC!C3, ORL!C3, PHI!C3, PHX!C3, POR!C3, SAC!C3, SAS!C3, TOR!C3, UTH!C3, WAS!C3)</f>
        <v>22.44444444</v>
      </c>
      <c r="D73" s="140">
        <f>AVERAGE(ATL!D3, BOS!D3, BRK!D3, CHA!D3, CHI!D3, CLE!D3, DAL!D3, DEN!D3, DET!D3, GSW!D3, HOU!D3, IND!D3, LAC!D3, LAL!D3, MEM!D3, MIA!D3, MIL!D3, MIN!D3, NOP!D3, NYK!D3, OKC!D3, ORL!D3, PHI!D3, PHX!D3, POR!D3, SAC!D3, SAS!D3, TOR!D3, UTH!D3, WAS!D3)</f>
        <v>20.66666667</v>
      </c>
      <c r="E73" s="140">
        <f>AVERAGE(ATL!E3, BOS!E3, BRK!E3, CHA!E3, CHI!E3, CLE!E3, DAL!E3, DEN!E3, DET!E3, GSW!E3, HOU!E3, IND!E3, LAC!E3, LAL!E3, MEM!E3, MIA!E3, MIL!E3, MIN!E3, NOP!E3, NYK!E3, OKC!E3, ORL!E3, PHI!E3, PHX!E3, POR!E3, SAC!E3, SAS!E3, TOR!E3, UTH!E3, WAS!E3)</f>
        <v>23.76923077</v>
      </c>
      <c r="F73" s="140">
        <f>AVERAGE(ATL!G3, BOS!F3, BRK!F3, CHA!F3, CHI!F3, CLE!F3, DAL!F3, DEN!F3, DET!F3, GSW!F3, HOU!F3, IND!F3, LAC!F3, LAL!F3, MEM!F3, MIA!F3, MIL!F3, MIN!F3, NOP!F3, NYK!F3, OKC!F3, ORL!F3, PHI!F3, PHX!F3, POR!F3, SAC!F3, SAS!F3, TOR!F3, UTH!F3, WAS!F3)</f>
        <v>22.57692308</v>
      </c>
      <c r="G73" s="140">
        <f>AVERAGE(ATL!G3, BOS!G3, BRK!G3, CHA!G3, CHI!G3, CLE!G3, DAL!G3, DEN!G3, DET!G3, GSW!G3, HOU!G3, IND!G3, LAC!G3, LAL!G3, MEM!G3, MIA!G3, MIL!G3, MIN!G3, NOP!G3, NYK!G3, OKC!G3, ORL!G3, PHI!G3, PHX!G3, POR!G3, SAC!G3, SAS!G3, TOR!G3, UTH!G3, WAS!G3)</f>
        <v>23.37037037</v>
      </c>
      <c r="H73" s="140">
        <f>AVERAGE(ATL!H3, BOS!H3, BRK!H3, CHA!H3, CHI!H3, CLE!H3, DAL!H3, DEN!H3, DET!H3, GSW!H3, HOU!H3, IND!H3, LAC!H3, LAL!H3, MEM!H3, MIA!H3, MIL!H3, MIN!H3, NOP!H3, NYK!H3, OKC!H3, ORL!H3, PHI!H3, PHX!H3, POR!H3, SAC!H3, SAS!H3, TOR!H3, UTH!H3, WAS!H3)</f>
        <v>25.81481481</v>
      </c>
      <c r="I73" s="140">
        <f>AVERAGE(ATL!I3, BOS!I3, BRK!I3, CHA!I3, CHI!I3, CLE!I3, DAL!I3, DEN!I3, DET!I3, GSW!I3, HOU!I3, IND!I3, LAC!I3, LAL!I3, MEM!I3, MIA!I3, MIL!I3, MIN!I3, NOP!I2, NYK!I3, OKC!I3, ORL!I3, PHI!I3, PHX!I3, POR!I3, SAC!I3, SAS!I3, TOR!I3, UTH!I3, WAS!I3)</f>
        <v>23.33333333</v>
      </c>
      <c r="J73" s="140">
        <f>AVERAGE(ATL!J3, BOS!J3, BRK!J3, CHA!J3, CHI!J3, CLE!J3, DAL!J3, DEN!J3, DET!J3, GSW!J3, HOU!J3, IND!J3, LAC!J3, LAL!J3, MEM!J3, MIA!J3, MIL!J3, MIN!J3, NOP!J2, NYK!J3, OKC!J3, ORL!J3, PHI!J3, PHX!J3, POR!J3, SAC!J3, SAS!J3, TOR!J3, UTH!J3, WAS!J3)</f>
        <v>20.92</v>
      </c>
      <c r="K73" s="140">
        <f>AVERAGE(ATL!K3, BOS!K3, BRK!K3, CHA!K3, CHI!K3, CLE!K3, DAL!K3, DEN!K3, DET!K3, GSW!K3, HOU!K3, IND!K3, LAC!K3, LAL!K3, MEM!K3, MIA!K3, MIL!K3, MIN!K3, NOP!K2, NYK!K3, OKC!K3, ORL!K3, PHI!K3, PHX!K3, POR!K3, SAC!K3, SAS!K3, TOR!K3, UTH!K3, WAS!K3)</f>
        <v>22.91666667</v>
      </c>
      <c r="L73" s="140">
        <f>AVERAGE(ATL!L3, BOS!L3, BRK!L3, CHA!L3, CHI!L3, CLE!L3, DAL!L3, DEN!L3, DET!L3, GSW!L3, HOU!L3, IND!L3, LAC!L3, LAL!L3, MEM!L3, MIA!L3, MIL!L3, MIN!L3, NOP!L2, NYK!L3, OKC!L3, ORL!L3, PHI!L3, PHX!L3, POR!L3, SAC!L3, SAS!L3, TOR!L3, UTH!L3, WAS!L3)</f>
        <v>20.46153846</v>
      </c>
      <c r="M73" s="140">
        <f>AVERAGE(ATL!M3, BOS!M3, BRK!M3, CHA!M3, CHI!M3, CLE!M3, DAL!M3, DEN!M3, DET!M3, GSW!M3, HOU!M3, IND!M3, LAC!M3, LAL!M3, MEM!M3, MIA!M3, MIL!M3, MIN!M3, NOP!M3, NYK!M3, OKC!M3, ORL!M3, PHI!M3, PHX!M3, POR!M3, SAC!M3, SAS!M3, TOR!M3, UTH!M3, WAS!M3)</f>
        <v>18.96</v>
      </c>
      <c r="N73" s="140">
        <f>AVERAGE(ATL!N3, BOS!N3, BRK!N3, CHA!N3, CHI!N3, CLE!N3, DAL!N3, DEN!N3, DET!N3, GSW!N3, HOU!N3, IND!N3, LAC!N3, LAL!N3, MEM!N3, MIA!N3, MIL!N3, MIN!N3, NOP!N3, NYK!N3, OKC!N3, ORL!N3, PHI!N3, PHX!N3, POR!N3, SAC!N3, SAS!N3, TOR!N3, UTH!N3, WAS!N3)</f>
        <v>17.44</v>
      </c>
      <c r="O73" s="140">
        <f>AVERAGE(ATL!O3, BOS!O3, BRK!O3, CHA!O3, CHI!O3, CLE!O3, DAL!O3, DEN!O3, DET!O3, GSW!O3, HOU!O3, IND!O3, LAC!O3, LAL!O3, MEM!O3, MIA!O3, MIL!O3, MIN!O3, NOP!O3, NYK!O3, OKC!O3, ORL!O3, PHI!O3, PHX!O3, POR!O3, SAC!O3, SAS!O3, TOR!O3, UTH!O3, WAS!O3)</f>
        <v>14.90909091</v>
      </c>
      <c r="P73" s="140" t="str">
        <f>AVERAGE(ATL!P3, BOS!P3, BRK!P3, CHA!P3, CHI!P3, CLE!P3, DAL!P3, DEN!P3, DET!P3, GSW!P3, HOU!P3, IND!P3, LAC!P3, LAL!P3, MEM!P3, MIA!P3, MIL!P3, MIN!P3, NOP!P3, NYK!P3, OKC!P3, ORL!P3, PHI!P3, PHX!P3, POR!P3, SAC!P3, SAS!P3, TOR!P3, UTH!P3, WAS!P3)</f>
        <v>#DIV/0!</v>
      </c>
      <c r="Q73" s="140" t="str">
        <f>AVERAGE(ATL!Q3, BOS!Q3, BRK!Q3, CHA!Q3, CHI!Q3, CLE!Q3, DAL!Q3, DEN!Q3, DET!Q3, GSW!Q3, HOU!Q3, IND!Q3, LAC!Q3, LAL!Q3, MEM!Q3, MIA!Q3, MIL!Q3, MIN!Q3, NOP!Q3, NYK!Q3, OKC!Q3, ORL!Q3, PHI!Q3, PHX!Q3, POR!Q3, SAC!Q3, SAS!Q3, TOR!Q3, UTH!Q3, WAS!Q3)</f>
        <v>#DIV/0!</v>
      </c>
      <c r="R73" s="140" t="str">
        <f>AVERAGE(ATL!R3, BOS!R3, BRK!R3, CHA!R3, CHI!R3, CLE!R3, DAL!R3, DEN!R3, DET!R3, GSW!R3, HOU!R3, IND!R3, LAC!R3, LAL!R3, MEM!R3, MIA!R3, MIL!R3, MIN!R3, NOP!R3, NYK!R3, OKC!R3, ORL!R3, PHI!R3, PHX!R3, POR!R3, SAC!R3, SAS!R3, TOR!R3, UTH!R3, WAS!R3)</f>
        <v>#DIV/0!</v>
      </c>
      <c r="S73" s="140">
        <f>AVERAGE(ATL!S3, BOS!S3, BRK!S3, CHA!S3, CHI!S3, CLE!S3, DAL!S3, DEN!S3, DET!S3, GSW!S3, HOU!S3, IND!S3, LAC!S3, LAL!S3, MEM!S3, MIA!S3, MIL!S3, MIN!S3, NOP!S3, NYK!S3, OKC!S3, ORL!S3, PHI!S3, PHX!S3, POR!S3, SAC!S3, SAS!S3, TOR!S3, UTH!S3, WAS!S3)</f>
        <v>41702</v>
      </c>
    </row>
    <row r="74">
      <c r="A74" s="3" t="s">
        <v>23</v>
      </c>
      <c r="B74" s="140">
        <f>AVERAGE(ATL!B4, BOS!B4, BRK!B4, CHA!B4, CHI!B4, CLE!B4, DAL!B4, DEN!B4, DET!B4, GSW!B4, HOU!B4, IND!B4, LAC!B4, LAL!B4, MEM!B4, MIA!B4, MIL!B4, MIN!B4, NOP!B4, NYK!B4, OKC!B4, ORL!B4, PHI!B4, PHX!B4, POR!B4, SAC!B4, SAS!B4, TOR!B4, UTH!B4, WAS!B4)</f>
        <v>18.43333333</v>
      </c>
      <c r="C74" s="140">
        <f>AVERAGE(ATL!C4, BOS!C4, BRK!C4, CHA!C4, CHI!C4, CLE!C4, DAL!C4, DEN!C4, DET!C4, GSW!C4, HOU!C4, IND!C4, LAC!C4, LAL!C4, MEM!C4, MIA!C4, MIL!C4, MIN!C4, NOP!C4, NYK!C4, OKC!C4, ORL!C4, PHI!C4, PHX!C4, POR!C4, SAC!C4, SAS!C4, TOR!C4, UTH!C4, WAS!C4)</f>
        <v>20.14814815</v>
      </c>
      <c r="D74" s="140">
        <f>AVERAGE(ATL!D4, BOS!D4, BRK!D4, CHA!D4, CHI!D4, CLE!D4, DAL!D4, DEN!D4, DET!D4, GSW!D4, HOU!D4, IND!D4, LAC!D4, LAL!D4, MEM!D4, MIA!D4, MIL!D4, MIN!D4, NOP!D4, NYK!D4, OKC!D4, ORL!D4, PHI!D4, PHX!D4, POR!D4, SAC!D4, SAS!D4, TOR!D4, UTH!D4, WAS!D4)</f>
        <v>17.33333333</v>
      </c>
      <c r="E74" s="140">
        <f>AVERAGE(ATL!E4, BOS!E4, BRK!E4, CHA!E4, CHI!E4, CLE!E4, DAL!E4, DEN!E4, DET!E4, GSW!E4, HOU!E4, IND!E4, LAC!E4, LAL!E4, MEM!E4, MIA!E4, MIL!E4, MIN!E4, NOP!E4, NYK!E4, OKC!E4, ORL!E4, PHI!E4, PHX!E4, POR!E4, SAC!E4, SAS!E4, TOR!E4, UTH!E4, WAS!E4)</f>
        <v>20.46153846</v>
      </c>
      <c r="F74" s="140">
        <f>AVERAGE(ATL!G4, BOS!F4, BRK!F4, CHA!F4, CHI!F4, CLE!F4, DAL!F4, DEN!F4, DET!F4, GSW!F4, HOU!F4, IND!F4, LAC!F4, LAL!F4, MEM!F4, MIA!F4, MIL!F4, MIN!F4, NOP!F4, NYK!F4, OKC!F4, ORL!F4, PHI!F4, PHX!F4, POR!F4, SAC!F4, SAS!F4, TOR!F4, UTH!F4, WAS!F4)</f>
        <v>19</v>
      </c>
      <c r="G74" s="140">
        <f>AVERAGE(ATL!G4, BOS!G4, BRK!G4, CHA!G4, CHI!G4, CLE!G4, DAL!G4, DEN!G4, DET!G4, GSW!G4, HOU!G4, IND!G4, LAC!G4, LAL!G4, MEM!G4, MIA!G4, MIL!G4, MIN!G4, NOP!G4, NYK!G4, OKC!G4, ORL!G4, PHI!G4, PHX!G4, POR!G4, SAC!G4, SAS!G4, TOR!G4, UTH!G4, WAS!G4)</f>
        <v>18.59259259</v>
      </c>
      <c r="H74" s="140">
        <f>AVERAGE(ATL!H4, BOS!H4, BRK!H4, CHA!H4, CHI!H4, CLE!H4, DAL!H4, DEN!H4, DET!H4, GSW!H4, HOU!H4, IND!H4, LAC!H4, LAL!H4, MEM!H4, MIA!H4, MIL!H4, MIN!H4, NOP!H4, NYK!H4, OKC!H4, ORL!H4, PHI!H4, PHX!H4, POR!H4, SAC!H4, SAS!H4, TOR!H4, UTH!H4, WAS!H4)</f>
        <v>21.33333333</v>
      </c>
      <c r="I74" s="140">
        <f>AVERAGE(ATL!I4, BOS!I4, BRK!I4, CHA!I4, CHI!I4, CLE!I4, DAL!I4, DEN!I4, DET!I4, GSW!I4, HOU!I4, IND!I4, LAC!I4, LAL!I4, MEM!I4, MIA!I4, MIL!I4, MIN!I4, NOP!I3, NYK!I4, OKC!I4, ORL!I4, PHI!I4, PHX!I4, POR!I4, SAC!I4, SAS!I4, TOR!I4, UTH!I4, WAS!I4)</f>
        <v>21.77777778</v>
      </c>
      <c r="J74" s="140">
        <f>AVERAGE(ATL!J4, BOS!J4, BRK!J4, CHA!J4, CHI!J4, CLE!J4, DAL!J4, DEN!J4, DET!J4, GSW!J4, HOU!J4, IND!J4, LAC!J4, LAL!J4, MEM!J4, MIA!J4, MIL!J4, MIN!J4, NOP!J3, NYK!J4, OKC!J4, ORL!J4, PHI!J4, PHX!J4, POR!J4, SAC!J4, SAS!J4, TOR!J4, UTH!J4, WAS!J4)</f>
        <v>21</v>
      </c>
      <c r="K74" s="140">
        <f>AVERAGE(ATL!K4, BOS!K4, BRK!K4, CHA!K4, CHI!K4, CLE!K4, DAL!K4, DEN!K4, DET!K4, GSW!K4, HOU!K4, IND!K4, LAC!K4, LAL!K4, MEM!K4, MIA!K4, MIL!K4, MIN!K4, NOP!K3, NYK!K4, OKC!K4, ORL!K4, PHI!K4, PHX!K4, POR!K4, SAC!K4, SAS!K4, TOR!K4, UTH!K4, WAS!K4)</f>
        <v>20.54166667</v>
      </c>
      <c r="L74" s="140">
        <f>AVERAGE(ATL!L4, BOS!L4, BRK!L4, CHA!L4, CHI!L4, CLE!L4, DAL!L4, DEN!L4, DET!L4, GSW!L4, HOU!L4, IND!L4, LAC!L4, LAL!L4, MEM!L4, MIA!L4, MIL!L4, MIN!L4, NOP!L3, NYK!L4, OKC!L4, ORL!L4, PHI!L4, PHX!L4, POR!L4, SAC!L4, SAS!L4, TOR!L4, UTH!L4, WAS!L4)</f>
        <v>21.80769231</v>
      </c>
      <c r="M74" s="140">
        <f>AVERAGE(ATL!M4, BOS!M4, BRK!M4, CHA!M4, CHI!M4, CLE!M4, DAL!M4, DEN!M4, DET!M4, GSW!M4, HOU!M4, IND!M4, LAC!M4, LAL!M4, MEM!M4, MIA!M4, MIL!M4, MIN!M4, NOP!M4, NYK!M4, OKC!M4, ORL!M4, PHI!M4, PHX!M4, POR!M4, SAC!M4, SAS!M4, TOR!M4, UTH!M4, WAS!M4)</f>
        <v>21.32</v>
      </c>
      <c r="N74" s="140">
        <f>AVERAGE(ATL!N4, BOS!N4, BRK!N4, CHA!N4, CHI!N4, CLE!N4, DAL!N4, DEN!N4, DET!N4, GSW!N4, HOU!N4, IND!N4, LAC!N4, LAL!N4, MEM!N4, MIA!N4, MIL!N4, MIN!N4, NOP!N4, NYK!N4, OKC!N4, ORL!N4, PHI!N4, PHX!N4, POR!N4, SAC!N4, SAS!N4, TOR!N4, UTH!N4, WAS!N4)</f>
        <v>16.08</v>
      </c>
      <c r="O74" s="140">
        <f>AVERAGE(ATL!O4, BOS!O4, BRK!O4, CHA!O4, CHI!O4, CLE!O4, DAL!O4, DEN!O4, DET!O4, GSW!O4, HOU!O4, IND!O4, LAC!O4, LAL!O4, MEM!O4, MIA!O4, MIL!O4, MIN!O4, NOP!O4, NYK!O4, OKC!O4, ORL!O4, PHI!O4, PHX!O4, POR!O4, SAC!O4, SAS!O4, TOR!O4, UTH!O4, WAS!O4)</f>
        <v>15.90909091</v>
      </c>
      <c r="P74" s="140" t="str">
        <f>AVERAGE(ATL!P4, BOS!P4, BRK!P4, CHA!P4, CHI!P4, CLE!P4, DAL!P4, DEN!P4, DET!P4, GSW!P4, HOU!P4, IND!P4, LAC!P4, LAL!P4, MEM!P4, MIA!P4, MIL!P4, MIN!P4, NOP!P4, NYK!P4, OKC!P4, ORL!P4, PHI!P4, PHX!P4, POR!P4, SAC!P4, SAS!P4, TOR!P4, UTH!P4, WAS!P4)</f>
        <v>#DIV/0!</v>
      </c>
      <c r="Q74" s="140" t="str">
        <f>AVERAGE(ATL!Q4, BOS!Q4, BRK!Q4, CHA!Q4, CHI!Q4, CLE!Q4, DAL!Q4, DEN!Q4, DET!Q4, GSW!Q4, HOU!Q4, IND!Q4, LAC!Q4, LAL!Q4, MEM!Q4, MIA!Q4, MIL!Q4, MIN!Q4, NOP!Q4, NYK!Q4, OKC!Q4, ORL!Q4, PHI!Q4, PHX!Q4, POR!Q4, SAC!Q4, SAS!Q4, TOR!Q4, UTH!Q4, WAS!Q4)</f>
        <v>#DIV/0!</v>
      </c>
      <c r="R74" s="140" t="str">
        <f>AVERAGE(ATL!R4, BOS!R4, BRK!R4, CHA!R4, CHI!R4, CLE!R4, DAL!R4, DEN!R4, DET!R4, GSW!R4, HOU!R4, IND!R4, LAC!R4, LAL!R4, MEM!R4, MIA!R4, MIL!R4, MIN!R4, NOP!R4, NYK!R4, OKC!R4, ORL!R4, PHI!R4, PHX!R4, POR!R4, SAC!R4, SAS!R4, TOR!R4, UTH!R4, WAS!R4)</f>
        <v>#DIV/0!</v>
      </c>
      <c r="S74" s="140">
        <f>AVERAGE(ATL!S4, BOS!S4, BRK!S4, CHA!S4, CHI!S4, CLE!S4, DAL!S4, DEN!S4, DET!S4, GSW!S4, HOU!S4, IND!S4, LAC!S4, LAL!S4, MEM!S4, MIA!S4, MIL!S4, MIN!S4, NOP!S4, NYK!S4, OKC!S4, ORL!S4, PHI!S4, PHX!S4, POR!S4, SAC!S4, SAS!S4, TOR!S4, UTH!S4, WAS!S4)</f>
        <v>41732</v>
      </c>
    </row>
    <row r="75">
      <c r="A75" s="3" t="s">
        <v>24</v>
      </c>
      <c r="B75" s="140">
        <f>AVERAGE(ATL!B5, BOS!B5, BRK!B5, CHA!B5, CHI!B5, CLE!B5, DAL!B5, DEN!B5, DET!B5, GSW!B5, HOU!B5, IND!B5, LAC!B5, LAL!B5, MEM!B5, MIA!B5, MIL!B5, MIN!B5, NOP!B5, NYK!B5, OKC!B5, ORL!B5, PHI!B5, PHX!B5, POR!B5, SAC!B5, SAS!B5, TOR!B5, UTH!B5, WAS!B5)</f>
        <v>13.73333333</v>
      </c>
      <c r="C75" s="140">
        <f>AVERAGE(ATL!C5, BOS!C5, BRK!C5, CHA!C5, CHI!C5, CLE!C5, DAL!C5, DEN!C5, DET!C5, GSW!C5, HOU!C5, IND!C5, LAC!C5, LAL!C5, MEM!C5, MIA!C5, MIL!C5, MIN!C5, NOP!C5, NYK!C5, OKC!C5, ORL!C5, PHI!C5, PHX!C5, POR!C5, SAC!C5, SAS!C5, TOR!C5, UTH!C5, WAS!C5)</f>
        <v>16.92592593</v>
      </c>
      <c r="D75" s="140">
        <f>AVERAGE(ATL!D5, BOS!D5, BRK!D5, CHA!D5, CHI!D5, CLE!D5, DAL!D5, DEN!D5, DET!D5, GSW!D5, HOU!D5, IND!D5, LAC!D5, LAL!D5, MEM!D5, MIA!D5, MIL!D5, MIN!D5, NOP!D5, NYK!D5, OKC!D5, ORL!D5, PHI!D5, PHX!D5, POR!D5, SAC!D5, SAS!D5, TOR!D5, UTH!D5, WAS!D5)</f>
        <v>18.51851852</v>
      </c>
      <c r="E75" s="140">
        <f>AVERAGE(ATL!E5, BOS!E5, BRK!E5, CHA!E5, CHI!E5, CLE!E5, DAL!E5, DEN!E5, DET!E5, GSW!E5, HOU!E5, IND!E5, LAC!E5, LAL!E5, MEM!E5, MIA!E5, MIL!E5, MIN!E5, NOP!E5, NYK!E5, OKC!E5, ORL!E5, PHI!E5, PHX!E5, POR!E5, SAC!E5, SAS!E5, TOR!E5, UTH!E5, WAS!E5)</f>
        <v>26.38461538</v>
      </c>
      <c r="F75" s="140">
        <f>AVERAGE(ATL!G5, BOS!F5, BRK!F5, CHA!F5, CHI!F5, CLE!F5, DAL!F5, DEN!F5, DET!F5, GSW!F5, HOU!F5, IND!F5, LAC!F5, LAL!F5, MEM!F5, MIA!F5, MIL!F5, MIN!F5, NOP!F5, NYK!F5, OKC!F5, ORL!F5, PHI!F5, PHX!F5, POR!F5, SAC!F5, SAS!F5, TOR!F5, UTH!F5, WAS!F5)</f>
        <v>24.26923077</v>
      </c>
      <c r="G75" s="140">
        <f>AVERAGE(ATL!G5, BOS!G5, BRK!G5, CHA!G5, CHI!G5, CLE!G5, DAL!G5, DEN!G5, DET!G5, GSW!G5, HOU!G5, IND!G5, LAC!G5, LAL!G5, MEM!G5, MIA!G5, MIL!G5, MIN!G5, NOP!G5, NYK!G5, OKC!G5, ORL!G5, PHI!G5, PHX!G5, POR!G5, SAC!G5, SAS!G5, TOR!G5, UTH!G5, WAS!G5)</f>
        <v>23.48148148</v>
      </c>
      <c r="H75" s="140">
        <f>AVERAGE(ATL!H5, BOS!H5, BRK!H5, CHA!H5, CHI!H5, CLE!H5, DAL!H5, DEN!H5, DET!H5, GSW!H5, HOU!H5, IND!H5, LAC!H5, LAL!H5, MEM!H5, MIA!H5, MIL!H5, MIN!H5, NOP!H5, NYK!H5, OKC!H5, ORL!H5, PHI!H5, PHX!H5, POR!H5, SAC!H5, SAS!H5, TOR!H5, UTH!H5, WAS!H5)</f>
        <v>20.59259259</v>
      </c>
      <c r="I75" s="140">
        <f>AVERAGE(ATL!I5, BOS!I5, BRK!I5, CHA!I5, CHI!I5, CLE!I5, DAL!I5, DEN!I5, DET!I5, GSW!I5, HOU!I5, IND!I5, LAC!I5, LAL!I5, MEM!I5, MIA!I5, MIL!I5, MIN!I5, NOP!I4, NYK!I5, OKC!I5, ORL!I5, PHI!I5, PHX!I5, POR!I5, SAC!I5, SAS!I5, TOR!I5, UTH!I5, WAS!I5)</f>
        <v>17.74074074</v>
      </c>
      <c r="J75" s="140">
        <f>AVERAGE(ATL!J5, BOS!J5, BRK!J5, CHA!J5, CHI!J5, CLE!J5, DAL!J5, DEN!J5, DET!J5, GSW!J5, HOU!J5, IND!J5, LAC!J5, LAL!J5, MEM!J5, MIA!J5, MIL!J5, MIN!J5, NOP!J4, NYK!J5, OKC!J5, ORL!J5, PHI!J5, PHX!J5, POR!J5, SAC!J5, SAS!J5, TOR!J5, UTH!J5, WAS!J5)</f>
        <v>17.2</v>
      </c>
      <c r="K75" s="140">
        <f>AVERAGE(ATL!K5, BOS!K5, BRK!K5, CHA!K5, CHI!K5, CLE!K5, DAL!K5, DEN!K5, DET!K5, GSW!K5, HOU!K5, IND!K5, LAC!K5, LAL!K5, MEM!K5, MIA!K5, MIL!K5, MIN!K5, NOP!K4, NYK!K5, OKC!K5, ORL!K5, PHI!K5, PHX!K5, POR!K5, SAC!K5, SAS!K5, TOR!K5, UTH!K5, WAS!K5)</f>
        <v>20.66666667</v>
      </c>
      <c r="L75" s="140">
        <f>AVERAGE(ATL!L5, BOS!L5, BRK!L5, CHA!L5, CHI!L5, CLE!L5, DAL!L5, DEN!L5, DET!L5, GSW!L5, HOU!L5, IND!L5, LAC!L5, LAL!L5, MEM!L5, MIA!L5, MIL!L5, MIN!L5, NOP!L4, NYK!L5, OKC!L5, ORL!L5, PHI!L5, PHX!L5, POR!L5, SAC!L5, SAS!L5, TOR!L5, UTH!L5, WAS!L5)</f>
        <v>16.73076923</v>
      </c>
      <c r="M75" s="140">
        <f>AVERAGE(ATL!M5, BOS!M5, BRK!M5, CHA!M5, CHI!M5, CLE!M5, DAL!M5, DEN!M5, DET!M5, GSW!M5, HOU!M5, IND!M5, LAC!M5, LAL!M5, MEM!M5, MIA!M5, MIL!M5, MIN!M5, NOP!M5, NYK!M5, OKC!M5, ORL!M5, PHI!M5, PHX!M5, POR!M5, SAC!M5, SAS!M5, TOR!M5, UTH!M5, WAS!M5)</f>
        <v>20.4</v>
      </c>
      <c r="N75" s="140">
        <f>AVERAGE(ATL!N5, BOS!N5, BRK!N5, CHA!N5, CHI!N5, CLE!N5, DAL!N5, DEN!N5, DET!N5, GSW!N5, HOU!N5, IND!N5, LAC!N5, LAL!N5, MEM!N5, MIA!N5, MIL!N5, MIN!N5, NOP!N5, NYK!N5, OKC!N5, ORL!N5, PHI!N5, PHX!N5, POR!N5, SAC!N5, SAS!N5, TOR!N5, UTH!N5, WAS!N5)</f>
        <v>21.56</v>
      </c>
      <c r="O75" s="140">
        <f>AVERAGE(ATL!O5, BOS!O5, BRK!O5, CHA!O5, CHI!O5, CLE!O5, DAL!O5, DEN!O5, DET!O5, GSW!O5, HOU!O5, IND!O5, LAC!O5, LAL!O5, MEM!O5, MIA!O5, MIL!O5, MIN!O5, NOP!O5, NYK!O5, OKC!O5, ORL!O5, PHI!O5, PHX!O5, POR!O5, SAC!O5, SAS!O5, TOR!O5, UTH!O5, WAS!O5)</f>
        <v>22.6</v>
      </c>
      <c r="P75" s="140" t="str">
        <f>AVERAGE(ATL!P5, BOS!P5, BRK!P5, CHA!P5, CHI!P5, CLE!P5, DAL!P5, DEN!P5, DET!P5, GSW!P5, HOU!P5, IND!P5, LAC!P5, LAL!P5, MEM!P5, MIA!P5, MIL!P5, MIN!P5, NOP!P5, NYK!P5, OKC!P5, ORL!P5, PHI!P5, PHX!P5, POR!P5, SAC!P5, SAS!P5, TOR!P5, UTH!P5, WAS!P5)</f>
        <v>#DIV/0!</v>
      </c>
      <c r="Q75" s="140" t="str">
        <f>AVERAGE(ATL!Q5, BOS!Q5, BRK!Q5, CHA!Q5, CHI!Q5, CLE!Q5, DAL!Q5, DEN!Q5, DET!Q5, GSW!Q5, HOU!Q5, IND!Q5, LAC!Q5, LAL!Q5, MEM!Q5, MIA!Q5, MIL!Q5, MIN!Q5, NOP!Q5, NYK!Q5, OKC!Q5, ORL!Q5, PHI!Q5, PHX!Q5, POR!Q5, SAC!Q5, SAS!Q5, TOR!Q5, UTH!Q5, WAS!Q5)</f>
        <v>#DIV/0!</v>
      </c>
      <c r="R75" s="140" t="str">
        <f>AVERAGE(ATL!R5, BOS!R5, BRK!R5, CHA!R5, CHI!R5, CLE!R5, DAL!R5, DEN!R5, DET!R5, GSW!R5, HOU!R5, IND!R5, LAC!R5, LAL!R5, MEM!R5, MIA!R5, MIL!R5, MIN!R5, NOP!R5, NYK!R5, OKC!R5, ORL!R5, PHI!R5, PHX!R5, POR!R5, SAC!R5, SAS!R5, TOR!R5, UTH!R5, WAS!R5)</f>
        <v>#DIV/0!</v>
      </c>
      <c r="S75" s="140">
        <f>AVERAGE(ATL!S5, BOS!S5, BRK!S5, CHA!S5, CHI!S5, CLE!S5, DAL!S5, DEN!S5, DET!S5, GSW!S5, HOU!S5, IND!S5, LAC!S5, LAL!S5, MEM!S5, MIA!S5, MIL!S5, MIN!S5, NOP!S5, NYK!S5, OKC!S5, ORL!S5, PHI!S5, PHX!S5, POR!S5, SAC!S5, SAS!S5, TOR!S5, UTH!S5, WAS!S5)</f>
        <v>41673</v>
      </c>
    </row>
    <row r="76">
      <c r="A76" s="3" t="s">
        <v>25</v>
      </c>
      <c r="B76" s="140">
        <f>AVERAGE(ATL!B6, BOS!B6, BRK!B6, CHA!B6, CHI!B6, CLE!B6, DAL!B6, DEN!B6, DET!B6, GSW!B6, HOU!B6, IND!B6, LAC!B6, LAL!B6, MEM!B6, MIA!B6, MIL!B6, MIN!B6, NOP!B6, NYK!B6, OKC!B6, ORL!B6, PHI!B6, PHX!B6, POR!B6, SAC!B6, SAS!B6, TOR!B6, UTH!B6, WAS!B6)</f>
        <v>4.3</v>
      </c>
      <c r="C76" s="140">
        <f>AVERAGE(ATL!C6, BOS!C6, BRK!C6, CHA!C6, CHI!C6, CLE!C6, DAL!C6, DEN!C6, DET!C6, GSW!C6, HOU!C6, IND!C6, LAC!C6, LAL!C6, MEM!C6, MIA!C6, MIL!C6, MIN!C6, NOP!C6, NYK!C6, OKC!C6, ORL!C6, PHI!C6, PHX!C6, POR!C6, SAC!C6, SAS!C6, TOR!C6, UTH!C6, WAS!C6)</f>
        <v>4.703703704</v>
      </c>
      <c r="D76" s="140">
        <f>AVERAGE(ATL!D6, BOS!D6, BRK!D6, CHA!D6, CHI!D6, CLE!D6, DAL!D6, DEN!D6, DET!D6, GSW!D6, HOU!D6, IND!D6, LAC!D6, LAL!D6, MEM!D6, MIA!D6, MIL!D6, MIN!D6, NOP!D6, NYK!D6, OKC!D6, ORL!D6, PHI!D6, PHX!D6, POR!D6, SAC!D6, SAS!D6, TOR!D6, UTH!D6, WAS!D6)</f>
        <v>6.37037037</v>
      </c>
      <c r="E76" s="140">
        <f>AVERAGE(ATL!E6, BOS!E6, BRK!E6, CHA!E6, CHI!E6, CLE!E6, DAL!E6, DEN!E6, DET!E6, GSW!E6, HOU!E6, IND!E6, LAC!E6, LAL!E6, MEM!E6, MIA!E6, MIL!E6, MIN!E6, NOP!E6, NYK!E6, OKC!E6, ORL!E6, PHI!E6, PHX!E6, POR!E6, SAC!E6, SAS!E6, TOR!E6, UTH!E6, WAS!E6)</f>
        <v>8.192307692</v>
      </c>
      <c r="F76" s="140">
        <f>AVERAGE(ATL!G6, BOS!F6, BRK!F6, CHA!F6, CHI!F6, CLE!F6, DAL!F6, DEN!F6, DET!F6, GSW!F6, HOU!F6, IND!F6, LAC!F6, LAL!F6, MEM!F6, MIA!F6, MIL!F6, MIN!F6, NOP!F6, NYK!F6, OKC!F6, ORL!F6, PHI!F6, PHX!F6, POR!F6, SAC!F6, SAS!F6, TOR!F6, UTH!F6, WAS!F6)</f>
        <v>9.923076923</v>
      </c>
      <c r="G76" s="140">
        <f>AVERAGE(ATL!G6, BOS!G6, BRK!G6, CHA!G6, CHI!G6, CLE!G6, DAL!G6, DEN!G6, DET!G6, GSW!G6, HOU!G6, IND!G6, LAC!G6, LAL!G6, MEM!G6, MIA!G6, MIL!G6, MIN!G6, NOP!G6, NYK!G6, OKC!G6, ORL!G6, PHI!G6, PHX!G6, POR!G6, SAC!G6, SAS!G6, TOR!G6, UTH!G6, WAS!G6)</f>
        <v>6.518518519</v>
      </c>
      <c r="H76" s="140">
        <f>AVERAGE(ATL!H6, BOS!H6, BRK!H6, CHA!H6, CHI!H6, CLE!H6, DAL!H6, DEN!H6, DET!H6, GSW!H6, HOU!H6, IND!H6, LAC!H6, LAL!H6, MEM!H6, MIA!H6, MIL!H6, MIN!H6, NOP!H6, NYK!H6, OKC!H6, ORL!H6, PHI!H6, PHX!H6, POR!H6, SAC!H6, SAS!H6, TOR!H6, UTH!H6, WAS!H6)</f>
        <v>6.518518519</v>
      </c>
      <c r="I76" s="140">
        <f>AVERAGE(ATL!I6, BOS!I6, BRK!I6, CHA!I6, CHI!I6, CLE!I6, DAL!I6, DEN!I6, DET!I6, GSW!I6, HOU!I6, IND!I6, LAC!I6, LAL!I6, MEM!I6, MIA!I6, MIL!I6, MIN!I6, NOP!I5, NYK!I6, OKC!I6, ORL!I6, PHI!I6, PHX!I6, POR!I6, SAC!I6, SAS!I6, TOR!I6, UTH!I6, WAS!I6)</f>
        <v>10.96296296</v>
      </c>
      <c r="J76" s="140">
        <f>AVERAGE(ATL!J6, BOS!J6, BRK!J6, CHA!J6, CHI!J6, CLE!J6, DAL!J6, DEN!J6, DET!J6, GSW!J6, HOU!J6, IND!J6, LAC!J6, LAL!J6, MEM!J6, MIA!J6, MIL!J6, MIN!J6, NOP!J5, NYK!J6, OKC!J6, ORL!J6, PHI!J6, PHX!J6, POR!J6, SAC!J6, SAS!J6, TOR!J6, UTH!J6, WAS!J6)</f>
        <v>11</v>
      </c>
      <c r="K76" s="140">
        <f>AVERAGE(ATL!K6, BOS!K6, BRK!K6, CHA!K6, CHI!K6, CLE!K6, DAL!K6, DEN!K6, DET!K6, GSW!K6, HOU!K6, IND!K6, LAC!K6, LAL!K6, MEM!K6, MIA!K6, MIL!K6, MIN!K6, NOP!K5, NYK!K6, OKC!K6, ORL!K6, PHI!K6, PHX!K6, POR!K6, SAC!K6, SAS!K6, TOR!K6, UTH!K6, WAS!K6)</f>
        <v>9.75</v>
      </c>
      <c r="L76" s="140">
        <f>AVERAGE(ATL!L6, BOS!L6, BRK!L6, CHA!L6, CHI!L6, CLE!L6, DAL!L6, DEN!L6, DET!L6, GSW!L6, HOU!L6, IND!L6, LAC!L6, LAL!L6, MEM!L6, MIA!L6, MIL!L6, MIN!L6, NOP!L5, NYK!L6, OKC!L6, ORL!L6, PHI!L6, PHX!L6, POR!L6, SAC!L6, SAS!L6, TOR!L6, UTH!L6, WAS!L6)</f>
        <v>10.5</v>
      </c>
      <c r="M76" s="140">
        <f>AVERAGE(ATL!M6, BOS!M6, BRK!M6, CHA!M6, CHI!M6, CLE!M6, DAL!M6, DEN!M6, DET!M6, GSW!M6, HOU!M6, IND!M6, LAC!M6, LAL!M6, MEM!M6, MIA!M6, MIL!M6, MIN!M6, NOP!M6, NYK!M6, OKC!M6, ORL!M6, PHI!M6, PHX!M6, POR!M6, SAC!M6, SAS!M6, TOR!M6, UTH!M6, WAS!M6)</f>
        <v>12.08</v>
      </c>
      <c r="N76" s="140">
        <f>AVERAGE(ATL!N6, BOS!N6, BRK!N6, CHA!N6, CHI!N6, CLE!N6, DAL!N6, DEN!N6, DET!N6, GSW!N6, HOU!N6, IND!N6, LAC!N6, LAL!N6, MEM!N6, MIA!N6, MIL!N6, MIN!N6, NOP!N6, NYK!N6, OKC!N6, ORL!N6, PHI!N6, PHX!N6, POR!N6, SAC!N6, SAS!N6, TOR!N6, UTH!N6, WAS!N6)</f>
        <v>9.12</v>
      </c>
      <c r="O76" s="140">
        <f>AVERAGE(ATL!O6, BOS!O6, BRK!O6, CHA!O6, CHI!O6, CLE!O6, DAL!O6, DEN!O6, DET!O6, GSW!O6, HOU!O6, IND!O6, LAC!O6, LAL!O6, MEM!O6, MIA!O6, MIL!O6, MIN!O6, NOP!O6, NYK!O6, OKC!O6, ORL!O6, PHI!O6, PHX!O6, POR!O6, SAC!O6, SAS!O6, TOR!O6, UTH!O6, WAS!O6)</f>
        <v>8.363636364</v>
      </c>
      <c r="P76" s="140" t="str">
        <f>AVERAGE(ATL!P6, BOS!P6, BRK!P6, CHA!P6, CHI!P6, CLE!P6, DAL!P6, DEN!P6, DET!P6, GSW!P6, HOU!P6, IND!P6, LAC!P6, LAL!P6, MEM!P6, MIA!P6, MIL!P6, MIN!P6, NOP!P6, NYK!P6, OKC!P6, ORL!P6, PHI!P6, PHX!P6, POR!P6, SAC!P6, SAS!P6, TOR!P6, UTH!P6, WAS!P6)</f>
        <v>#DIV/0!</v>
      </c>
      <c r="Q76" s="140" t="str">
        <f>AVERAGE(ATL!Q6, BOS!Q6, BRK!Q6, CHA!Q6, CHI!Q6, CLE!Q6, DAL!Q6, DEN!Q6, DET!Q6, GSW!Q6, HOU!Q6, IND!Q6, LAC!Q6, LAL!Q6, MEM!Q6, MIA!Q6, MIL!Q6, MIN!Q6, NOP!Q6, NYK!Q6, OKC!Q6, ORL!Q6, PHI!Q6, PHX!Q6, POR!Q6, SAC!Q6, SAS!Q6, TOR!Q6, UTH!Q6, WAS!Q6)</f>
        <v>#DIV/0!</v>
      </c>
      <c r="R76" s="140" t="str">
        <f>AVERAGE(ATL!R6, BOS!R6, BRK!R6, CHA!R6, CHI!R6, CLE!R6, DAL!R6, DEN!R6, DET!R6, GSW!R6, HOU!R6, IND!R6, LAC!R6, LAL!R6, MEM!R6, MIA!R6, MIL!R6, MIN!R6, NOP!R6, NYK!R6, OKC!R6, ORL!R6, PHI!R6, PHX!R6, POR!R6, SAC!R6, SAS!R6, TOR!R6, UTH!R6, WAS!R6)</f>
        <v>#DIV/0!</v>
      </c>
      <c r="S76" s="140">
        <f>AVERAGE(ATL!S6, BOS!S6, BRK!S6, CHA!S6, CHI!S6, CLE!S6, DAL!S6, DEN!S6, DET!S6, GSW!S6, HOU!S6, IND!S6, LAC!S6, LAL!S6, MEM!S6, MIA!S6, MIL!S6, MIN!S6, NOP!S6, NYK!S6, OKC!S6, ORL!S6, PHI!S6, PHX!S6, POR!S6, SAC!S6, SAS!S6, TOR!S6, UTH!S6, WAS!S6)</f>
        <v>41731</v>
      </c>
    </row>
    <row r="77">
      <c r="A77" s="3" t="s">
        <v>26</v>
      </c>
      <c r="B77" s="140">
        <f>AVERAGE(ATL!B7, BOS!B7, BRK!B7, CHA!B7, CHI!B7, CLE!B7, DAL!B7, DEN!B7, DET!B7, GSW!B7, HOU!B7, IND!B7, LAC!B7, LAL!B7, MEM!B7, MIA!B7, MIL!B7, MIN!B7, NOP!B7, NYK!B7, OKC!B7, ORL!B7, PHI!B7, PHX!B7, POR!B7, SAC!B7, SAS!B7, TOR!B7, UTH!B7, WAS!B7)</f>
        <v>2.166666667</v>
      </c>
      <c r="C77" s="140">
        <f>AVERAGE(ATL!C7, BOS!C7, BRK!C7, CHA!C7, CHI!C7, CLE!C7, DAL!C7, DEN!C7, DET!C7, GSW!C7, HOU!C7, IND!C7, LAC!C7, LAL!C7, MEM!C7, MIA!C7, MIL!C7, MIN!C7, NOP!C7, NYK!C7, OKC!C7, ORL!C7, PHI!C7, PHX!C7, POR!C7, SAC!C7, SAS!C7, TOR!C7, UTH!C7, WAS!C7)</f>
        <v>4.111111111</v>
      </c>
      <c r="D77" s="140">
        <f>AVERAGE(ATL!D7, BOS!D7, BRK!D7, CHA!D7, CHI!D7, CLE!D7, DAL!D7, DEN!D7, DET!D7, GSW!D7, HOU!D7, IND!D7, LAC!D7, LAL!D7, MEM!D7, MIA!D7, MIL!D7, MIN!D7, NOP!D7, NYK!D7, OKC!D7, ORL!D7, PHI!D7, PHX!D7, POR!D7, SAC!D7, SAS!D7, TOR!D7, UTH!D7, WAS!D7)</f>
        <v>7.925925926</v>
      </c>
      <c r="E77" s="140">
        <f>AVERAGE(ATL!E7, BOS!E7, BRK!E7, CHA!E7, CHI!E7, CLE!E7, DAL!E7, DEN!E7, DET!E7, GSW!E7, HOU!E7, IND!E7, LAC!E7, LAL!E7, MEM!E7, MIA!E7, MIL!E7, MIN!E7, NOP!E7, NYK!E7, OKC!E7, ORL!E7, PHI!E7, PHX!E7, POR!E7, SAC!E7, SAS!E7, TOR!E7, UTH!E7, WAS!E7)</f>
        <v>11.26923077</v>
      </c>
      <c r="F77" s="140">
        <f>AVERAGE(ATL!G7, BOS!F7, BRK!F7, CHA!F7, CHI!F7, CLE!F7, DAL!F7, DEN!F7, DET!F7, GSW!F7, HOU!F7, IND!F7, LAC!F7, LAL!F7, MEM!F7, MIA!F7, MIL!F7, MIN!F7, NOP!F7, NYK!F7, OKC!F7, ORL!F7, PHI!F7, PHX!F7, POR!F7, SAC!F7, SAS!F7, TOR!F7, UTH!F7, WAS!F7)</f>
        <v>10.65384615</v>
      </c>
      <c r="G77" s="140">
        <f>AVERAGE(ATL!G7, BOS!G7, BRK!G7, CHA!G7, CHI!G7, CLE!G7, DAL!G7, DEN!G7, DET!G7, GSW!G7, HOU!G7, IND!G7, LAC!G7, LAL!G7, MEM!G7, MIA!G7, MIL!G7, MIN!G7, NOP!G7, NYK!G7, OKC!G7, ORL!G7, PHI!G7, PHX!G7, POR!G7, SAC!G7, SAS!G7, TOR!G7, UTH!G7, WAS!G7)</f>
        <v>12.14814815</v>
      </c>
      <c r="H77" s="140">
        <f>AVERAGE(ATL!H7, BOS!H7, BRK!H7, CHA!H7, CHI!H7, CLE!H7, DAL!H7, DEN!H7, DET!H7, GSW!H7, HOU!H7, IND!H7, LAC!H7, LAL!H7, MEM!H7, MIA!H7, MIL!H7, MIN!H7, NOP!H7, NYK!H7, OKC!H7, ORL!H7, PHI!H7, PHX!H7, POR!H7, SAC!H7, SAS!H7, TOR!H7, UTH!H7, WAS!H7)</f>
        <v>16.77777778</v>
      </c>
      <c r="I77" s="140">
        <f>AVERAGE(ATL!I7, BOS!I7, BRK!I7, CHA!I7, CHI!I7, CLE!I7, DAL!I7, DEN!I7, DET!I7, GSW!I7, HOU!I7, IND!I7, LAC!I7, LAL!I7, MEM!I7, MIA!I7, MIL!I7, MIN!I7, NOP!I6, NYK!I7, OKC!I7, ORL!I7, PHI!I7, PHX!I7, POR!I7, SAC!I7, SAS!I7, TOR!I7, UTH!I7, WAS!I7)</f>
        <v>9.62962963</v>
      </c>
      <c r="J77" s="140">
        <f>AVERAGE(ATL!J7, BOS!J7, BRK!J7, CHA!J7, CHI!J7, CLE!J7, DAL!J7, DEN!J7, DET!J7, GSW!J7, HOU!J7, IND!J7, LAC!J7, LAL!J7, MEM!J7, MIA!J7, MIL!J7, MIN!J7, NOP!J6, NYK!J7, OKC!J7, ORL!J7, PHI!J7, PHX!J7, POR!J7, SAC!J7, SAS!J7, TOR!J7, UTH!J7, WAS!J7)</f>
        <v>6.16</v>
      </c>
      <c r="K77" s="140">
        <f>AVERAGE(ATL!K7, BOS!K7, BRK!K7, CHA!K7, CHI!K7, CLE!K7, DAL!K7, DEN!K7, DET!K7, GSW!K7, HOU!K7, IND!K7, LAC!K7, LAL!K7, MEM!K7, MIA!K7, MIL!K7, MIN!K7, NOP!K6, NYK!K7, OKC!K7, ORL!K7, PHI!K7, PHX!K7, POR!K7, SAC!K7, SAS!K7, TOR!K7, UTH!K7, WAS!K7)</f>
        <v>5.041666667</v>
      </c>
      <c r="L77" s="140">
        <f>AVERAGE(ATL!L7, BOS!L7, BRK!L7, CHA!L7, CHI!L7, CLE!L7, DAL!L7, DEN!L7, DET!L7, GSW!L7, HOU!L7, IND!L7, LAC!L7, LAL!L7, MEM!L7, MIA!L7, MIL!L7, MIN!L7, NOP!L6, NYK!L7, OKC!L7, ORL!L7, PHI!L7, PHX!L7, POR!L7, SAC!L7, SAS!L7, TOR!L7, UTH!L7, WAS!L7)</f>
        <v>4.923076923</v>
      </c>
      <c r="M77" s="140">
        <f>AVERAGE(ATL!M7, BOS!M7, BRK!M7, CHA!M7, CHI!M7, CLE!M7, DAL!M7, DEN!M7, DET!M7, GSW!M7, HOU!M7, IND!M7, LAC!M7, LAL!M7, MEM!M7, MIA!M7, MIL!M7, MIN!M7, NOP!M7, NYK!M7, OKC!M7, ORL!M7, PHI!M7, PHX!M7, POR!M7, SAC!M7, SAS!M7, TOR!M7, UTH!M7, WAS!M7)</f>
        <v>2.64</v>
      </c>
      <c r="N77" s="140">
        <f>AVERAGE(ATL!N7, BOS!N7, BRK!N7, CHA!N7, CHI!N7, CLE!N7, DAL!N7, DEN!N7, DET!N7, GSW!N7, HOU!N7, IND!N7, LAC!N7, LAL!N7, MEM!N7, MIA!N7, MIL!N7, MIN!N7, NOP!N7, NYK!N7, OKC!N7, ORL!N7, PHI!N7, PHX!N7, POR!N7, SAC!N7, SAS!N7, TOR!N7, UTH!N7, WAS!N7)</f>
        <v>3.28</v>
      </c>
      <c r="O77" s="140">
        <f>AVERAGE(ATL!O7, BOS!O7, BRK!O7, CHA!O7, CHI!O7, CLE!O7, DAL!O7, DEN!O7, DET!O7, GSW!O7, HOU!O7, IND!O7, LAC!O7, LAL!O7, MEM!O7, MIA!O7, MIL!O7, MIN!O7, NOP!O7, NYK!O7, OKC!O7, ORL!O7, PHI!O7, PHX!O7, POR!O7, SAC!O7, SAS!O7, TOR!O7, UTH!O7, WAS!O7)</f>
        <v>2.636363636</v>
      </c>
      <c r="P77" s="140" t="str">
        <f>AVERAGE(ATL!P7, BOS!P7, BRK!P7, CHA!P7, CHI!P7, CLE!P7, DAL!P7, DEN!P7, DET!P7, GSW!P7, HOU!P7, IND!P7, LAC!P7, LAL!P7, MEM!P7, MIA!P7, MIL!P7, MIN!P7, NOP!P7, NYK!P7, OKC!P7, ORL!P7, PHI!P7, PHX!P7, POR!P7, SAC!P7, SAS!P7, TOR!P7, UTH!P7, WAS!P7)</f>
        <v>#DIV/0!</v>
      </c>
      <c r="Q77" s="140" t="str">
        <f>AVERAGE(ATL!Q7, BOS!Q7, BRK!Q7, CHA!Q7, CHI!Q7, CLE!Q7, DAL!Q7, DEN!Q7, DET!Q7, GSW!Q7, HOU!Q7, IND!Q7, LAC!Q7, LAL!Q7, MEM!Q7, MIA!Q7, MIL!Q7, MIN!Q7, NOP!Q7, NYK!Q7, OKC!Q7, ORL!Q7, PHI!Q7, PHX!Q7, POR!Q7, SAC!Q7, SAS!Q7, TOR!Q7, UTH!Q7, WAS!Q7)</f>
        <v>#DIV/0!</v>
      </c>
      <c r="R77" s="140" t="str">
        <f>AVERAGE(ATL!R7, BOS!R7, BRK!R7, CHA!R7, CHI!R7, CLE!R7, DAL!R7, DEN!R7, DET!R7, GSW!R7, HOU!R7, IND!R7, LAC!R7, LAL!R7, MEM!R7, MIA!R7, MIL!R7, MIN!R7, NOP!R7, NYK!R7, OKC!R7, ORL!R7, PHI!R7, PHX!R7, POR!R7, SAC!R7, SAS!R7, TOR!R7, UTH!R7, WAS!R7)</f>
        <v>#DIV/0!</v>
      </c>
      <c r="S77" s="140">
        <f>AVERAGE(ATL!S7, BOS!S7, BRK!S7, CHA!S7, CHI!S7, CLE!S7, DAL!S7, DEN!S7, DET!S7, GSW!S7, HOU!S7, IND!S7, LAC!S7, LAL!S7, MEM!S7, MIA!S7, MIL!S7, MIN!S7, NOP!S7, NYK!S7, OKC!S7, ORL!S7, PHI!S7, PHX!S7, POR!S7, SAC!S7, SAS!S7, TOR!S7, UTH!S7, WAS!S7)</f>
        <v>41761</v>
      </c>
    </row>
    <row r="78">
      <c r="A78" s="3" t="s">
        <v>27</v>
      </c>
      <c r="B78" s="140">
        <f>AVERAGE(ATL!B8, BOS!B8, BRK!B8, CHA!B8, CHI!B8, CLE!B8, DAL!B8, DEN!B8, DET!B8, GSW!B8, HOU!B8, IND!B8, LAC!B8, LAL!B8, MEM!B8, MIA!B8, MIL!B8, MIN!B8, NOP!B8, NYK!B8, OKC!B8, ORL!B8, PHI!B8, PHX!B8, POR!B8, SAC!B8, SAS!B8, TOR!B8, UTH!B8, WAS!B8)</f>
        <v>8.566666667</v>
      </c>
      <c r="C78" s="140">
        <f>AVERAGE(ATL!C8, BOS!C8, BRK!C8, CHA!C8, CHI!C8, CLE!C8, DAL!C8, DEN!C8, DET!C8, GSW!C8, HOU!C8, IND!C8, LAC!C8, LAL!C8, MEM!C8, MIA!C8, MIL!C8, MIN!C8, NOP!C8, NYK!C8, OKC!C8, ORL!C8, PHI!C8, PHX!C8, POR!C8, SAC!C8, SAS!C8, TOR!C8, UTH!C8, WAS!C8)</f>
        <v>6.703703704</v>
      </c>
      <c r="D78" s="140">
        <f>AVERAGE(ATL!D8, BOS!D8, BRK!D8, CHA!D8, CHI!D8, CLE!D8, DAL!D8, DEN!D8, DET!D8, GSW!D8, HOU!D8, IND!D8, LAC!D8, LAL!D8, MEM!D8, MIA!D8, MIL!D8, MIN!D8, NOP!D8, NYK!D8, OKC!D8, ORL!D8, PHI!D8, PHX!D8, POR!D8, SAC!D8, SAS!D8, TOR!D8, UTH!D8, WAS!D8)</f>
        <v>6.37037037</v>
      </c>
      <c r="E78" s="140">
        <f>AVERAGE(ATL!E8, BOS!E8, BRK!E8, CHA!E8, CHI!E8, CLE!E8, DAL!E8, DEN!E8, DET!E8, GSW!E8, HOU!E8, IND!E8, LAC!E8, LAL!E8, MEM!E8, MIA!E8, MIL!E8, MIN!E8, NOP!E8, NYK!E8, OKC!E8, ORL!E8, PHI!E8, PHX!E8, POR!E8, SAC!E8, SAS!E8, TOR!E8, UTH!E8, WAS!E8)</f>
        <v>6.192307692</v>
      </c>
      <c r="F78" s="140">
        <f>AVERAGE(ATL!G8, BOS!F8, BRK!F8, CHA!F8, CHI!F8, CLE!F8, DAL!F8, DEN!F8, DET!F8, GSW!F8, HOU!F8, IND!F8, LAC!F8, LAL!F8, MEM!F8, MIA!F8, MIL!F8, MIN!F8, NOP!F8, NYK!F8, OKC!F8, ORL!F8, PHI!F8, PHX!F8, POR!F8, SAC!F8, SAS!F8, TOR!F8, UTH!F8, WAS!F8)</f>
        <v>9.407407407</v>
      </c>
      <c r="G78" s="140">
        <f>AVERAGE(ATL!G8, BOS!G8, BRK!G8, CHA!G8, CHI!G8, CLE!G8, DAL!G8, DEN!G8, DET!G8, GSW!G8, HOU!G8, IND!G8, LAC!G8, LAL!G8, MEM!G8, MIA!G8, MIL!G8, MIN!G8, NOP!G8, NYK!G8, OKC!G8, ORL!G8, PHI!G8, PHX!G8, POR!G8, SAC!G8, SAS!G8, TOR!G8, UTH!G8, WAS!G8)</f>
        <v>8.037037037</v>
      </c>
      <c r="H78" s="140">
        <f>AVERAGE(ATL!H8, BOS!H8, BRK!H8, CHA!H8, CHI!H8, CLE!H8, DAL!H8, DEN!H8, DET!H8, GSW!H8, HOU!H8, IND!H8, LAC!H8, LAL!H8, MEM!H8, MIA!H8, MIL!H8, MIN!H8, NOP!H8, NYK!H8, OKC!H8, ORL!H8, PHI!H8, PHX!H8, POR!H8, SAC!H8, SAS!H8, TOR!H8, UTH!H8, WAS!H8)</f>
        <v>6.518518519</v>
      </c>
      <c r="I78" s="140">
        <f>AVERAGE(ATL!I8, BOS!I8, BRK!I8, CHA!I8, CHI!I8, CLE!I8, DAL!I8, DEN!I8, DET!I8, GSW!I8, HOU!I8, IND!I8, LAC!I8, LAL!I8, MEM!I8, MIA!I8, MIL!I8, MIN!I8, NOP!I7, NYK!I8, OKC!I8, ORL!I8, PHI!I8, PHX!I8, POR!I8, SAC!I8, SAS!I8, TOR!I8, UTH!I8, WAS!I8)</f>
        <v>7.222222222</v>
      </c>
      <c r="J78" s="140">
        <f>AVERAGE(ATL!J8, BOS!J8, BRK!J8, CHA!J8, CHI!J8, CLE!J8, DAL!J8, DEN!J8, DET!J8, GSW!J8, HOU!J8, IND!J8, LAC!J8, LAL!J8, MEM!J8, MIA!J8, MIL!J8, MIN!J8, NOP!J7, NYK!J8, OKC!J8, ORL!J8, PHI!J8, PHX!J8, POR!J8, SAC!J8, SAS!J8, TOR!J8, UTH!J8, WAS!J8)</f>
        <v>6.88</v>
      </c>
      <c r="K78" s="140">
        <f>AVERAGE(ATL!K8, BOS!K8, BRK!K8, CHA!K8, CHI!K8, CLE!K8, DAL!K8, DEN!K8, DET!K8, GSW!K8, HOU!K8, IND!K8, LAC!K8, LAL!K8, MEM!K8, MIA!K8, MIL!K8, MIN!K8, NOP!K7, NYK!K8, OKC!K8, ORL!K8, PHI!K8, PHX!K8, POR!K8, SAC!K8, SAS!K8, TOR!K8, UTH!K8, WAS!K8)</f>
        <v>7.916666667</v>
      </c>
      <c r="L78" s="140">
        <f>AVERAGE(ATL!L8, BOS!L8, BRK!L8, CHA!L8, CHI!L8, CLE!L8, DAL!L8, DEN!L8, DET!L8, GSW!L8, HOU!L8, IND!L8, LAC!L8, LAL!L8, MEM!L8, MIA!L8, MIL!L8, MIN!L8, NOP!L7, NYK!L8, OKC!L8, ORL!L8, PHI!L8, PHX!L8, POR!L8, SAC!L8, SAS!L8, TOR!L8, UTH!L8, WAS!L8)</f>
        <v>9.703703704</v>
      </c>
      <c r="M78" s="140">
        <f>AVERAGE(ATL!M8, BOS!M8, BRK!M8, CHA!M8, CHI!M8, CLE!M8, DAL!M8, DEN!M8, DET!M8, GSW!M8, HOU!M8, IND!M8, LAC!M8, LAL!M8, MEM!M8, MIA!M8, MIL!M8, MIN!M8, NOP!M8, NYK!M8, OKC!M8, ORL!M8, PHI!M8, PHX!M8, POR!M8, SAC!M8, SAS!M8, TOR!M8, UTH!M8, WAS!M8)</f>
        <v>9.88</v>
      </c>
      <c r="N78" s="140">
        <f>AVERAGE(ATL!N8, BOS!N8, BRK!N8, CHA!N8, CHI!N8, CLE!N8, DAL!N8, DEN!N8, DET!N8, GSW!N8, HOU!N8, IND!N8, LAC!N8, LAL!N8, MEM!N8, MIA!N8, MIL!N8, MIN!N8, NOP!N8, NYK!N8, OKC!N8, ORL!N8, PHI!N8, PHX!N8, POR!N8, SAC!N8, SAS!N8, TOR!N8, UTH!N8, WAS!N8)</f>
        <v>11.12</v>
      </c>
      <c r="O78" s="140">
        <f>AVERAGE(ATL!O8, BOS!O8, BRK!O8, CHA!O8, CHI!O8, CLE!O8, DAL!O8, DEN!O8, DET!O8, GSW!O8, HOU!O8, IND!O8, LAC!O8, LAL!O8, MEM!O8, MIA!O8, MIL!O8, MIN!O8, NOP!O8, NYK!O8, OKC!O8, ORL!O8, PHI!O8, PHX!O8, POR!O8, SAC!O8, SAS!O8, TOR!O8, UTH!O8, WAS!O8)</f>
        <v>10.54545455</v>
      </c>
      <c r="P78" s="140" t="str">
        <f>AVERAGE(ATL!P8, BOS!P8, BRK!P8, CHA!P8, CHI!P8, CLE!P8, DAL!P8, DEN!P8, DET!P8, GSW!P8, HOU!P8, IND!P8, LAC!P8, LAL!P8, MEM!P8, MIA!P8, MIL!P8, MIN!P8, NOP!P8, NYK!P8, OKC!P8, ORL!P8, PHI!P8, PHX!P8, POR!P8, SAC!P8, SAS!P8, TOR!P8, UTH!P8, WAS!P8)</f>
        <v>#DIV/0!</v>
      </c>
      <c r="Q78" s="140" t="str">
        <f>AVERAGE(ATL!Q8, BOS!Q8, BRK!Q8, CHA!Q8, CHI!Q8, CLE!Q8, DAL!Q8, DEN!Q8, DET!Q8, GSW!Q8, HOU!Q8, IND!Q8, LAC!Q8, LAL!Q8, MEM!Q8, MIA!Q8, MIL!Q8, MIN!Q8, NOP!Q8, NYK!Q8, OKC!Q8, ORL!Q8, PHI!Q8, PHX!Q8, POR!Q8, SAC!Q8, SAS!Q8, TOR!Q8, UTH!Q8, WAS!Q8)</f>
        <v>#DIV/0!</v>
      </c>
      <c r="R78" s="140" t="str">
        <f>AVERAGE(ATL!R8, BOS!R8, BRK!R8, CHA!R8, CHI!R8, CLE!R8, DAL!R8, DEN!R8, DET!R8, GSW!R8, HOU!R8, IND!R8, LAC!R8, LAL!R8, MEM!R8, MIA!R8, MIL!R8, MIN!R8, NOP!R8, NYK!R8, OKC!R8, ORL!R8, PHI!R8, PHX!R8, POR!R8, SAC!R8, SAS!R8, TOR!R8, UTH!R8, WAS!R8)</f>
        <v>#DIV/0!</v>
      </c>
      <c r="S78" s="140">
        <f>AVERAGE(ATL!S8, BOS!S8, BRK!S8, CHA!S8, CHI!S8, CLE!S8, DAL!S8, DEN!S8, DET!S8, GSW!S8, HOU!S8, IND!S8, LAC!S8, LAL!S8, MEM!S8, MIA!S8, MIL!S8, MIN!S8, NOP!S8, NYK!S8, OKC!S8, ORL!S8, PHI!S8, PHX!S8, POR!S8, SAC!S8, SAS!S8, TOR!S8, UTH!S8, WAS!S8)</f>
        <v>41732</v>
      </c>
    </row>
    <row r="79">
      <c r="A79" s="3" t="s">
        <v>28</v>
      </c>
      <c r="B79" s="140">
        <f>AVERAGE(ATL!B9, BOS!B9, BRK!B9, CHA!B9, CHI!B9, CLE!B9, DAL!B9, DEN!B9, DET!B9, GSW!B9, HOU!B9, IND!B9, LAC!B9, LAL!B9, MEM!B9, MIA!B9, MIL!B9, MIN!B9, NOP!B9, NYK!B9, OKC!B9, ORL!B9, PHI!B9, PHX!B9, POR!B9, SAC!B9, SAS!B9, TOR!B9, UTH!B9, WAS!B9)</f>
        <v>16.8</v>
      </c>
      <c r="C79" s="140">
        <f>AVERAGE(ATL!C9, BOS!C9, BRK!C9, CHA!C9, CHI!C9, CLE!C9, DAL!C9, DEN!C9, DET!C9, GSW!C9, HOU!C9, IND!C9, LAC!C9, LAL!C9, MEM!C9, MIA!C9, MIL!C9, MIN!C9, NOP!C9, NYK!C9, OKC!C9, ORL!C9, PHI!C9, PHX!C9, POR!C9, SAC!C9, SAS!C9, TOR!C9, UTH!C9, WAS!C9)</f>
        <v>18.18518519</v>
      </c>
      <c r="D79" s="140">
        <f>AVERAGE(ATL!D9, BOS!D9, BRK!D9, CHA!D9, CHI!D9, CLE!D9, DAL!D9, DEN!D9, DET!D9, GSW!D9, HOU!D9, IND!D9, LAC!D9, LAL!D9, MEM!D9, MIA!D9, MIL!D9, MIN!D9, NOP!D9, NYK!D9, OKC!D9, ORL!D9, PHI!D9, PHX!D9, POR!D9, SAC!D9, SAS!D9, TOR!D9, UTH!D9, WAS!D9)</f>
        <v>26.37037037</v>
      </c>
      <c r="E79" s="140">
        <f>AVERAGE(ATL!E9, BOS!E9, BRK!E9, CHA!E9, CHI!E9, CLE!E9, DAL!E9, DEN!E9, DET!E9, GSW!E9, HOU!E9, IND!E9, LAC!E9, LAL!E9, MEM!E9, MIA!E9, MIL!E9, MIN!E9, NOP!E9, NYK!E9, OKC!E9, ORL!E9, PHI!E9, PHX!E9, POR!E9, SAC!E9, SAS!E9, TOR!E9, UTH!E9, WAS!E9)</f>
        <v>15.84615385</v>
      </c>
      <c r="F79" s="140">
        <f>AVERAGE(ATL!G9, BOS!F9, BRK!F9, CHA!F9, CHI!F9, CLE!F9, DAL!F9, DEN!F9, DET!F9, GSW!F9, HOU!F9, IND!F9, LAC!F9, LAL!F9, MEM!F9, MIA!F9, MIL!F9, MIN!F9, NOP!F9, NYK!F9, OKC!F9, ORL!F9, PHI!F9, PHX!F9, POR!F9, SAC!F9, SAS!F9, TOR!F9, UTH!F9, WAS!F9)</f>
        <v>19.15384615</v>
      </c>
      <c r="G79" s="140">
        <f>AVERAGE(ATL!G9, BOS!G9, BRK!G9, CHA!G9, CHI!G9, CLE!G9, DAL!G9, DEN!G9, DET!G9, GSW!G9, HOU!G9, IND!G9, LAC!G9, LAL!G9, MEM!G9, MIA!G9, MIL!G9, MIN!G9, NOP!G9, NYK!G9, OKC!G9, ORL!G9, PHI!G9, PHX!G9, POR!G9, SAC!G9, SAS!G9, TOR!G9, UTH!G9, WAS!G9)</f>
        <v>19.44444444</v>
      </c>
      <c r="H79" s="140">
        <f>AVERAGE(ATL!H9, BOS!H9, BRK!H9, CHA!H9, CHI!H9, CLE!H9, DAL!H9, DEN!H9, DET!H9, GSW!H9, HOU!H9, IND!H9, LAC!H9, LAL!H9, MEM!H9, MIA!H9, MIL!H9, MIN!H9, NOP!H9, NYK!H9, OKC!H9, ORL!H9, PHI!H9, PHX!H9, POR!H9, SAC!H9, SAS!H9, TOR!H9, UTH!H9, WAS!H9)</f>
        <v>18.22222222</v>
      </c>
      <c r="I79" s="140">
        <f>AVERAGE(ATL!I9, BOS!I9, BRK!I9, CHA!I9, CHI!I9, CLE!I9, DAL!I9, DEN!I9, DET!I9, GSW!I9, HOU!I9, IND!I9, LAC!I9, LAL!I9, MEM!I9, MIA!I9, MIL!I9, MIN!I9, NOP!I8, NYK!I9, OKC!I9, ORL!I9, PHI!I9, PHX!I9, POR!I9, SAC!I9, SAS!I9, TOR!I9, UTH!I9, WAS!I9)</f>
        <v>20.85185185</v>
      </c>
      <c r="J79" s="140">
        <f>AVERAGE(ATL!J9, BOS!J9, BRK!J9, CHA!J9, CHI!J9, CLE!J9, DAL!J9, DEN!J9, DET!J9, GSW!J9, HOU!J9, IND!J9, LAC!J9, LAL!J9, MEM!J9, MIA!J9, MIL!J9, MIN!J9, NOP!J8, NYK!J9, OKC!J9, ORL!J9, PHI!J9, PHX!J9, POR!J9, SAC!J9, SAS!J9, TOR!J9, UTH!J9, WAS!J9)</f>
        <v>24.24</v>
      </c>
      <c r="K79" s="140">
        <f>AVERAGE(ATL!K9, BOS!K9, BRK!K9, CHA!K9, CHI!K9, CLE!K9, DAL!K9, DEN!K9, DET!K9, GSW!K9, HOU!K9, IND!K9, LAC!K9, LAL!K9, MEM!K9, MIA!K9, MIL!K9, MIN!K9, NOP!K8, NYK!K9, OKC!K9, ORL!K9, PHI!K9, PHX!K9, POR!K9, SAC!K9, SAS!K9, TOR!K9, UTH!K9, WAS!K9)</f>
        <v>25.66666667</v>
      </c>
      <c r="L79" s="140">
        <f>AVERAGE(ATL!L9, BOS!L9, BRK!L9, CHA!L9, CHI!L9, CLE!L9, DAL!L9, DEN!L9, DET!L9, GSW!L9, HOU!L9, IND!L9, LAC!L9, LAL!L9, MEM!L9, MIA!L9, MIL!L9, MIN!L9, NOP!L8, NYK!L9, OKC!L9, ORL!L9, PHI!L9, PHX!L9, POR!L9, SAC!L9, SAS!L9, TOR!L9, UTH!L9, WAS!L9)</f>
        <v>25.38461538</v>
      </c>
      <c r="M79" s="140">
        <f>AVERAGE(ATL!M9, BOS!M9, BRK!M9, CHA!M9, CHI!M9, CLE!M9, DAL!M9, DEN!M9, DET!M9, GSW!M9, HOU!M9, IND!M9, LAC!M9, LAL!M9, MEM!M9, MIA!M9, MIL!M9, MIN!M9, NOP!M9, NYK!M9, OKC!M9, ORL!M9, PHI!M9, PHX!M9, POR!M9, SAC!M9, SAS!M9, TOR!M9, UTH!M9, WAS!M9)</f>
        <v>22.92</v>
      </c>
      <c r="N79" s="140">
        <f>AVERAGE(ATL!N9, BOS!N9, BRK!N9, CHA!N9, CHI!N9, CLE!N9, DAL!N9, DEN!N9, DET!N9, GSW!N9, HOU!N9, IND!N9, LAC!N9, LAL!N9, MEM!N9, MIA!N9, MIL!N9, MIN!N9, NOP!N9, NYK!N9, OKC!N9, ORL!N9, PHI!N9, PHX!N9, POR!N9, SAC!N9, SAS!N9, TOR!N9, UTH!N9, WAS!N9)</f>
        <v>25.28</v>
      </c>
      <c r="O79" s="140">
        <f>AVERAGE(ATL!O9, BOS!O9, BRK!O9, CHA!O9, CHI!O9, CLE!O9, DAL!O9, DEN!O9, DET!O9, GSW!O9, HOU!O9, IND!O9, LAC!O9, LAL!O9, MEM!O9, MIA!O9, MIL!O9, MIN!O9, NOP!O9, NYK!O9, OKC!O9, ORL!O9, PHI!O9, PHX!O9, POR!O9, SAC!O9, SAS!O9, TOR!O9, UTH!O9, WAS!O9)</f>
        <v>25.4</v>
      </c>
      <c r="P79" s="140" t="str">
        <f>AVERAGE(ATL!P9, BOS!P9, BRK!P9, CHA!P9, CHI!P9, CLE!P9, DAL!P9, DEN!P9, DET!P9, GSW!P9, HOU!P9, IND!P9, LAC!P9, LAL!P9, MEM!P9, MIA!P9, MIL!P9, MIN!P9, NOP!P9, NYK!P9, OKC!P9, ORL!P9, PHI!P9, PHX!P9, POR!P9, SAC!P9, SAS!P9, TOR!P9, UTH!P9, WAS!P9)</f>
        <v>#DIV/0!</v>
      </c>
      <c r="Q79" s="140" t="str">
        <f>AVERAGE(ATL!Q9, BOS!Q9, BRK!Q9, CHA!Q9, CHI!Q9, CLE!Q9, DAL!Q9, DEN!Q9, DET!Q9, GSW!Q9, HOU!Q9, IND!Q9, LAC!Q9, LAL!Q9, MEM!Q9, MIA!Q9, MIL!Q9, MIN!Q9, NOP!Q9, NYK!Q9, OKC!Q9, ORL!Q9, PHI!Q9, PHX!Q9, POR!Q9, SAC!Q9, SAS!Q9, TOR!Q9, UTH!Q9, WAS!Q9)</f>
        <v>#DIV/0!</v>
      </c>
      <c r="R79" s="140" t="str">
        <f>AVERAGE(ATL!R9, BOS!R9, BRK!R9, CHA!R9, CHI!R9, CLE!R9, DAL!R9, DEN!R9, DET!R9, GSW!R9, HOU!R9, IND!R9, LAC!R9, LAL!R9, MEM!R9, MIA!R9, MIL!R9, MIN!R9, NOP!R9, NYK!R9, OKC!R9, ORL!R9, PHI!R9, PHX!R9, POR!R9, SAC!R9, SAS!R9, TOR!R9, UTH!R9, WAS!R9)</f>
        <v>#DIV/0!</v>
      </c>
      <c r="S79" s="140">
        <f>AVERAGE(ATL!S9, BOS!S9, BRK!S9, CHA!S9, CHI!S9, CLE!S9, DAL!S9, DEN!S9, DET!S9, GSW!S9, HOU!S9, IND!S9, LAC!S9, LAL!S9, MEM!S9, MIA!S9, MIL!S9, MIN!S9, NOP!S9, NYK!S9, OKC!S9, ORL!S9, PHI!S9, PHX!S9, POR!S9, SAC!S9, SAS!S9, TOR!S9, UTH!S9, WAS!S9)</f>
        <v>41676</v>
      </c>
    </row>
    <row r="80">
      <c r="A80" s="3" t="s">
        <v>29</v>
      </c>
      <c r="B80" s="140">
        <f>AVERAGE(ATL!B10, BOS!B10, BRK!B10, CHA!B10, CHI!B10, CLE!B10, DAL!B10, DEN!B10, DET!B10, GSW!B10, HOU!B10, IND!B10, LAC!B10, LAL!B10, MEM!B10, MIA!B10, MIL!B10, MIN!B10, NOP!B10, NYK!B10, OKC!B10, ORL!B10, PHI!B10, PHX!B10, POR!B10, SAC!B10, SAS!B10, TOR!B10, UTH!B10, WAS!B10)</f>
        <v>21.26666667</v>
      </c>
      <c r="C80" s="140">
        <f>AVERAGE(ATL!C10, BOS!C10, BRK!C10, CHA!C10, CHI!C10, CLE!C10, DAL!C10, DEN!C10, DET!C10, GSW!C10, HOU!C10, IND!C10, LAC!C10, LAL!C10, MEM!C10, MIA!C10, MIL!C10, MIN!C10, NOP!C10, NYK!C10, OKC!C10, ORL!C10, PHI!C10, PHX!C10, POR!C10, SAC!C10, SAS!C10, TOR!C10, UTH!C10, WAS!C10)</f>
        <v>26.22222222</v>
      </c>
      <c r="D80" s="140">
        <f>AVERAGE(ATL!D10, BOS!D10, BRK!D10, CHA!D10, CHI!D10, CLE!D10, DAL!D10, DEN!D10, DET!D10, GSW!D10, HOU!D10, IND!D10, LAC!D10, LAL!D10, MEM!D10, MIA!D10, MIL!D10, MIN!D10, NOP!D10, NYK!D10, OKC!D10, ORL!D10, PHI!D10, PHX!D10, POR!D10, SAC!D10, SAS!D10, TOR!D10, UTH!D10, WAS!D10)</f>
        <v>25.25925926</v>
      </c>
      <c r="E80" s="140">
        <f>AVERAGE(ATL!E10, BOS!E10, BRK!E10, CHA!E10, CHI!E10, CLE!E10, DAL!E10, DEN!E10, DET!E10, GSW!E10, HOU!E10, IND!E10, LAC!E10, LAL!E10, MEM!E10, MIA!E10, MIL!E10, MIN!E10, NOP!E11, NYK!E10, OKC!E10, ORL!E10, PHI!E10, PHX!E10, POR!E10, SAC!E10, SAS!E10, TOR!E10, UTH!E10, WAS!E10)</f>
        <v>27.30769231</v>
      </c>
      <c r="F80" s="140">
        <f>AVERAGE(ATL!G10, BOS!F10, BRK!F10, CHA!F10, CHI!F10, CLE!F10, DAL!F10, DEN!F10, DET!F10, GSW!F10, HOU!F10, IND!F10, LAC!F10, LAL!F10, MEM!F10, MIA!F10, MIL!F10, MIN!F10, NOP!F10, NYK!F10, OKC!F10, ORL!F10, PHI!F10, PHX!F10, POR!F10, SAC!F10, SAS!F10, TOR!F10, UTH!F10, WAS!F10)</f>
        <v>27.76923077</v>
      </c>
      <c r="G80" s="140">
        <f>AVERAGE(ATL!G10, BOS!G10, BRK!G10, CHA!G10, CHI!G10, CLE!G10, DAL!G10, DEN!G10, DET!G10, GSW!G10, HOU!G10, IND!G10, LAC!G10, LAL!G10, MEM!G10, MIA!G10, MIL!G10, MIN!G10, NOP!G10, NYK!G10, OKC!G10, ORL!G10, PHI!G10, PHX!G10, POR!G10, SAC!G10, SAS!G10, TOR!G10, UTH!G10, WAS!G10)</f>
        <v>26</v>
      </c>
      <c r="H80" s="140">
        <f>AVERAGE(ATL!H10, BOS!H10, BRK!H10, CHA!H10, CHI!H10, CLE!H11, DAL!H10, DEN!H10, DET!H10, GSW!H10, HOU!H10, IND!H10, LAC!H10, LAL!H10, MEM!H10, MIA!H10, MIL!H10, MIN!H10, NOP!H10, NYK!H10, OKC!H10, ORL!H10, PHI!H10, PHX!H10, POR!H10, SAC!H10, SAS!H10, TOR!H10, UTH!H10, WAS!H10)</f>
        <v>15.48148148</v>
      </c>
      <c r="I80" s="140">
        <f>AVERAGE(ATL!I10, BOS!I10, BRK!I10, CHA!I10, CHI!I10, CLE!I10, DAL!I10, DEN!I10, DET!I10, GSW!I10, HOU!I10, IND!I10, LAC!I10, LAL!I10, MEM!I10, MIA!I10, MIL!I10, MIN!I10, NOP!I9, NYK!I10, OKC!I10, ORL!I10, PHI!I10, PHX!I10, POR!I10, SAC!I10, SAS!I10, TOR!I10, UTH!I10, WAS!I10)</f>
        <v>19.11111111</v>
      </c>
      <c r="J80" s="140">
        <f>AVERAGE(ATL!J10, BOS!J10, BRK!J10, CHA!J10, CHI!J10, CLE!J10, DAL!J10, DEN!J10, DET!J10, GSW!J10, HOU!J10, IND!J10, LAC!J10, LAL!J10, MEM!J10, MIA!J10, MIL!J10, MIN!J10, NOP!J9, NYK!J10, OKC!J10, ORL!J10, PHI!J10, PHX!J10, POR!J10, SAC!J10, SAS!J10, TOR!J10, UTH!J10, WAS!J10)</f>
        <v>19.96</v>
      </c>
      <c r="K80" s="140">
        <f>AVERAGE(ATL!K10, BOS!K10, BRK!K10, CHA!K10, CHI!K10, CLE!K10, DAL!K10, DEN!K10, DET!K10, GSW!K10, HOU!K10, IND!K10, LAC!K10, LAL!K10, MEM!K10, MIA!K10, MIL!K10, MIN!K10, NOP!K9, NYK!K10, OKC!K10, ORL!K10, PHI!K10, PHX!K10, POR!K10, SAC!K10, SAS!K10, TOR!K10, UTH!K10, WAS!K10)</f>
        <v>17.75</v>
      </c>
      <c r="L80" s="140">
        <f>AVERAGE(ATL!L10, BOS!L10, BRK!L10, CHA!L10, CHI!L10, CLE!L10, DAL!L10, DEN!L10, DET!L10, GSW!L10, HOU!L10, IND!L10, LAC!L10, LAL!L10, MEM!L10, MIA!L10, MIL!L10, MIN!L10, NOP!L9, NYK!L10, OKC!L10, ORL!L10, PHI!L10, PHX!L10, POR!L10, SAC!L10, SAS!L10, TOR!L10, UTH!L10, WAS!L10)</f>
        <v>23.73076923</v>
      </c>
      <c r="M80" s="140">
        <f>AVERAGE(ATL!M10, BOS!M10, BRK!M10, CHA!M10, CHI!M10, CLE!M10, DAL!M10, DEN!M10, DET!M10, GSW!M10, HOU!M10, IND!M10, LAC!M10, LAL!M10, MEM!M10, MIA!M10, MIL!M10, MIN!M10, NOP!M10, NYK!M10, OKC!M10, ORL!M10, PHI!M10, PHX!M10, POR!M10, SAC!M10, SAS!M10, TOR!M10, UTH!M10, WAS!M10)</f>
        <v>23.56</v>
      </c>
      <c r="N80" s="140">
        <f>AVERAGE(ATL!N10, BOS!N10, BRK!N10, CHA!N10, CHI!N10, CLE!N10, DAL!N10, DEN!N10, DET!N10, GSW!N10, HOU!N10, IND!N10, LAC!N10, LAL!N10, MEM!N10, MIA!N10, MIL!N10, MIN!N10, NOP!N10, NYK!N10, OKC!N10, ORL!N10, PHI!N10, PHX!N10, POR!N10, SAC!N10, SAS!N10, TOR!N10, UTH!N10, WAS!N10)</f>
        <v>22.4</v>
      </c>
      <c r="O80" s="140">
        <f>AVERAGE(ATL!O10, BOS!O10, BRK!O10, CHA!O10, CHI!O10, CLE!O10, DAL!O10, DEN!O10, DET!O10, GSW!O10, HOU!O10, IND!O10, LAC!O10, LAL!O10, MEM!O10, MIA!O10, MIL!O10, MIN!O10, NOP!O10, NYK!O10, OKC!O10, ORL!O10, PHI!O10, PHX!O10, POR!O10, SAC!O10, SAS!O10, TOR!O10, UTH!O10, WAS!O10)</f>
        <v>22.4</v>
      </c>
      <c r="P80" s="140" t="str">
        <f>AVERAGE(ATL!P10, BOS!P10, BRK!P10, CHA!P10, CHI!P10, CLE!P10, DAL!P10, DEN!P10, DET!P10, GSW!P10, HOU!P10, IND!P10, LAC!P10, LAL!P10, MEM!P10, MIA!P10, MIL!P10, MIN!P10, NOP!P10, NYK!P10, OKC!P10, ORL!P10, PHI!P10, PHX!P10, POR!P10, SAC!P10, SAS!P10, TOR!P10, UTH!P10, WAS!P10)</f>
        <v>#DIV/0!</v>
      </c>
      <c r="Q80" s="140" t="str">
        <f>AVERAGE(ATL!Q10, BOS!Q10, BRK!Q10, CHA!Q10, CHI!Q10, CLE!Q10, DAL!Q10, DEN!Q10, DET!Q10, GSW!Q10, HOU!Q10, IND!Q10, LAC!Q10, LAL!Q10, MEM!Q10, MIA!Q10, MIL!Q10, MIN!Q10, NOP!Q10, NYK!Q10, OKC!Q10, ORL!Q10, PHI!Q10, PHX!Q10, POR!Q10, SAC!Q10, SAS!Q10, TOR!Q10, UTH!Q10, WAS!Q10)</f>
        <v>#DIV/0!</v>
      </c>
      <c r="R80" s="140" t="str">
        <f>AVERAGE(ATL!R10, BOS!R10, BRK!R10, CHA!R10, CHI!R10, CLE!R10, DAL!R10, DEN!R10, DET!R10, GSW!R10, HOU!R10, IND!R10, LAC!R10, LAL!R10, MEM!R10, MIA!R10, MIL!R10, MIN!R10, NOP!R10, NYK!R10, OKC!R10, ORL!R10, PHI!R10, PHX!R10, POR!R10, SAC!R10, SAS!R10, TOR!R10, UTH!R10, WAS!R10)</f>
        <v>#DIV/0!</v>
      </c>
      <c r="S80" s="140">
        <f>AVERAGE(ATL!S10, BOS!S10, BRK!S10, CHA!S10, CHI!S10, CLE!S10, DAL!S10, DEN!S10, DET!S10, GSW!S10, HOU!S10, IND!S10, LAC!S10, LAL!S10, MEM!S10, MIA!S10, MIL!S10, MIN!S10, NOP!S10, NYK!S10, OKC!S10, ORL!S10, PHI!S10, PHX!S10, POR!S10, SAC!S10, SAS!S10, TOR!S10, UTH!S10, WAS!S10)</f>
        <v>41675</v>
      </c>
    </row>
    <row r="81">
      <c r="A81" s="3" t="s">
        <v>30</v>
      </c>
      <c r="B81" s="140">
        <f>AVERAGE(ATL!B11, BOS!B11, BRK!B11, CHA!B11, CHI!B11, CLE!B11, DAL!B11, DEN!B11, DET!B11, GSW!B11, HOU!B11, IND!B11, LAC!B11, LAL!B11, MEM!B11, MIA!B11, MIL!B11, MIN!B11, NOP!B11, NYK!B11, OKC!B11, ORL!B11, PHI!B11, PHX!B11, POR!B11, SAC!B11, SAS!B11, TOR!B11, UTH!B11, WAS!B11)</f>
        <v>5.8</v>
      </c>
      <c r="C81" s="140">
        <f>AVERAGE(ATL!C11, BOS!C11, BRK!C11, CHA!C11, CHI!C11, CLE!C11, DAL!C11, DEN!C11, DET!C11, GSW!C11, HOU!C11, IND!C11, LAC!C11, LAL!C11, MEM!C11, MIA!C11, MIL!C11, MIN!C11, NOP!C11, NYK!C11, OKC!C11, ORL!C11, PHI!C11, PHX!C11, POR!C11, SAC!C11, SAS!C11, TOR!C11, UTH!C11, WAS!C11)</f>
        <v>2.777777778</v>
      </c>
      <c r="D81" s="140">
        <f>AVERAGE(ATL!D11, BOS!D11, BRK!D11, CHA!D11, CHI!D11, CLE!D11, DAL!D11, DEN!D11, DET!D11, GSW!D11, HOU!D11, IND!D11, LAC!D11, LAL!D11, MEM!D11, MIA!D11, MIL!D11, MIN!D11, NOP!D11, NYK!D11, OKC!D11, ORL!D11, PHI!D11, PHX!D11, POR!D11, SAC!D11, SAS!D11, TOR!D11, UTH!D11, WAS!D11)</f>
        <v>2.037037037</v>
      </c>
      <c r="E81" s="140">
        <f>AVERAGE(ATL!E11, BOS!E11, BRK!E11, CHA!E11, CHI!E11, CLE!E11, DAL!E11, DEN!E11, DET!E11, GSW!E11, HOU!E11, IND!E11, LAC!E11, LAL!E11, MEM!E11, MIA!E11, MIL!E11, MIN!E11, NOP!E12, NYK!E11, OKC!E11, ORL!E11, PHI!E11, PHX!E11, POR!E11, SAC!E11, SAS!E11, TOR!E11, UTH!E11, WAS!E11)</f>
        <v>1.5</v>
      </c>
      <c r="F81" s="140">
        <f>AVERAGE(ATL!G11, BOS!F11, BRK!F11, CHA!F11, CHI!F11, CLE!F11, DAL!F11, DEN!F11, DET!F11, GSW!F11, HOU!F11, IND!F11, LAC!F11, LAL!F11, MEM!F11, MIA!F11, MIL!F11, MIN!F11, NOP!F11, NYK!F11, OKC!F11, ORL!F11, PHI!F11, PHX!F11, POR!F11, SAC!F11, SAS!F11, TOR!F11, UTH!F11, WAS!F11)</f>
        <v>1.076923077</v>
      </c>
      <c r="G81" s="140">
        <f>AVERAGE(ATL!G11, BOS!G11, BRK!G11, CHA!G11, CHI!G11, CLE!G11, DAL!G11, DEN!G11, DET!G11, GSW!G11, HOU!G11, IND!G11, LAC!G11, LAL!G11, MEM!G11, MIA!G11, MIL!G11, MIN!G11, NOP!G11, NYK!G11, OKC!G11, ORL!G11, PHI!G11, PHX!G11, POR!G11, SAC!G11, SAS!G11, TOR!G11, UTH!G11, WAS!G11)</f>
        <v>1.740740741</v>
      </c>
      <c r="H81" s="140">
        <f>AVERAGE(ATL!H11, BOS!H11, BRK!H11, CHA!H11, CHI!H11, CLE!H11, DAL!H11, DEN!H11, DET!H11, GSW!H11, HOU!H11, IND!H11, LAC!H11, LAL!H11, MEM!H11, MIA!H11, MIL!H11, MIN!H11, NOP!H11, NYK!H11, OKC!H11, ORL!H11, PHI!H11, PHX!H11, POR!H11, SAC!H11, SAS!H11, TOR!H11, UTH!H11, WAS!H11)</f>
        <v>1.259259259</v>
      </c>
      <c r="I81" s="140">
        <f>AVERAGE(ATL!I11, BOS!I11, BRK!I11, CHA!I11, CHI!I11, CLE!I11, DAL!I11, DEN!I11, DET!I11, GSW!I11, HOU!I11, IND!I11, LAC!I11, LAL!I11, MEM!I11, MIA!I11, MIL!I11, MIN!I11, NOP!I10, NYK!I11, OKC!I11, ORL!I11, PHI!I11, PHX!I11, POR!I11, SAC!I11, SAS!I11, TOR!I11, UTH!I11, WAS!I11)</f>
        <v>1.333333333</v>
      </c>
      <c r="J81" s="140">
        <f>AVERAGE(ATL!J11, BOS!J11, BRK!J11, CHA!J11, CHI!J11, CLE!J11, DAL!J11, DEN!J11, DET!J11, GSW!J11, HOU!J11, IND!J11, LAC!J11, LAL!J11, MEM!J11, MIA!J11, MIL!J11, MIN!J11, NOP!J10, NYK!J11, OKC!J11, ORL!J11, PHI!J11, PHX!J11, POR!J11, SAC!J11, SAS!J11, TOR!J11, UTH!J11, WAS!J11)</f>
        <v>2.84</v>
      </c>
      <c r="K81" s="140">
        <f>AVERAGE(ATL!K11, BOS!K11, BRK!K11, CHA!K11, CHI!K11, CLE!K11, DAL!K11, DEN!K11, DET!K11, GSW!K11, HOU!K11, IND!K11, LAC!K11, LAL!K11, MEM!K11, MIA!K11, MIL!K11, MIN!K11, NOP!K10, NYK!K11, OKC!K11, ORL!K11, PHI!K11, PHX!K11, POR!K11, SAC!K11, SAS!K11, TOR!K11, UTH!K11, WAS!K11)</f>
        <v>1.583333333</v>
      </c>
      <c r="L81" s="140">
        <f>AVERAGE(ATL!L11, BOS!L11, BRK!L11, CHA!L11, CHI!L11, CLE!L11, DAL!L11, DEN!L11, DET!L11, GSW!L11, HOU!L11, IND!L11, LAC!L11, LAL!L11, MEM!L11, MIA!L11, MIL!L11, MIN!L11, NOP!L10, NYK!L11, OKC!L11, ORL!L11, PHI!L11, PHX!L11, POR!L11, SAC!L11, SAS!L11, TOR!L11, UTH!L11, WAS!L11)</f>
        <v>2</v>
      </c>
      <c r="M81" s="140">
        <f>AVERAGE(ATL!M11, BOS!M11, BRK!M11, CHA!M11, CHI!M11, CLE!M11, DAL!M11, DEN!M11, DET!M11, GSW!M11, HOU!M11, IND!M11, LAC!M11, LAL!M11, MEM!M11, MIA!M11, MIL!M11, MIN!M11, NOP!M11, NYK!M11, OKC!M11, ORL!M11, PHI!M11, PHX!M11, POR!M11, SAC!M11, SAS!M11, TOR!M11, UTH!M11, WAS!M11)</f>
        <v>1</v>
      </c>
      <c r="N81" s="140">
        <f>AVERAGE(ATL!N11, BOS!N11, BRK!N11, CHA!N11, CHI!N11, CLE!N11, DAL!N11, DEN!N11, DET!N11, GSW!N11, HOU!N11, IND!N11, LAC!N11, LAL!N11, MEM!N11, MIA!N11, MIL!N11, MIN!N11, NOP!N11, NYK!N11, OKC!N11, ORL!N11, PHI!N11, PHX!N11, POR!N11, SAC!N11, SAS!N11, TOR!N11, UTH!N11, WAS!N11)</f>
        <v>1.32</v>
      </c>
      <c r="O81" s="140">
        <f>AVERAGE(ATL!O11, BOS!O11, BRK!O11, CHA!O11, CHI!O11, CLE!O11, DAL!O11, DEN!O11, DET!O11, GSW!O11, HOU!O11, IND!O11, LAC!O11, LAL!O11, MEM!O11, MIA!O11, MIL!O11, MIN!O11, NOP!O11, NYK!O11, OKC!O11, ORL!O11, PHI!O11, PHX!O11, POR!O11, SAC!O11, SAS!O11, TOR!O11, UTH!O11, WAS!O11)</f>
        <v>1.181818182</v>
      </c>
      <c r="P81" s="140" t="str">
        <f>AVERAGE(ATL!P11, BOS!P11, BRK!P11, CHA!P11, CHI!P11, CLE!P11, DAL!P11, DEN!P11, DET!P11, GSW!P11, HOU!P11, IND!P11, LAC!P11, LAL!P11, MEM!P11, MIA!P11, MIL!P11, MIN!P11, NOP!P11, NYK!P11, OKC!P11, ORL!P11, PHI!P11, PHX!P11, POR!P11, SAC!P11, SAS!P11, TOR!P11, UTH!P11, WAS!P11)</f>
        <v>#DIV/0!</v>
      </c>
      <c r="Q81" s="140" t="str">
        <f>AVERAGE(ATL!Q11, BOS!Q11, BRK!Q11, CHA!Q11, CHI!Q11, CLE!Q11, DAL!Q11, DEN!Q11, DET!Q11, GSW!Q11, HOU!Q11, IND!Q11, LAC!Q11, LAL!Q11, MEM!Q11, MIA!Q11, MIL!Q11, MIN!Q11, NOP!Q11, NYK!Q11, OKC!Q11, ORL!Q11, PHI!Q11, PHX!Q11, POR!Q11, SAC!Q11, SAS!Q11, TOR!Q11, UTH!Q11, WAS!Q11)</f>
        <v>#DIV/0!</v>
      </c>
      <c r="R81" s="140" t="str">
        <f>AVERAGE(ATL!R11, BOS!R11, BRK!R11, CHA!R11, CHI!R11, CLE!R11, DAL!R11, DEN!R11, DET!R11, GSW!R11, HOU!R11, IND!R11, LAC!R11, LAL!R11, MEM!R11, MIA!R11, MIL!R11, MIN!R11, NOP!R11, NYK!R11, OKC!R11, ORL!R11, PHI!R11, PHX!R11, POR!R11, SAC!R11, SAS!R11, TOR!R11, UTH!R11, WAS!R11)</f>
        <v>#DIV/0!</v>
      </c>
      <c r="S81" s="140" t="str">
        <f>AVERAGE(ATL!S11, BOS!S11, BRK!S11, CHA!S11, CHI!S11, CLE!S11, DAL!S11, DEN!S11, DET!S11, GSW!S11, HOU!S11, IND!S11, LAC!S11, LAL!S11, MEM!S11, MIA!S11, MIL!S11, MIN!S11, NOP!S11, NYK!S11, OKC!S11, ORL!S11, PHI!S11, PHX!S11, POR!S11, SAC!S11, SAS!S11, TOR!S11, UTH!S11, WAS!S11)</f>
        <v>#DIV/0!</v>
      </c>
    </row>
    <row r="82">
      <c r="A82" s="3" t="s">
        <v>31</v>
      </c>
      <c r="B82" s="140">
        <f>AVERAGE(ATL!B12, BOS!B12, BRK!B12, CHA!B12, CHI!B12, CLE!B12, DAL!B12, DEN!B12, DET!B12, GSW!B12, HOU!B12, IND!B12, LAC!B12, LAL!B12, MEM!B12, MIA!B12, MIL!B12, MIN!B12, NOP!B12, NYK!B12, OKC!B12, ORL!B12, PHI!B12, PHX!B12, POR!B12, SAC!B12, SAS!B12, TOR!B12, UTH!B12, WAS!B12)</f>
        <v>9.5</v>
      </c>
      <c r="C82" s="140">
        <f>AVERAGE(ATL!C12, BOS!C12, BRK!C12, CHA!C12, CHI!C12, CLE!C12, DAL!C12, DEN!C12, DET!C12, GSW!C12, HOU!C12, IND!C12, LAC!C12, LAL!C12, MEM!C12, MIA!C12, MIL!C12, MIN!C12, NOP!C12, NYK!C12, OKC!C12, ORL!C12, PHI!C12, PHX!C12, POR!C12, SAC!C12, SAS!C12, TOR!C12, UTH!C12, WAS!C12)</f>
        <v>6.185185185</v>
      </c>
      <c r="D82" s="140">
        <f>AVERAGE(ATL!D12, BOS!D12, BRK!D12, CHA!D12, CHI!D12, CLE!D12, DAL!D12, DEN!D12, DET!D12, GSW!D12, HOU!D12, IND!D12, LAC!D12, LAL!D12, MEM!D12, MIA!D12, MIL!D12, MIN!D12, NOP!D12, NYK!D12, OKC!D12, ORL!D12, PHI!D12, PHX!D12, POR!D12, SAC!D12, SAS!D12, TOR!D12, UTH!D12, WAS!D12)</f>
        <v>3.185185185</v>
      </c>
      <c r="E82" s="140">
        <f>AVERAGE(ATL!E12, BOS!E12, BRK!E12, CHA!E12, CHI!E12, CLE!I8, DAL!E12, DEN!E12, DET!E12, GSW!E12, HOU!E12, IND!E12, LAC!E12, LAL!E12, MEM!E12, MIA!E12, MIL!E12, MIN!E12, NOP!E12, NYK!E12, OKC!E12, ORL!E12, PHI!E12, PHX!E12, POR!E12, SAC!E12, SAS!E12, TOR!E12, UTH!E12, WAS!E12)</f>
        <v>5.307692308</v>
      </c>
      <c r="F82" s="140">
        <f>AVERAGE(ATL!G12, BOS!F12, BRK!F12, CHA!F12, CHI!F12, CLE!F12, DAL!F12, DEN!F12, DET!F12, GSW!F12, HOU!F12, IND!F12, LAC!F12, LAL!F12, MEM!F12, MIA!F12, MIL!F12, MIN!F12, NOP!F12, NYK!F12, OKC!F12, ORL!F12, PHI!F12, PHX!F12, POR!F12, SAC!F12, SAS!F12, TOR!F12, UTH!F12, WAS!F12)</f>
        <v>3.307692308</v>
      </c>
      <c r="G82" s="140">
        <f>AVERAGE(ATL!G12, BOS!G12, BRK!G12, CHA!G12, CHI!G12, CLE!G12, DAL!G12, DEN!G12, DET!G12, GSW!G12, HOU!G12, IND!G12, LAC!G12, LAL!G12, MEM!G12, MIA!G12, MIL!G12, MIN!G12, NOP!G12, NYK!G12, OKC!G12, ORL!G12, PHI!G12, PHX!G12, POR!G12, SAC!G12, SAS!G12, TOR!G12, UTH!G12, WAS!G12)</f>
        <v>5.296296296</v>
      </c>
      <c r="H82" s="140">
        <f>AVERAGE(ATL!H12, BOS!H12, BRK!H12, CHA!H12, CHI!H12, CLE!H12, DAL!H12, DEN!H12, DET!H12, GSW!H12, HOU!H12, IND!H12, LAC!H12, LAL!H12, MEM!H12, MIA!H12, MIL!H12, MIN!H12, NOP!H12, NYK!H12, OKC!H12, ORL!H12, PHI!H12, PHX!H12, POR!H12, SAC!H12, SAS!H12, TOR!H12, UTH!H12, WAS!H12)</f>
        <v>5.148148148</v>
      </c>
      <c r="I82" s="140">
        <f>AVERAGE(ATL!I12, BOS!I12, BRK!I12, CHA!I12, CHI!I12, CLE!I12, DAL!I12, DEN!I12, DET!I12, GSW!I12, HOU!I12, IND!I12, LAC!I12, LAL!I12, MEM!I12, MIA!I12, MIL!I12, MIN!I12, NOP!I11, NYK!I12, OKC!I12, ORL!I12, PHI!I12, PHX!I12, POR!I12, SAC!I12, SAS!I12, TOR!I12, UTH!I12, WAS!I12)</f>
        <v>5.703703704</v>
      </c>
      <c r="J82" s="140">
        <f>AVERAGE(ATL!J12, BOS!J12, BRK!J12, CHA!J12, CHI!J12, CLE!J12, DAL!J12, DEN!J12, DET!J12, GSW!J12, HOU!J12, IND!J12, LAC!J12, LAL!J12, MEM!J12, MIA!J12, MIL!J12, MIN!J12, NOP!J11, NYK!J12, OKC!J12, ORL!J12, PHI!J12, PHX!J12, POR!J12, SAC!J12, SAS!J12, TOR!J12, UTH!J12, WAS!J12)</f>
        <v>5.28</v>
      </c>
      <c r="K82" s="140">
        <f>AVERAGE(ATL!K12, BOS!K12, BRK!K12, CHA!K12, CHI!K12, CLE!K12, DAL!K12, DEN!K12, DET!K12, GSW!K12, HOU!K12, IND!K12, LAC!K12, LAL!K12, MEM!K12, MIA!K12, MIL!K12, MIN!K12, NOP!K11, NYK!K12, OKC!K12, ORL!K12, PHI!K12, PHX!K12, POR!K12, SAC!K12, SAS!K12, TOR!K12, UTH!K12, WAS!K12)</f>
        <v>5.958333333</v>
      </c>
      <c r="L82" s="140">
        <f>AVERAGE(ATL!L12, BOS!L12, BRK!L12, CHA!L12, CHI!L12, CLE!L12, DAL!L12, DEN!L12, DET!L12, GSW!L12, HOU!L12, IND!L12, LAC!L12, LAL!L12, MEM!L12, MIA!L12, MIL!L12, MIN!L12, NOP!L11, NYK!L12, OKC!L12, ORL!L12, PHI!L12, PHX!L12, POR!L12, SAC!L12, SAS!L12, TOR!L12, UTH!L12, WAS!L12)</f>
        <v>4.038461538</v>
      </c>
      <c r="M82" s="140">
        <f>AVERAGE(ATL!M12, BOS!M12, BRK!M12, CHA!M12, CHI!M12, CLE!M12, DAL!M12, DEN!M12, DET!M12, GSW!M12, HOU!M12, IND!M12, LAC!M12, LAL!M12, MEM!M12, MIA!M12, MIL!M12, MIN!M12, NOP!M12, NYK!M12, OKC!M12, ORL!M12, PHI!M12, PHX!M12, POR!M12, SAC!M12, SAS!M12, TOR!M12, UTH!M12, WAS!M12)</f>
        <v>5.92</v>
      </c>
      <c r="N82" s="140">
        <f>AVERAGE(ATL!N12, BOS!N12, BRK!N12, CHA!N12, CHI!N12, CLE!N12, DAL!N12, DEN!N12, DET!N12, GSW!N12, HOU!N12, IND!N12, LAC!N12, LAL!N12, MEM!N12, MIA!N12, MIL!N12, MIN!N12, NOP!N12, NYK!N12, OKC!N12, ORL!N12, PHI!N12, PHX!N12, POR!N12, SAC!N12, SAS!N12, TOR!N12, UTH!N12, WAS!N12)</f>
        <v>4.36</v>
      </c>
      <c r="O82" s="140">
        <f>AVERAGE(ATL!O12, BOS!O12, BRK!O12, CHA!O12, CHI!O12, CLE!O12, DAL!O12, DEN!O12, DET!O12, GSW!O12, HOU!O12, IND!O12, LAC!O12, LAL!O12, MEM!O12, MIA!O12, MIL!O12, MIN!O12, NOP!O12, NYK!O12, OKC!O12, ORL!O12, PHI!O12, PHX!O12, POR!O12, SAC!O12, SAS!O12, TOR!O12, UTH!O12, WAS!O12)</f>
        <v>4.363636364</v>
      </c>
      <c r="P82" s="140" t="str">
        <f>AVERAGE(ATL!P12, BOS!P12, BRK!P12, CHA!P12, CHI!P12, CLE!P12, DAL!P12, DEN!P12, DET!P12, GSW!P12, HOU!P12, IND!P12, LAC!P12, LAL!P12, MEM!P12, MIA!P12, MIL!P12, MIN!P12, NOP!P12, NYK!P12, OKC!P12, ORL!P12, PHI!P12, PHX!P12, POR!P12, SAC!P12, SAS!P12, TOR!P12, UTH!P12, WAS!P12)</f>
        <v>#DIV/0!</v>
      </c>
      <c r="Q82" s="140" t="str">
        <f>AVERAGE(ATL!Q12, BOS!Q12, BRK!Q12, CHA!Q12, CHI!Q12, CLE!Q12, DAL!Q12, DEN!Q12, DET!Q12, GSW!Q12, HOU!Q12, IND!Q12, LAC!Q12, LAL!Q12, MEM!Q12, MIA!Q12, MIL!Q12, MIN!Q12, NOP!Q12, NYK!Q12, OKC!Q12, ORL!Q12, PHI!Q12, PHX!Q12, POR!Q12, SAC!Q12, SAS!Q12, TOR!Q12, UTH!Q12, WAS!Q12)</f>
        <v>#DIV/0!</v>
      </c>
      <c r="R82" s="140" t="str">
        <f>AVERAGE(ATL!R12, BOS!R12, BRK!R12, CHA!R12, CHI!R12, CLE!R12, DAL!R12, DEN!R12, DET!R12, GSW!R12, HOU!R12, IND!R12, LAC!R12, LAL!R12, MEM!R12, MIA!R12, MIL!R12, MIN!R12, NOP!R12, NYK!R12, OKC!R12, ORL!R12, PHI!R12, PHX!R12, POR!R12, SAC!R12, SAS!R12, TOR!R12, UTH!R12, WAS!R12)</f>
        <v>#DIV/0!</v>
      </c>
      <c r="S82" s="140">
        <f>AVERAGE(ATL!S12, BOS!S12, BRK!S12, CHA!S12, CHI!S12, CLE!S12, DAL!S12, DEN!S12, DET!S12, GSW!S12, HOU!S12, IND!S12, LAC!S12, LAL!S12, MEM!S12, MIA!S12, MIL!S12, MIN!S12, NOP!S12, NYK!S12, OKC!S12, ORL!S12, PHI!S12, PHX!S12, POR!S12, SAC!S12, SAS!S12, TOR!S12, UTH!S12, WAS!S12)</f>
        <v>41760</v>
      </c>
    </row>
    <row r="83">
      <c r="A83" s="3" t="s">
        <v>32</v>
      </c>
      <c r="B83" s="140">
        <f>AVERAGE(ATL!B13, BOS!B13, BRK!B13, CHA!B13, CHI!B13, CLE!B13, DAL!B13, DEN!B13, DET!B13, GSW!B13, HOU!B13, IND!B13, LAC!B13, LAL!B13, MEM!B13, MIA!B13, MIL!B13, MIN!B13, NOP!B13, NYK!B13, OKC!B13, ORL!B13, PHI!B13, PHX!B13, POR!B13, SAC!B13, SAS!B13, TOR!B13, UTH!B13, WAS!B13)</f>
        <v>22.4</v>
      </c>
      <c r="C83" s="140">
        <f>AVERAGE(ATL!C13, BOS!C13, BRK!C13, CHA!C13, CHI!C13, CLE!C13, DAL!C13, DEN!C13, DET!C13, GSW!C13, HOU!C13, IND!C13, LAC!C13, LAL!C13, MEM!C13, MIA!C13, MIL!C13, MIN!C13, NOP!C13, NYK!C13, OKC!C13, ORL!C13, PHI!C13, PHX!C13, POR!C13, SAC!C13, SAS!C13, TOR!C13, UTH!C13, WAS!C13)</f>
        <v>24.44444444</v>
      </c>
      <c r="D83" s="140">
        <f>AVERAGE(ATL!D13, BOS!D13, BRK!D13, CHA!D13, CHI!D13, CLE!D13, DAL!D13, DEN!D13, DET!D13, GSW!D13, HOU!D13, IND!D13, LAC!D13, LAL!D13, MEM!D13, MIA!D13, MIL!D13, MIN!D13, NOP!D13, NYK!D13, OKC!D13, ORL!D13, PHI!D13, PHX!D13, POR!D13, SAC!D13, SAS!D13, TOR!D13, UTH!D13, WAS!D13)</f>
        <v>22.07407407</v>
      </c>
      <c r="E83" s="140">
        <f>AVERAGE(ATL!E13, BOS!E13, BRK!E13, CHA!E13, CHI!E13, CLE!E13, DAL!E13, DEN!E13, DET!E13, GSW!E13, HOU!E13, IND!E13, LAC!E13, LAL!E13, MEM!E13, MIA!E13, MIL!E13, MIN!E13, NOP!E13, NYK!E13, OKC!E13, ORL!E13, PHI!E13, PHX!E13, POR!E13, SAC!E13, SAS!E13, TOR!E13, UTH!E13, WAS!E13)</f>
        <v>19.92307692</v>
      </c>
      <c r="F83" s="140">
        <f>AVERAGE(ATL!G13, BOS!F13, BRK!F13, CHA!F13, CHI!F13, CLE!F13, DAL!F13, DEN!F13, DET!F13, GSW!F13, HOU!F13, IND!F13, LAC!F13, LAL!F13, MEM!F13, MIA!F13, MIL!F13, MIN!F13, NOP!F13, NYK!F13, OKC!F13, ORL!F13, PHI!F13, PHX!F13, POR!F13, SAC!F13, SAS!F13, TOR!F13, UTH!F13, WAS!F13)</f>
        <v>24.88461538</v>
      </c>
      <c r="G83" s="140">
        <f>AVERAGE(ATL!G13, BOS!G13, BRK!G13, CHA!G13, CHI!G13, CLE!G13, DAL!G13, DEN!G13, DET!G13, GSW!G13, HOU!G13, IND!G13, LAC!G13, LAL!G13, MEM!G13, MIA!G13, MIL!G13, MIN!G13, NOP!G13, NYK!G13, OKC!G13, ORL!G13, PHI!G13, PHX!G13, POR!G13, SAC!G13, SAS!G13, TOR!G13, UTH!G13, WAS!G13)</f>
        <v>23.11111111</v>
      </c>
      <c r="H83" s="140">
        <f>AVERAGE(ATL!H13, BOS!H13, BRK!H13, CHA!H13, CHI!H13, CLE!H13, DAL!H13, DEN!H13, DET!H13, GSW!H13, HOU!H13, IND!H13, LAC!H13, LAL!H13, MEM!H13, MIA!H13, MIL!H13, MIN!H13, NOP!H13, NYK!H13, OKC!H13, ORL!H13, PHI!H13, PHX!H13, POR!H13, SAC!H13, SAS!H13, TOR!H13, UTH!H13, WAS!H13)</f>
        <v>22.11111111</v>
      </c>
      <c r="I83" s="140">
        <f>AVERAGE(ATL!I13, BOS!I13, BRK!I13, CHA!I13, CHI!I13, CLE!I13, DAL!I13, DEN!I13, DET!I13, GSW!I13, HOU!I13, IND!I13, LAC!I13, LAL!I13, MEM!I13, MIA!I13, MIL!I13, MIN!I13, NOP!I12, NYK!I13, OKC!I13, ORL!I13, PHI!I13, PHX!I13, POR!I13, SAC!I13, SAS!I13, TOR!I13, UTH!I13, WAS!I13)</f>
        <v>24.2962963</v>
      </c>
      <c r="J83" s="140">
        <f>AVERAGE(ATL!J13, BOS!J13, BRK!J13, CHA!J13, CHI!J13, CLE!J13, DAL!J13, DEN!J13, DET!J13, GSW!J13, HOU!J13, IND!J13, LAC!J13, LAL!J13, MEM!J13, MIA!J13, MIL!J13, MIN!J13, NOP!J12, NYK!J13, OKC!J13, ORL!J13, PHI!J13, PHX!J13, POR!J13, SAC!J13, SAS!J13, TOR!J13, UTH!J13, WAS!J13)</f>
        <v>19.52</v>
      </c>
      <c r="K83" s="140">
        <f>AVERAGE(ATL!K13, BOS!K13, BRK!K13, CHA!K13, CHI!K13, CLE!K13, DAL!K13, DEN!K13, DET!K13, GSW!K13, HOU!K13, IND!K13, LAC!K13, LAL!K13, MEM!K13, MIA!K13, MIL!K13, MIN!K13, NOP!K12, NYK!K13, OKC!K13, ORL!K13, PHI!K13, PHX!K13, POR!K13, SAC!K13, SAS!K13, TOR!K13, UTH!K13, WAS!K13)</f>
        <v>18.75</v>
      </c>
      <c r="L83" s="140">
        <f>AVERAGE(ATL!L13, BOS!L13, BRK!L13, CHA!L13, CHI!L13, CLE!L13, DAL!L13, DEN!L13, DET!L13, GSW!L13, HOU!L13, IND!L13, LAC!L13, LAL!L13, MEM!L13, MIA!L13, MIL!L13, MIN!L13, NOP!L12, NYK!L13, OKC!L13, ORL!L13, PHI!L13, PHX!L13, POR!L13, SAC!L13, SAS!L13, TOR!L13, UTH!L13, WAS!L13)</f>
        <v>13.92307692</v>
      </c>
      <c r="M83" s="140">
        <f>AVERAGE(ATL!M13, BOS!M13, BRK!M13, CHA!M13, CHI!M13, CLE!M13, DAL!M13, DEN!M13, DET!M13, GSW!M13, HOU!M13, IND!M13, LAC!M13, LAL!M13, MEM!M13, MIA!M13, MIL!M13, MIN!M13, NOP!M13, NYK!M13, OKC!M13, ORL!M13, PHI!M13, PHX!M13, POR!M13, SAC!M13, SAS!M13, TOR!M13, UTH!M13, WAS!M13)</f>
        <v>19.76</v>
      </c>
      <c r="N83" s="140">
        <f>AVERAGE(ATL!N13, BOS!N13, BRK!N13, CHA!N13, CHI!N13, CLE!N13, DAL!N13, DEN!N13, DET!N13, GSW!N13, HOU!N13, IND!N13, LAC!N13, LAL!N13, MEM!N13, MIA!N13, MIL!N13, MIN!N13, NOP!N13, NYK!N13, OKC!N13, ORL!N13, PHI!N13, PHX!N13, POR!N13, SAC!N13, SAS!N13, TOR!N13, UTH!N13, WAS!N13)</f>
        <v>18.92</v>
      </c>
      <c r="O83" s="140">
        <f>AVERAGE(ATL!O13, BOS!O13, BRK!O13, CHA!O13, CHI!O13, CLE!O13, DAL!O13, DEN!O13, DET!O13, GSW!O13, HOU!O13, IND!O13, LAC!O13, LAL!O13, MEM!O13, MIA!O13, MIL!O13, MIN!O13, NOP!O13, NYK!O13, OKC!O13, ORL!O13, PHI!O13, PHX!O13, POR!O13, SAC!O13, SAS!O13, TOR!O13, UTH!O13, WAS!O13)</f>
        <v>19.2</v>
      </c>
      <c r="P83" s="140" t="str">
        <f>AVERAGE(ATL!P13, BOS!P13, BRK!P13, CHA!P13, CHI!P13, CLE!P13, DAL!P13, DEN!P13, DET!P13, GSW!P13, HOU!P13, IND!P13, LAC!P13, LAL!P13, MEM!P13, MIA!P13, MIL!P13, MIN!P13, NOP!P13, NYK!P13, OKC!P13, ORL!P13, PHI!P13, PHX!P13, POR!P13, SAC!P13, SAS!P13, TOR!P13, UTH!P13, WAS!P13)</f>
        <v>#DIV/0!</v>
      </c>
      <c r="Q83" s="140" t="str">
        <f>AVERAGE(ATL!Q13, BOS!Q13, BRK!Q13, CHA!Q13, CHI!Q13, CLE!Q13, DAL!Q13, DEN!Q13, DET!Q13, GSW!Q13, HOU!Q13, IND!Q13, LAC!Q13, LAL!Q13, MEM!Q13, MIA!Q13, MIL!Q13, MIN!Q13, NOP!Q13, NYK!Q13, OKC!Q13, ORL!Q13, PHI!Q13, PHX!Q13, POR!Q13, SAC!Q13, SAS!Q13, TOR!Q13, UTH!Q13, WAS!Q13)</f>
        <v>#DIV/0!</v>
      </c>
      <c r="R83" s="140" t="str">
        <f>AVERAGE(ATL!R13, BOS!R13, BRK!R13, CHA!R13, CHI!R13, CLE!R13, DAL!R13, DEN!R13, DET!R13, GSW!R13, HOU!R13, IND!R13, LAC!R13, LAL!R13, MEM!R13, MIA!R13, MIL!R13, MIN!R13, NOP!R13, NYK!R13, OKC!R13, ORL!R13, PHI!R13, PHX!R13, POR!R13, SAC!R13, SAS!R13, TOR!R13, UTH!R13, WAS!R13)</f>
        <v>#DIV/0!</v>
      </c>
      <c r="S83" s="140" t="str">
        <f>AVERAGE(ATL!S13, BOS!S13, BRK!S13, CHA!S13, CHI!S13, CLE!S13, DAL!S13, DEN!S13, DET!S13, GSW!S13, HOU!S13, IND!S13, LAC!S13, LAL!S13, MEM!S13, MIA!S13, MIL!S13, MIN!S13, NOP!S13, NYK!S13, OKC!S13, ORL!S13, PHI!S13, PHX!S13, POR!S13, SAC!S13, SAS!S13, TOR!S13, UTH!S13, WAS!S13)</f>
        <v>#DIV/0!</v>
      </c>
    </row>
    <row r="84">
      <c r="A84" s="3" t="s">
        <v>33</v>
      </c>
      <c r="B84" s="140">
        <f>AVERAGE(ATL!B14, BOS!B14, BRK!B14, CHA!B14, CHI!B14, CLE!B14, DAL!B14, DEN!B14, DET!B14, GSW!B14, HOU!B14, IND!B14, LAC!B14, LAL!B14, MEM!B14, MIA!B14, MIL!B14, MIN!B14, NOP!B14, NYK!B14, OKC!B14, ORL!B14, PHI!B14, PHX!B14, POR!B14, SAC!B14, SAS!B14, TOR!B14, UTH!B14, WAS!B14)</f>
        <v>3.4</v>
      </c>
      <c r="C84" s="140">
        <f>AVERAGE(ATL!C14, BOS!C14, BRK!C14, CHA!C14, CHI!C14, CLE!C14, DAL!C14, DEN!C14, DET!C14, GSW!C14, HOU!C14, IND!C14, LAC!C14, LAL!C14, MEM!C14, MIA!C14, MIL!C14, MIN!C14, NOP!C14, NYK!C14, OKC!C14, ORL!C14, PHI!C14, PHX!C14, POR!C14, SAC!C14, SAS!C14, TOR!C14, UTH!C14, WAS!C14)</f>
        <v>6.62962963</v>
      </c>
      <c r="D84" s="140">
        <f>AVERAGE(ATL!D14, BOS!D14, BRK!D14, CHA!D14, CHI!D14, CLE!D14, DAL!D14, DEN!D14, DET!D14, GSW!D14, HOU!D14, IND!D14, LAC!D14, LAL!D14, MEM!D14, MIA!D14, MIL!D14, MIN!D14, NOP!D14, NYK!D14, OKC!D14, ORL!D14, PHI!D14, PHX!D14, POR!D14, SAC!D14, SAS!D14, TOR!D14, UTH!D14, WAS!D14)</f>
        <v>10.81481481</v>
      </c>
      <c r="E84" s="140">
        <f>AVERAGE(ATL!E14, BOS!E14, BRK!E14, CHA!E14, CHI!E14, CLE!E14, DAL!E14, DEN!E14, DET!E14, GSW!E14, HOU!E14, IND!E14, LAC!E14, LAL!E14, MEM!E14, MIA!E14, MIL!E14, MIN!E14, NOP!E14, NYK!E14, OKC!E14, ORL!E14, PHI!E14, PHX!E14, POR!E14, SAC!E14, SAS!E14, TOR!E14, UTH!E14, WAS!E14)</f>
        <v>8.076923077</v>
      </c>
      <c r="F84" s="140">
        <f>AVERAGE(ATL!G14, BOS!F14, BRK!F14, CHA!F14, CHI!F14, CLE!F14, DAL!F14, DEN!F14, DET!F14, GSW!F14, HOU!F14, IND!F14, LAC!F14, LAL!F14, MEM!F14, MIA!F14, MIL!F14, MIN!F14, NOP!F14, NYK!F14, OKC!F14, ORL!F14, PHI!F14, PHX!F14, POR!F14, SAC!F14, SAS!F14, TOR!F14, UTH!F14, WAS!F14)</f>
        <v>8.076923077</v>
      </c>
      <c r="G84" s="140">
        <f>AVERAGE(ATL!G14, BOS!G14, BRK!G14, CHA!G14, CHI!G14, CLE!G14, DAL!G14, DEN!G14, DET!G14, GSW!G14, HOU!G14, IND!G14, LAC!G14, LAL!G14, MEM!G14, MIA!G14, MIL!G14, MIN!G14, NOP!G14, NYK!G14, OKC!G14, ORL!G14, PHI!G14, PHX!G14, POR!G14, SAC!G14, SAS!G14, TOR!G14, UTH!G14, WAS!G14)</f>
        <v>10.03703704</v>
      </c>
      <c r="H84" s="140">
        <f>AVERAGE(ATL!H14, BOS!H14, BRK!H14, CHA!H14, CHI!H14, CLE!H14, DAL!H14, DEN!H14, DET!H14, GSW!H14, HOU!H14, IND!H14, LAC!H14, LAL!H14, MEM!H14, MIA!H14, MIL!H14, MIN!H14, NOP!H14, NYK!H14, OKC!H14, ORL!H14, PHI!H14, PHX!H14, POR!H14, SAC!H14, SAS!H14, TOR!H14, UTH!H14, WAS!H14)</f>
        <v>8.222222222</v>
      </c>
      <c r="I84" s="140">
        <f>AVERAGE(ATL!I14, BOS!I14, BRK!I14, CHA!I14, CHI!I14, CLE!I14, DAL!I14, DEN!I14, DET!I14, GSW!I14, HOU!I14, IND!I14, LAC!I14, LAL!I14, MEM!I14, MIA!I14, MIL!I14, MIN!I14, NOP!I13, NYK!I14, OKC!I14, ORL!I14, PHI!I14, PHX!I14, POR!I14, SAC!I14, SAS!I14, TOR!I14, UTH!I14, WAS!I14)</f>
        <v>5.62962963</v>
      </c>
      <c r="J84" s="140">
        <f>AVERAGE(ATL!J14, BOS!J14, BRK!J14, CHA!J14, CHI!J14, CLE!J14, DAL!J14, DEN!J14, DET!J14, GSW!J14, HOU!J14, IND!J14, LAC!J14, LAL!J14, MEM!J14, MIA!J14, MIL!J14, MIN!J14, NOP!J13, NYK!J14, OKC!J14, ORL!J14, PHI!J14, PHX!J14, POR!J14, SAC!J14, SAS!J14, TOR!J14, UTH!J14, WAS!J14)</f>
        <v>12.12</v>
      </c>
      <c r="K84" s="140">
        <f>AVERAGE(ATL!K14, BOS!K14, BRK!K14, CHA!K14, CHI!K14, CLE!K14, DAL!K14, DEN!K14, DET!K14, GSW!K14, HOU!K14, IND!K14, LAC!K14, LAL!K14, MEM!K14, MIA!K14, MIL!K14, MIN!K14, NOP!K13, NYK!K14, OKC!K14, ORL!K14, PHI!K14, PHX!K14, POR!K14, SAC!K14, SAS!K14, TOR!K14, UTH!K14, WAS!K14)</f>
        <v>8.458333333</v>
      </c>
      <c r="L84" s="140">
        <f>AVERAGE(ATL!L14, BOS!L14, BRK!L14, CHA!L14, CHI!L14, CLE!L14, DAL!L14, DEN!L14, DET!L14, GSW!L14, HOU!L14, IND!L14, LAC!L14, LAL!L14, MEM!L14, MIA!L14, MIL!L14, MIN!L14, NOP!L13, NYK!L14, OKC!L14, ORL!L14, PHI!L14, PHX!L14, POR!L14, SAC!L14, SAS!L14, TOR!L14, UTH!L14, WAS!L14)</f>
        <v>7.730769231</v>
      </c>
      <c r="M84" s="140">
        <f>AVERAGE(ATL!M14, BOS!M14, BRK!M14, CHA!M14, CHI!M14, CLE!M14, DAL!M14, DEN!M14, DET!M14, GSW!M14, HOU!M14, IND!M14, LAC!M14, LAL!M14, MEM!M14, MIA!M14, MIL!M14, MIN!M14, NOP!M14, NYK!M14, OKC!M14, ORL!M14, PHI!M14, PHX!M14, POR!M14, SAC!M14, SAS!M14, TOR!M14, UTH!M14, WAS!M14)</f>
        <v>6</v>
      </c>
      <c r="N84" s="140">
        <f>AVERAGE(ATL!N14, BOS!N14, BRK!N14, CHA!N14, CHI!N14, CLE!N14, DAL!N14, DEN!N14, DET!N14, GSW!N14, HOU!N14, IND!N14, LAC!N14, LAL!N14, MEM!N14, MIA!N14, MIL!N14, MIN!N14, NOP!N14, NYK!N14, OKC!N14, ORL!N14, PHI!N14, PHX!N14, POR!N14, SAC!N14, SAS!N14, TOR!N14, UTH!N14, WAS!N14)</f>
        <v>4.96</v>
      </c>
      <c r="O84" s="140">
        <f>AVERAGE(ATL!O14, BOS!O14, BRK!O14, CHA!O14, CHI!O14, CLE!O14, DAL!O14, DEN!O14, DET!O14, GSW!O14, HOU!O14, IND!O14, LAC!O14, LAL!O14, MEM!O14, MIA!O14, MIL!O14, MIN!O14, NOP!O14, NYK!O14, OKC!O14, ORL!O14, PHI!O14, PHX!O14, POR!O14, SAC!O14, SAS!O14, TOR!O14, UTH!O14, WAS!O14)</f>
        <v>4.636363636</v>
      </c>
      <c r="P84" s="140" t="str">
        <f>AVERAGE(ATL!P14, BOS!P14, BRK!P14, CHA!P14, CHI!P14, CLE!P14, DAL!P14, DEN!P14, DET!P14, GSW!P14, HOU!P14, IND!P14, LAC!P14, LAL!P14, MEM!P14, MIA!P14, MIL!P14, MIN!P14, NOP!P14, NYK!P14, OKC!P14, ORL!P14, PHI!P14, PHX!P14, POR!P14, SAC!P14, SAS!P14, TOR!P14, UTH!P14, WAS!P14)</f>
        <v>#DIV/0!</v>
      </c>
      <c r="Q84" s="140" t="str">
        <f>AVERAGE(ATL!Q14, BOS!Q14, BRK!Q14, CHA!Q14, CHI!Q14, CLE!Q14, DAL!Q14, DEN!Q14, DET!Q14, GSW!Q14, HOU!Q14, IND!Q14, LAC!Q14, LAL!Q14, MEM!Q14, MIA!Q14, MIL!Q14, MIN!Q14, NOP!Q14, NYK!Q14, OKC!Q14, ORL!Q14, PHI!Q14, PHX!Q14, POR!Q14, SAC!Q14, SAS!Q14, TOR!Q14, UTH!Q14, WAS!Q14)</f>
        <v>#DIV/0!</v>
      </c>
      <c r="R84" s="140" t="str">
        <f>AVERAGE(ATL!R14, BOS!R14, BRK!R14, CHA!R14, CHI!R14, CLE!R14, DAL!R14, DEN!R14, DET!R14, GSW!R14, HOU!R14, IND!R14, LAC!R14, LAL!R14, MEM!R14, MIA!R14, MIL!R14, MIN!R14, NOP!R14, NYK!R14, OKC!R14, ORL!R14, PHI!R14, PHX!R14, POR!R14, SAC!R14, SAS!R14, TOR!R14, UTH!R14, WAS!R14)</f>
        <v>#DIV/0!</v>
      </c>
      <c r="S84" s="140">
        <f>AVERAGE(ATL!S14, BOS!S14, BRK!S14, CHA!S14, CHI!S14, CLE!S14, DAL!S14, DEN!S14, DET!S14, GSW!S14, HOU!S14, IND!S14, LAC!S14, LAL!S14, MEM!S14, MIA!S14, MIL!S14, MIN!S14, NOP!S14, NYK!S14, OKC!S14, ORL!S14, PHI!S14, PHX!S14, POR!S14, SAC!S14, SAS!S14, TOR!S14, UTH!S14, WAS!S14)</f>
        <v>41761</v>
      </c>
    </row>
    <row r="85">
      <c r="A85" s="3" t="s">
        <v>34</v>
      </c>
      <c r="B85" s="140">
        <f>AVERAGE(ATL!B15, BOS!B15, BRK!B15, CHA!B15, CHI!B15, CLE!B15, DAL!B15, DEN!B15, DET!B15, GSW!B15, HOU!B15, IND!B15, LAC!B15, LAL!B15, MEM!B15, MIA!B15, MIL!B15, MIN!B15, NOP!B15, NYK!B15, OKC!B15, ORL!B15, PHI!B15, PHX!B15, POR!B15, SAC!B15, SAS!B15, TOR!B15, UTH!B15, WAS!B15)</f>
        <v>24.53333333</v>
      </c>
      <c r="C85" s="140">
        <f>AVERAGE(ATL!C15, BOS!C15, BRK!C15, CHA!C15, CHI!C15, CLE!C15, DAL!C15, DEN!C15, DET!C15, GSW!C15, HOU!C15, IND!C15, LAC!C15, LAL!C15, MEM!C15, MIA!C15, MIL!C15, MIN!C15, NOP!C15, NYK!C15, OKC!C15, ORL!C15, PHI!C15, PHX!C15, POR!C15, SAC!C15, SAS!C15, TOR!C15, UTH!C15, WAS!C15)</f>
        <v>28.7037037</v>
      </c>
      <c r="D85" s="140">
        <f>AVERAGE(ATL!D15, BOS!D15, BRK!D15, CHA!D15, CHI!D15, CLE!D15, DAL!D15, DEN!D15, DET!D15, GSW!D15, HOU!D15, IND!D15, LAC!D15, LAL!D15, MEM!D15, MIA!D15, MIL!D15, MIN!D15, NOP!D15, NYK!D15, OKC!D15, ORL!D15, PHI!D15, PHX!D15, POR!D15, SAC!D15, SAS!D15, TOR!D15, UTH!D15, WAS!D15)</f>
        <v>28.88888889</v>
      </c>
      <c r="E85" s="140">
        <f>AVERAGE(ATL!E15, BOS!E15, BRK!E15, CHA!E15, CHI!E15, CLE!E15, DAL!E15, DEN!E15, DET!E15, GSW!E15, HOU!E15, IND!E15, LAC!E15, LAL!E15, MEM!E15, MIA!E15, MIL!E15, MIN!E15, NOP!E15, NYK!E15, OKC!E15, ORL!E15, PHI!E15, PHX!E15, POR!E15, SAC!E15, SAS!E15, TOR!E15, UTH!E15, WAS!E15)</f>
        <v>26.65384615</v>
      </c>
      <c r="F85" s="140">
        <f>AVERAGE(ATL!G15, BOS!F15, BRK!F15, CHA!F15, CHI!F15, CLE!F15, DAL!F15, DEN!F15, DET!F15, GSW!F15, HOU!F15, IND!F15, LAC!F15, LAL!F15, MEM!F15, MIA!F15, MIL!F15, MIN!F15, NOP!F15, NYK!F15, OKC!F15, ORL!F15, PHI!F15, PHX!F15, POR!F15, SAC!F15, SAS!F15, TOR!F15, UTH!F15, WAS!F15)</f>
        <v>22.96153846</v>
      </c>
      <c r="G85" s="140">
        <f>AVERAGE(ATL!G15, BOS!G15, BRK!G15, CHA!G15, CHI!G15, CLE!G15, DAL!G15, DEN!G15, DET!G15, GSW!G15, HOU!G15, IND!G15, LAC!G15, LAL!G15, MEM!G15, MIA!G15, MIL!G15, MIN!G15, NOP!G15, NYK!G15, OKC!G15, ORL!G15, PHI!G15, PHX!G15, POR!G15, SAC!G15, SAS!G15, TOR!G15, UTH!G15, WAS!G15)</f>
        <v>25.40740741</v>
      </c>
      <c r="H85" s="140">
        <f>AVERAGE(ATL!H15, BOS!H15, BRK!H15, CHA!H15, CHI!H15, CLE!H15, DAL!H15, DEN!H15, DET!H15, GSW!H15, HOU!H15, IND!H15, LAC!H15, LAL!H15, MEM!H15, MIA!H15, MIL!H15, MIN!H15, NOP!H15, NYK!H15, OKC!H15, ORL!H15, PHI!H15, PHX!H15, POR!H15, SAC!H15, SAS!H15, TOR!H15, UTH!H15, WAS!H15)</f>
        <v>25.48148148</v>
      </c>
      <c r="I85" s="140">
        <f>AVERAGE(ATL!I15, BOS!I15, BRK!I15, CHA!I15, CHI!I15, CLE!I15, DAL!I15, DEN!I15, DET!I15, GSW!I15, HOU!I15, IND!I15, LAC!I15, LAL!I15, MEM!I15, MIA!I15, MIL!I15, MIN!I15, NOP!I14, NYK!I15, OKC!I15, ORL!I15, PHI!I15, PHX!I15, POR!I15, SAC!I15, SAS!I15, TOR!I15, UTH!I15, WAS!I15)</f>
        <v>27.11111111</v>
      </c>
      <c r="J85" s="140">
        <f>AVERAGE(ATL!J15, BOS!J15, BRK!J15, CHA!J15, CHI!J15, CLE!J15, DAL!J15, DEN!J15, DET!J15, GSW!J15, HOU!J15, IND!J15, LAC!J15, LAL!J15, MEM!J15, MIA!J15, MIL!J15, MIN!J15, NOP!J14, NYK!J15, OKC!J15, ORL!J15, PHI!J15, PHX!J15, POR!J15, SAC!J15, SAS!J15, TOR!J15, UTH!J15, WAS!J15)</f>
        <v>27.92</v>
      </c>
      <c r="K85" s="140">
        <f>AVERAGE(ATL!K15, BOS!K15, BRK!K15, CHA!K15, CHI!K15, CLE!K15, DAL!K15, DEN!K15, DET!K15, GSW!K15, HOU!K15, IND!K15, LAC!K15, LAL!K15, MEM!K15, MIA!K15, MIL!K15, MIN!K15, NOP!K14, NYK!K15, OKC!K15, ORL!K15, PHI!K15, PHX!K15, POR!K15, SAC!K15, SAS!K15, TOR!K15, UTH!K15, WAS!K15)</f>
        <v>28.375</v>
      </c>
      <c r="L85" s="140">
        <f>AVERAGE(ATL!L15, BOS!L15, BRK!L15, CHA!L15, CHI!L15, CLE!L15, DAL!L15, DEN!L15, DET!L15, GSW!L15, HOU!L15, IND!L15, LAC!L15, LAL!L15, MEM!L15, MIA!L15, MIL!L15, MIN!L15, NOP!L14, NYK!L15, OKC!L15, ORL!L15, PHI!L15, PHX!L15, POR!L15, SAC!L15, SAS!L15, TOR!L15, UTH!L15, WAS!L15)</f>
        <v>26.80769231</v>
      </c>
      <c r="M85" s="140">
        <f>AVERAGE(ATL!M15, BOS!M15, BRK!M15, CHA!M15, CHI!M15, CLE!M15, DAL!M15, DEN!M15, DET!M15, GSW!M15, HOU!M15, IND!M15, LAC!M15, LAL!M15, MEM!M15, MIA!M15, MIL!M15, MIN!M15, NOP!M15, NYK!M15, OKC!M15, ORL!M15, PHI!M15, PHX!M15, POR!M15, SAC!M15, SAS!M15, TOR!M15, UTH!M15, WAS!M15)</f>
        <v>27.56</v>
      </c>
      <c r="N85" s="140">
        <f>AVERAGE(ATL!N15, BOS!N15, BRK!N15, CHA!N15, CHI!N15, CLE!N15, DAL!N15, DEN!N15, DET!N15, GSW!N15, HOU!N15, IND!N15, LAC!N15, LAL!N15, MEM!N15, MIA!N15, MIL!N15, MIN!N15, NOP!N15, NYK!N15, OKC!N15, ORL!N15, PHI!N15, PHX!N15, POR!N15, SAC!N15, SAS!N15, TOR!N15, UTH!N15, WAS!N15)</f>
        <v>27.36</v>
      </c>
      <c r="O85" s="140">
        <f>AVERAGE(ATL!O15, BOS!O15, BRK!O15, CHA!O15, CHI!O15, CLE!O15, DAL!O15, DEN!O15, DET!O15, GSW!O15, HOU!O15, IND!O15, LAC!O15, LAL!O15, MEM!O15, MIA!O15, MIL!O15, MIN!O15, NOP!O15, NYK!O15, OKC!O15, ORL!O15, PHI!O15, PHX!O15, POR!O15, SAC!O15, SAS!O15, TOR!O15, UTH!O15, WAS!O15)</f>
        <v>27.5</v>
      </c>
      <c r="P85" s="140" t="str">
        <f>AVERAGE(ATL!P15, BOS!P15, BRK!P15, CHA!P15, CHI!P15, CLE!P15, DAL!P15, DEN!P15, DET!P15, GSW!P15, HOU!P15, IND!P15, LAC!P15, LAL!P15, MEM!P15, MIA!P15, MIL!P15, MIN!P15, NOP!P15, NYK!P15, OKC!P15, ORL!P15, PHI!P15, PHX!P15, POR!P15, SAC!P15, SAS!P15, TOR!P15, UTH!P15, WAS!P15)</f>
        <v>#DIV/0!</v>
      </c>
      <c r="Q85" s="140" t="str">
        <f>AVERAGE(ATL!Q15, BOS!Q15, BRK!Q15, CHA!Q15, CHI!Q15, CLE!Q15, DAL!Q15, DEN!Q15, DET!Q15, GSW!Q15, HOU!Q15, IND!Q15, LAC!Q15, LAL!Q15, MEM!Q15, MIA!Q15, MIL!Q15, MIN!Q15, NOP!Q15, NYK!Q15, OKC!Q15, ORL!Q15, PHI!Q15, PHX!Q15, POR!Q15, SAC!Q15, SAS!Q15, TOR!Q15, UTH!Q15, WAS!Q15)</f>
        <v>#DIV/0!</v>
      </c>
      <c r="R85" s="140" t="str">
        <f>AVERAGE(ATL!R15, BOS!R15, BRK!R15, CHA!R15, CHI!R15, CLE!R15, DAL!R15, DEN!R15, DET!R15, GSW!R15, HOU!R15, IND!R15, LAC!R15, LAL!R15, MEM!R15, MIA!R15, MIL!R15, MIN!R15, NOP!R15, NYK!R15, OKC!R15, ORL!R15, PHI!R15, PHX!R15, POR!R15, SAC!R15, SAS!R15, TOR!R15, UTH!R15, WAS!R15)</f>
        <v>#DIV/0!</v>
      </c>
      <c r="S85" s="140">
        <f>AVERAGE(ATL!S15, BOS!S15, BRK!S15, CHA!S15, CHI!S15, CLE!S15, DAL!S15, DEN!S15, DET!S15, GSW!S15, HOU!S15, IND!S15, LAC!S15, LAL!S15, MEM!S15, MIA!S15, MIL!S15, MIN!S15, NOP!S15, NYK!S15, OKC!S15, ORL!S15, PHI!S15, PHX!S15, POR!S15, SAC!S15, SAS!S15, TOR!S15, UTH!S15, WAS!S15)</f>
        <v>41732</v>
      </c>
    </row>
    <row r="86">
      <c r="A86" s="3" t="s">
        <v>35</v>
      </c>
      <c r="B86" s="140">
        <f>AVERAGE(ATL!B16, BOS!B16, BRK!B16, CHA!B16, CHI!B16, CLE!B16, DAL!B16, DEN!B16, DET!B16, GSW!B16, HOU!B16, IND!B16, LAC!B16, LAL!B16, MEM!B16, MIA!B16, MIL!B16, MIN!B16, NOP!B16, NYK!B16, OKC!B16, ORL!B16, PHI!B16, PHX!B16, POR!B16, SAC!B16, SAS!B16, TOR!B16, UTH!B16, WAS!B16)</f>
        <v>10.3</v>
      </c>
      <c r="C86" s="140">
        <f>AVERAGE(ATL!C16, BOS!C16, BRK!C16, CHA!C16, CHI!C16, CLE!C16, DAL!C16, DEN!C16, DET!C16, GSW!C16, HOU!C16, IND!C16, LAC!C16, LAL!C16, MEM!C16, MIA!C16, MIL!C16, MIN!C16, NOP!C16, NYK!C16, OKC!C16, ORL!C16, PHI!C16, PHX!C16, POR!C16, SAC!C16, SAS!C16, TOR!C16, UTH!C16, WAS!C16)</f>
        <v>6.925925926</v>
      </c>
      <c r="D86" s="140">
        <f>AVERAGE(ATL!D16, BOS!D16, BRK!D16, CHA!D16, CHI!D16, CLE!D16, DAL!D16, DEN!D16, DET!D16, GSW!D16, HOU!D16, IND!D16, LAC!D16, LAL!D16, MEM!D16, MIA!D16, MIL!D16, MIN!D16, NOP!D16, NYK!D16, OKC!D16, ORL!D16, PHI!D16, PHX!D16, POR!D16, SAC!D16, SAS!D16, TOR!D16, UTH!D16, WAS!D16)</f>
        <v>2.703703704</v>
      </c>
      <c r="E86" s="140">
        <f>AVERAGE(ATL!E16, BOS!E16, BRK!E16, CHA!E16, CHI!E16, CLE!E16, DAL!E16, DEN!E16, DET!E16, GSW!E16, HOU!E16, IND!E16, LAC!E16, LAL!E16, MEM!E16, MIA!E16, MIL!E16, MIN!E16, NOP!E16, NYK!E16, OKC!E16, ORL!E16, PHI!E16, PHX!E16, POR!E16, SAC!E16, SAS!E16, TOR!E16, UTH!E16, WAS!E16)</f>
        <v>1.653846154</v>
      </c>
      <c r="F86" s="140">
        <f>AVERAGE(ATL!G16, BOS!F16, BRK!F16, CHA!F16, CHI!F16, CLE!F16, DAL!F16, DEN!F16, DET!F16, GSW!F16, HOU!F16, IND!F16, LAC!F16, LAL!F16, MEM!F16, MIA!F16, MIL!F16, MIN!F16, NOP!F16, NYK!F16, OKC!F16, ORL!F16, PHI!F16, PHX!F16, POR!F16, SAC!F16, SAS!F16, TOR!F16, UTH!F16, WAS!F16)</f>
        <v>2.615384615</v>
      </c>
      <c r="G86" s="140">
        <f>AVERAGE(ATL!G16, BOS!G16, BRK!G16, CHA!G16, CHI!G16, CLE!G16, DAL!G16, DEN!G16, DET!G16, GSW!G16, HOU!G16, IND!G16, LAC!G16, LAL!G16, MEM!G16, MIA!G16, MIL!G16, MIN!G16, NOP!G16, NYK!G16, OKC!G16, ORL!G16, PHI!G16, PHX!G16, POR!G16, SAC!G16, SAS!G16, TOR!G16, UTH!G16, WAS!G16)</f>
        <v>5.777777778</v>
      </c>
      <c r="H86" s="140">
        <f>AVERAGE(ATL!H16, BOS!H16, BRK!H16, CHA!H16, CHI!H16, CLE!H16, DAL!H16, DEN!H16, DET!H16, GSW!H16, HOU!H16, IND!H16, LAC!H16, LAL!H16, MEM!H16, MIA!H16, MIL!H16, MIN!H16, NOP!H16, NYK!H16, OKC!H16, ORL!H16, PHI!H16, PHX!H16, POR!H16, SAC!H16, SAS!H16, TOR!H16, UTH!H16, WAS!H16)</f>
        <v>6.962962963</v>
      </c>
      <c r="I86" s="140">
        <f>AVERAGE(ATL!I16, BOS!I16, BRK!I16, CHA!I16, CHI!I16, CLE!I16, DAL!I16, DEN!I16, DET!I16, GSW!I16, HOU!I16, IND!I16, LAC!I16, LAL!I16, MEM!I16, MIA!I16, MIL!I16, MIN!I16, NOP!I15, NYK!I16, OKC!I16, ORL!I16, PHI!I16, PHX!I16, POR!I16, SAC!I16, SAS!I16, TOR!I16, UTH!I16, WAS!I16)</f>
        <v>3.407407407</v>
      </c>
      <c r="J86" s="140">
        <f>AVERAGE(ATL!J16, BOS!J16, BRK!J16, CHA!J16, CHI!J16, CLE!J16, DAL!J16, DEN!J16, DET!J16, GSW!J16, HOU!J16, IND!J16, LAC!J16, LAL!J16, MEM!J16, MIA!J16, MIL!J16, MIN!J16, NOP!J15, NYK!J16, OKC!J16, ORL!J16, PHI!J16, PHX!J16, POR!J16, SAC!J16, SAS!J16, TOR!J16, UTH!J16, WAS!J16)</f>
        <v>3.64</v>
      </c>
      <c r="K86" s="140">
        <f>AVERAGE(ATL!K16, BOS!K16, BRK!K16, CHA!K16, CHI!K16, CLE!K16, DAL!K16, DEN!K16, DET!K16, GSW!K16, HOU!K16, IND!K16, LAC!K16, LAL!K16, MEM!K16, MIA!K16, MIL!K16, MIN!K16, NOP!K15, NYK!K16, OKC!K16, ORL!K16, PHI!K16, PHX!K16, POR!K16, SAC!K16, SAS!K16, TOR!K16, UTH!K16, WAS!K16)</f>
        <v>2.291666667</v>
      </c>
      <c r="L86" s="140">
        <f>AVERAGE(ATL!L16, BOS!L16, BRK!L16, CHA!L16, CHI!L16, CLE!L16, DAL!L16, DEN!L16, DET!L16, GSW!L16, HOU!L16, IND!L16, LAC!L16, LAL!L16, MEM!L16, MIA!L16, MIL!L16, MIN!L16, NOP!L15, NYK!L16, OKC!L16, ORL!L16, PHI!L16, PHX!L16, POR!L16, SAC!L16, SAS!L16, TOR!L16, UTH!L16, WAS!L16)</f>
        <v>5.576923077</v>
      </c>
      <c r="M86" s="140">
        <f>AVERAGE(ATL!M16, BOS!M16, BRK!M16, CHA!M16, CHI!M16, CLE!M16, DAL!M16, DEN!M16, DET!M16, GSW!M16, HOU!M16, IND!M16, LAC!M16, LAL!M16, MEM!M16, MIA!M16, MIL!M16, MIN!M16, NOP!M16, NYK!M16, OKC!M16, ORL!M16, PHI!M16, PHX!M16, POR!M16, SAC!M16, SAS!M16, TOR!M16, UTH!M16, WAS!M16)</f>
        <v>3.96</v>
      </c>
      <c r="N86" s="140">
        <f>AVERAGE(ATL!N16, BOS!N16, BRK!N16, CHA!N16, CHI!N16, CLE!N16, DAL!N16, DEN!N16, DET!N16, GSW!N16, HOU!N16, IND!N16, LAC!N16, LAL!N16, MEM!N16, MIA!N16, MIL!N16, MIN!N16, NOP!N16, NYK!N16, OKC!N16, ORL!N16, PHI!N16, PHX!N16, POR!N16, SAC!N16, SAS!N16, TOR!N16, UTH!N16, WAS!N16)</f>
        <v>7.44</v>
      </c>
      <c r="O86" s="140">
        <f>AVERAGE(ATL!O16, BOS!O16, BRK!O16, CHA!O16, CHI!O16, CLE!O16, DAL!O16, DEN!O16, DET!O16, GSW!O16, HOU!O16, IND!O16, LAC!O16, LAL!O16, MEM!O16, MIA!O16, MIL!O16, MIN!O16, NOP!O16, NYK!O16, OKC!O16, ORL!O16, PHI!O16, PHX!O16, POR!O16, SAC!O16, SAS!O16, TOR!O16, UTH!O16, WAS!O16)</f>
        <v>6.909090909</v>
      </c>
      <c r="P86" s="140" t="str">
        <f>AVERAGE(ATL!P16, BOS!P16, BRK!P16, CHA!P16, CHI!P16, CLE!P16, DAL!P16, DEN!P16, DET!P16, GSW!P16, HOU!P16, IND!P16, LAC!P16, LAL!P16, MEM!P16, MIA!P16, MIL!P16, MIN!P16, NOP!P16, NYK!P16, OKC!P16, ORL!P16, PHI!P16, PHX!P16, POR!P16, SAC!P16, SAS!P16, TOR!P16, UTH!P16, WAS!P16)</f>
        <v>#DIV/0!</v>
      </c>
      <c r="Q86" s="140" t="str">
        <f>AVERAGE(ATL!Q16, BOS!Q16, BRK!Q16, CHA!Q16, CHI!Q16, CLE!Q16, DAL!Q16, DEN!Q16, DET!Q16, GSW!Q16, HOU!Q16, IND!Q16, LAC!Q16, LAL!Q16, MEM!Q16, MIA!Q16, MIL!Q16, MIN!Q16, NOP!Q16, NYK!Q16, OKC!Q16, ORL!Q16, PHI!Q16, PHX!Q16, POR!Q16, SAC!Q16, SAS!Q16, TOR!Q16, UTH!Q16, WAS!Q16)</f>
        <v>#DIV/0!</v>
      </c>
      <c r="R86" s="140" t="str">
        <f>AVERAGE(ATL!R16, BOS!R16, BRK!R16, CHA!R16, CHI!R16, CLE!R16, DAL!R16, DEN!R16, DET!R16, GSW!R16, HOU!R16, IND!R16, LAC!R16, LAL!R16, MEM!R16, MIA!R16, MIL!R16, MIN!R16, NOP!R16, NYK!R16, OKC!R16, ORL!R16, PHI!R16, PHX!R16, POR!R16, SAC!R16, SAS!R16, TOR!R16, UTH!R16, WAS!R16)</f>
        <v>#DIV/0!</v>
      </c>
      <c r="S86" s="140">
        <f>AVERAGE(ATL!S16, BOS!S16, BRK!S16, CHA!S16, CHI!S16, CLE!S16, DAL!S16, DEN!S16, DET!S16, GSW!S16, HOU!S16, IND!S16, LAC!S16, LAL!S16, MEM!S16, MIA!S16, MIL!S16, MIN!S16, NOP!S16, NYK!S16, OKC!S16, ORL!S16, PHI!S16, PHX!S16, POR!S16, SAC!S16, SAS!S16, TOR!S16, UTH!S16, WAS!S16)</f>
        <v>41731</v>
      </c>
    </row>
    <row r="87">
      <c r="A87" s="3" t="s">
        <v>37</v>
      </c>
      <c r="B87" s="140">
        <f>AVERAGE(ATL!B17, BOS!B17, BRK!B17, CHA!B17, CHI!B17, CLE!B17, DAL!B17, DEN!B17, DET!B17, GSW!B17, HOU!B17, IND!B17, LAC!B17, LAL!B17, MEM!B17, MIA!B17, MIL!B17, MIN!B17, NOP!B17, NYK!B17, OKC!B17, ORL!B17, PHI!B17, PHX!B17, POR!B17, SAC!B17, SAS!B17, TOR!B17, UTH!B17, WAS!B17)</f>
        <v>14.63333333</v>
      </c>
      <c r="C87" s="140">
        <f>AVERAGE(ATL!C17, BOS!C17, BRK!C17, CHA!C17, CHI!C17, CLE!C17, DAL!C17, DEN!C17, DET!C17, GSW!C17, HOU!C17, IND!C17, LAC!C17, LAL!C17, MEM!C17, MIA!C17, MIL!C17, MIN!C17, NOP!C17, NYK!C17, OKC!C17, ORL!C17, PHI!C17, PHX!C17, POR!C17, SAC!C17, SAS!C17, TOR!C17, UTH!C17, WAS!C17)</f>
        <v>7.555555556</v>
      </c>
      <c r="D87" s="140">
        <f>AVERAGE(ATL!D17, BOS!D17, BRK!D17, CHA!D17, CHI!D17, CLE!D17, DAL!D17, DEN!D17, DET!D17, GSW!D17, HOU!D17, IND!D17, LAC!D17, LAL!D17, MEM!D17, MIA!D17, MIL!D17, MIN!D17, NOP!D17, NYK!D17, OKC!D17, ORL!D17, PHI!D17, PHX!D17, POR!D17, SAC!D17, SAS!D17, TOR!D17, UTH!D17, WAS!D17)</f>
        <v>14.07407407</v>
      </c>
      <c r="E87" s="140">
        <f>AVERAGE(ATL!E17, BOS!E17, BRK!E17, CHA!E17, CHI!E17, CLE!E17, DAL!E17, DEN!E17, DET!E17, GSW!E17, HOU!E17, IND!E17, LAC!E17, LAL!E17, MEM!E17, MIA!E17, MIL!E17, MIN!E17, NOP!E17, NYK!E17, OKC!E17, ORL!E17, PHI!E17, PHX!E17, POR!E17, SAC!E17, SAS!E17, TOR!E17, UTH!E17, WAS!E17)</f>
        <v>14.80769231</v>
      </c>
      <c r="F87" s="140">
        <f>AVERAGE(ATL!G17, BOS!F17, BRK!F17, CHA!F17, CHI!F17, CLE!F17, DAL!F17, DEN!F17, DET!F17, GSW!F17, HOU!F17, IND!F17, LAC!F17, LAL!F17, MEM!F17, MIA!F17, MIL!F17, MIN!F17, NOP!F17, NYK!F17, OKC!F17, ORL!F17, PHI!F17, PHX!F17, POR!F17, SAC!F17, SAS!F17, TOR!F17, UTH!F17, WAS!F17)</f>
        <v>17.76923077</v>
      </c>
      <c r="G87" s="140">
        <f>AVERAGE(ATL!G17, BOS!G17, BRK!G17, CHA!G17, CHI!G17, CLE!G17, DAL!G17, DEN!G17, DET!G17, GSW!G17, HOU!G17, IND!G17, LAC!G17, LAL!G17, MEM!G17, MIA!G17, MIL!G17, MIN!G17, NOP!G17, NYK!G17, OKC!G17, ORL!G17, PHI!G17, PHX!G17, POR!G17, SAC!G17, SAS!G17, TOR!G17, UTH!G17, WAS!G17)</f>
        <v>17.44444444</v>
      </c>
      <c r="H87" s="140">
        <f>AVERAGE(ATL!H17, BOS!H17, BRK!H17, CHA!H17, CHI!H17, CLE!H17, DAL!H17, DEN!H17, DET!H17, GSW!H17, HOU!H17, IND!H17, LAC!H17, LAL!H17, MEM!H17, MIA!H17, MIL!H17, MIN!H17, NOP!H17, NYK!H17, OKC!H17, ORL!H17, PHI!H17, PHX!H17, POR!H17, SAC!H17, SAS!H17, TOR!H17, UTH!H17, WAS!H17)</f>
        <v>19.62962963</v>
      </c>
      <c r="I87" s="140">
        <f>AVERAGE(ATL!I17, BOS!I17, BRK!I17, CHA!I17, CHI!I17, CLE!I17, DAL!I17, DEN!I17, DET!I17, GSW!I17, HOU!I17, IND!I17, LAC!I17, LAL!I17, MEM!I17, MIA!I17, MIL!I17, MIN!I17, NOP!I16, NYK!I17, OKC!I17, ORL!I17, PHI!I17, PHX!I17, POR!I17, SAC!I17, SAS!I17, TOR!I17, UTH!I17, WAS!I17)</f>
        <v>17.44444444</v>
      </c>
      <c r="J87" s="140">
        <f>AVERAGE(ATL!J17, BOS!J17, BRK!J17, CHA!J17, CHI!J17, CLE!J17, DAL!J17, DEN!J17, DET!J17, GSW!J17, HOU!J17, IND!J17, LAC!J17, LAL!J17, MEM!J17, MIA!J17, MIL!J17, MIN!J17, NOP!J16, NYK!J17, OKC!J17, ORL!J17, PHI!J17, PHX!J17, POR!J17, SAC!J17, SAS!J17, TOR!J17, UTH!J17, WAS!J17)</f>
        <v>18.32</v>
      </c>
      <c r="K87" s="140">
        <f>AVERAGE(ATL!K17, BOS!K17, BRK!K17, CHA!K17, CHI!K17, CLE!K17, DAL!K17, DEN!K17, DET!K17, GSW!K17, HOU!K17, IND!K17, LAC!K17, LAL!K17, MEM!K17, MIA!K17, MIL!K17, MIN!K17, NOP!K16, NYK!K17, OKC!K17, ORL!K17, PHI!K17, PHX!K17, POR!K17, SAC!K17, SAS!K17, TOR!K17, UTH!K17, WAS!K17)</f>
        <v>17.91666667</v>
      </c>
      <c r="L87" s="140">
        <f>AVERAGE(ATL!L17, BOS!L17, BRK!L17, CHA!L17, CHI!L17, CLE!L17, DAL!L17, DEN!L17, DET!L17, GSW!L17, HOU!L17, IND!L17, LAC!L17, LAL!L17, MEM!L17, MIA!L17, MIL!L17, MIN!L17, NOP!L16, NYK!L17, OKC!L17, ORL!L17, PHI!L17, PHX!L17, POR!L17, SAC!L17, SAS!L17, TOR!L17, UTH!L17, WAS!L17)</f>
        <v>17.53846154</v>
      </c>
      <c r="M87" s="140">
        <f>AVERAGE(ATL!M17, BOS!M17, BRK!M17, CHA!M17, CHI!M17, CLE!M17, DAL!M17, DEN!M17, DET!M17, GSW!M17, HOU!M17, IND!M17, LAC!M17, LAL!M17, MEM!M17, MIA!M17, MIL!M17, MIN!M17, NOP!M17, NYK!M17, OKC!M17, ORL!M17, PHI!M17, PHX!M17, POR!M17, SAC!M17, SAS!M17, TOR!M17, UTH!M17, WAS!M17)</f>
        <v>16.2</v>
      </c>
      <c r="N87" s="140">
        <f>AVERAGE(ATL!N17, BOS!N17, BRK!N17, CHA!N17, CHI!N17, CLE!N17, DAL!N17, DEN!N17, DET!N17, GSW!N17, HOU!N17, IND!N17, LAC!N17, LAL!N17, MEM!N17, MIA!N17, MIL!N17, MIN!N17, NOP!N17, NYK!N17, OKC!N17, ORL!N17, PHI!N17, PHX!N17, POR!N17, SAC!N17, SAS!N17, TOR!N17, UTH!N17, WAS!N17)</f>
        <v>21.08</v>
      </c>
      <c r="O87" s="140">
        <f>AVERAGE(ATL!O17, BOS!O17, BRK!O17, CHA!O17, CHI!O17, CLE!O17, DAL!O17, DEN!O17, DET!O17, GSW!O17, HOU!O17, IND!O17, LAC!O17, LAL!O17, MEM!O17, MIA!O17, MIL!O17, MIN!O17, NOP!O17, NYK!O17, OKC!O17, ORL!O17, PHI!O17, PHX!O17, POR!O17, SAC!O17, SAS!O17, TOR!O17, UTH!O17, WAS!O17)</f>
        <v>21.1</v>
      </c>
      <c r="P87" s="140" t="str">
        <f>AVERAGE(ATL!P17, BOS!P17, BRK!P17, CHA!P17, CHI!P17, CLE!P17, DAL!P17, DEN!P17, DET!P17, GSW!P17, HOU!P17, IND!P17, LAC!P17, LAL!P17, MEM!P17, MIA!P17, MIL!P17, MIN!P17, NOP!P17, NYK!P17, OKC!P17, ORL!P17, PHI!P17, PHX!P17, POR!P17, SAC!P17, SAS!P17, TOR!P17, UTH!P17, WAS!P17)</f>
        <v>#DIV/0!</v>
      </c>
      <c r="Q87" s="140" t="str">
        <f>AVERAGE(ATL!Q17, BOS!Q17, BRK!Q17, CHA!Q17, CHI!Q17, CLE!Q17, DAL!Q17, DEN!Q17, DET!Q17, GSW!Q17, HOU!Q17, IND!Q17, LAC!Q17, LAL!Q17, MEM!Q17, MIA!Q17, MIL!Q17, MIN!Q17, NOP!Q17, NYK!Q17, OKC!Q17, ORL!Q17, PHI!Q17, PHX!Q17, POR!Q17, SAC!Q17, SAS!Q17, TOR!Q17, UTH!Q17, WAS!Q17)</f>
        <v>#DIV/0!</v>
      </c>
      <c r="R87" s="140" t="str">
        <f>AVERAGE(ATL!R17, BOS!R17, BRK!R17, CHA!R17, CHI!R17, CLE!R17, DAL!R17, DEN!R17, DET!R17, GSW!R17, HOU!R17, IND!R17, LAC!R17, LAL!R17, MEM!R17, MIA!R17, MIL!R17, MIN!R17, NOP!R17, NYK!R17, OKC!R17, ORL!R17, PHI!R17, PHX!R17, POR!R17, SAC!R17, SAS!R17, TOR!R17, UTH!R17, WAS!R17)</f>
        <v>#DIV/0!</v>
      </c>
      <c r="S87" s="140">
        <f>AVERAGE(ATL!S17, BOS!S17, BRK!S17, CHA!S17, CHI!S17, CLE!S17, DAL!S17, DEN!S17, DET!S17, GSW!S17, HOU!S17, IND!S17, LAC!S17, LAL!S17, MEM!S17, MIA!S17, MIL!S17, MIN!S17, NOP!S17, NYK!S17, OKC!S17, ORL!S17, PHI!S17, PHX!S17, POR!S17, SAC!S17, SAS!S17, TOR!S17, UTH!S17, WAS!S17)</f>
        <v>41676</v>
      </c>
    </row>
    <row r="88">
      <c r="A88" s="3" t="s">
        <v>38</v>
      </c>
      <c r="B88" s="140">
        <f>AVERAGE(ATL!B18, BOS!B18, BRK!B18, CHA!B18, CHI!B18, CLE!B18, DAL!B18, DEN!B18, DET!B18, GSW!B18, HOU!B18, IND!B18, LAC!B18, LAL!B18, MEM!B18, MIA!B18, MIL!B18, MIN!B18, NOP!B18, NYK!B18, OKC!B18, ORL!B18, PHI!B18, PHX!B18, POR!B18, SAC!B18, SAS!B18, TOR!B18, UTH!B18, WAS!B18)</f>
        <v>27.6</v>
      </c>
      <c r="C88" s="140">
        <f>AVERAGE(ATL!C18, BOS!C18, BRK!C18, CHA!C18, CHI!C18, CLE!C18, DAL!C18, DEN!C18, DET!C18, GSW!C18, HOU!C18, IND!C18, LAC!C18, LAL!C18, MEM!C18, MIA!C18, MIL!C18, MIN!C18, NOP!C18, NYK!C18, OKC!C18, ORL!C18, PHI!C18, PHX!C18, POR!C18, SAC!C18, SAS!C18, TOR!C18, UTH!C18, WAS!C18)</f>
        <v>25.2962963</v>
      </c>
      <c r="D88" s="140">
        <f>AVERAGE(ATL!D18, BOS!D18, BRK!D18, CHA!D18, CHI!D18, CLE!D18, DAL!D18, DEN!D18, DET!D18, GSW!D18, HOU!D18, IND!D18, LAC!D18, LAL!D18, MEM!D18, MIA!D18, MIL!D18, MIN!D18, NOP!D18, NYK!D18, OKC!D18, ORL!D18, PHI!D18, PHX!D18, POR!D18, SAC!D18, SAS!D18, TOR!D18, UTH!D18, WAS!D18)</f>
        <v>18.77777778</v>
      </c>
      <c r="E88" s="140">
        <f>AVERAGE(ATL!E18, BOS!E18, BRK!E18, CHA!E18, CHI!E18, CLE!E18, DAL!E18, DEN!E18, DET!E18, GSW!E18, HOU!E18, IND!E18, LAC!E18, LAL!E18, MEM!E18, MIA!E18, MIL!E18, MIN!E18, NOP!E18, NYK!E18, OKC!E18, ORL!E18, PHI!E18, PHX!E18, POR!E18, SAC!E18, SAS!E18, TOR!E18, UTH!E18, WAS!E18)</f>
        <v>16.42307692</v>
      </c>
      <c r="F88" s="140">
        <f>AVERAGE(ATL!G18, BOS!F18, BRK!F18, CHA!F18, CHI!F18, CLE!F18, DAL!F18, DEN!F18, DET!F18, GSW!F18, HOU!F18, IND!F18, LAC!F18, LAL!F18, MEM!F18, MIA!F18, MIL!F18, MIN!F18, NOP!F18, NYK!F18, OKC!F18, ORL!F18, PHI!F18, PHX!F18, POR!F18, SAC!F18, SAS!F18, TOR!F18, UTH!F18, WAS!F18)</f>
        <v>15.38461538</v>
      </c>
      <c r="G88" s="140">
        <f>AVERAGE(ATL!G18, BOS!G18, BRK!G18, CHA!G18, CHI!G18, CLE!G18, DAL!G18, DEN!G18, DET!G18, GSW!G18, HOU!G18, IND!G18, LAC!G18, LAL!G18, MEM!G18, MIA!G18, MIL!G18, MIN!G18, NOP!G18, NYK!G18, OKC!G18, ORL!G18, PHI!G18, PHX!G18, POR!G18, SAC!G18, SAS!G18, TOR!G18, UTH!G18, WAS!G18)</f>
        <v>16.2962963</v>
      </c>
      <c r="H88" s="140">
        <f>AVERAGE(ATL!H18, BOS!H18, BRK!H18, CHA!H18, CHI!H18, CLE!H18, DAL!H18, DEN!H18, DET!H18, GSW!H18, HOU!H18, IND!H18, LAC!H18, LAL!H18, MEM!H18, MIA!H18, MIL!H18, MIN!H18, NOP!H18, NYK!H18, OKC!H18, ORL!H18, PHI!H18, PHX!H18, POR!H18, SAC!H18, SAS!H18, TOR!H18, UTH!H18, WAS!H18)</f>
        <v>14.2962963</v>
      </c>
      <c r="I88" s="140">
        <f>AVERAGE(ATL!I18, BOS!I18, BRK!I18, CHA!I18, CHI!I18, CLE!I18, DAL!I18, DEN!I18, DET!I18, GSW!I18, HOU!I18, IND!I18, LAC!I18, LAL!I18, MEM!I18, MIA!I18, MIL!I18, MIN!I18, NOP!I17, NYK!I18, OKC!I18, ORL!I18, PHI!I18, PHX!I18, POR!I18, SAC!I18, SAS!I18, TOR!I18, UTH!I18, WAS!I18)</f>
        <v>16.22222222</v>
      </c>
      <c r="J88" s="140">
        <f>AVERAGE(ATL!J18, BOS!J18, BRK!J18, CHA!J18, CHI!J18, CLE!J18, DAL!J18, DEN!J18, DET!J18, GSW!J18, HOU!J18, IND!J18, LAC!J18, LAL!J18, MEM!J18, MIA!J18, MIL!J18, MIN!J18, NOP!J17, NYK!J18, OKC!J18, ORL!J18, PHI!J18, PHX!J18, POR!J18, SAC!J18, SAS!J18, TOR!J18, UTH!J18, WAS!J18)</f>
        <v>14.44</v>
      </c>
      <c r="K88" s="140">
        <f>AVERAGE(ATL!K18, BOS!K18, BRK!K18, CHA!K18, CHI!K18, CLE!K18, DAL!K18, DEN!K18, DET!K18, GSW!K18, HOU!K18, IND!K18, LAC!K18, LAL!K18, MEM!K18, MIA!K18, MIL!K18, MIN!K18, NOP!K17, NYK!K18, OKC!K18, ORL!K18, PHI!K18, PHX!K18, POR!K18, SAC!K18, SAS!K18, TOR!K18, UTH!K18, WAS!K18)</f>
        <v>13.125</v>
      </c>
      <c r="L88" s="140">
        <f>AVERAGE(ATL!L18, BOS!L18, BRK!L18, CHA!L18, CHI!L18, CLE!L18, DAL!L18, DEN!L18, DET!L18, GSW!L18, HOU!L18, IND!L18, LAC!L18, LAL!L18, MEM!L18, MIA!L18, MIL!L18, MIN!L18, NOP!L17, NYK!L18, OKC!L18, ORL!L18, PHI!L18, PHX!L18, POR!L18, SAC!L18, SAS!L18, TOR!L18, UTH!L18, WAS!L18)</f>
        <v>16.57692308</v>
      </c>
      <c r="M88" s="140">
        <f>AVERAGE(ATL!M18, BOS!M18, BRK!M18, CHA!M18, CHI!M18, CLE!M18, DAL!M18, DEN!M18, DET!M18, GSW!M18, HOU!M18, IND!M18, LAC!M18, LAL!M18, MEM!M18, MIA!M18, MIL!M18, MIN!M18, NOP!M18, NYK!M18, OKC!M18, ORL!M18, PHI!M18, PHX!M18, POR!M18, SAC!M18, SAS!M18, TOR!M18, UTH!M18, WAS!M18)</f>
        <v>20</v>
      </c>
      <c r="N88" s="140">
        <f>AVERAGE(ATL!N18, BOS!N18, BRK!N18, CHA!N18, CHI!N18, CLE!N18, DAL!N18, DEN!N18, DET!N18, GSW!N18, HOU!N18, IND!N18, LAC!N18, LAL!N18, MEM!N18, MIA!N18, MIL!N18, MIN!N18, NOP!N18, NYK!N18, OKC!N18, ORL!N18, PHI!N18, PHX!N18, POR!N18, SAC!N18, SAS!N18, TOR!N18, UTH!N18, WAS!N18)</f>
        <v>18.44</v>
      </c>
      <c r="O88" s="140">
        <f>AVERAGE(ATL!O18, BOS!O18, BRK!O18, CHA!O18, CHI!O18, CLE!O18, DAL!O18, DEN!O18, DET!O18, GSW!O18, HOU!O18, IND!O18, LAC!O18, LAL!O18, MEM!O18, MIA!O18, MIL!O18, MIN!O18, NOP!O18, NYK!O18, OKC!O18, ORL!O18, PHI!O18, PHX!O18, POR!O18, SAC!O18, SAS!O18, TOR!O18, UTH!O18, WAS!O18)</f>
        <v>15.45454545</v>
      </c>
      <c r="P88" s="140" t="str">
        <f>AVERAGE(ATL!P18, BOS!P18, BRK!P18, CHA!P18, CHI!P18, CLE!P18, DAL!P18, DEN!P18, DET!P18, GSW!P18, HOU!P18, IND!P18, LAC!P18, LAL!P18, MEM!P18, MIA!P18, MIL!P18, MIN!P18, NOP!P18, NYK!P18, OKC!P18, ORL!P18, PHI!P18, PHX!P18, POR!P18, SAC!P18, SAS!P18, TOR!P18, UTH!P18, WAS!P18)</f>
        <v>#DIV/0!</v>
      </c>
      <c r="Q88" s="140" t="str">
        <f>AVERAGE(ATL!Q18, BOS!Q18, BRK!Q18, CHA!Q18, CHI!Q18, CLE!Q18, DAL!Q18, DEN!Q18, DET!Q18, GSW!Q18, HOU!Q18, IND!Q18, LAC!Q18, LAL!Q18, MEM!Q18, MIA!Q18, MIL!Q18, MIN!Q18, NOP!Q18, NYK!Q18, OKC!Q18, ORL!Q18, PHI!Q18, PHX!Q18, POR!Q18, SAC!Q18, SAS!Q18, TOR!Q18, UTH!Q18, WAS!Q18)</f>
        <v>#DIV/0!</v>
      </c>
      <c r="R88" s="140" t="str">
        <f>AVERAGE(ATL!R18, BOS!R18, BRK!R18, CHA!R18, CHI!R18, CLE!R18, DAL!R18, DEN!R18, DET!R18, GSW!R18, HOU!R18, IND!R18, LAC!R18, LAL!R18, MEM!R18, MIA!R18, MIL!R18, MIN!R18, NOP!R18, NYK!R18, OKC!R18, ORL!R18, PHI!R18, PHX!R18, POR!R18, SAC!R18, SAS!R18, TOR!R18, UTH!R18, WAS!R18)</f>
        <v>#DIV/0!</v>
      </c>
      <c r="S88" s="140">
        <f>AVERAGE(ATL!S18, BOS!S18, BRK!S18, CHA!S18, CHI!S18, CLE!S18, DAL!S18, DEN!S18, DET!S18, GSW!S18, HOU!S18, IND!S18, LAC!S18, LAL!S18, MEM!S18, MIA!S18, MIL!S18, MIN!S18, NOP!S18, NYK!S18, OKC!S18, ORL!S18, PHI!S18, PHX!S18, POR!S18, SAC!S18, SAS!S18, TOR!S18, UTH!S18, WAS!S18)</f>
        <v>41674</v>
      </c>
    </row>
    <row r="89">
      <c r="A89" s="3" t="s">
        <v>39</v>
      </c>
      <c r="B89" s="140">
        <f>AVERAGE(ATL!B19, BOS!B19, BRK!B19, CHA!B19, CHI!B19, CLE!B19, DAL!B19, DEN!B19, DET!B19, GSW!B19, HOU!B19, IND!B19, LAC!B19, LAL!B19, MEM!B19, MIA!B19, MIL!B19, MIN!B19, NOP!B19, NYK!B19, OKC!B19, ORL!B19, PHI!B19, PHX!B19, POR!B19, SAC!B19, SAS!B19, TOR!B19, UTH!B19, WAS!B19)</f>
        <v>25.13333333</v>
      </c>
      <c r="C89" s="140">
        <f>AVERAGE(ATL!C19, BOS!C19, BRK!C19, CHA!C19, CHI!C19, CLE!C19, DAL!C19, DEN!C19, DET!C19, GSW!C19, HOU!C19, IND!C19, LAC!C19, LAL!C19, MEM!C19, MIA!C19, MIL!C19, MIN!C19, NOP!C19, NYK!C19, OKC!C19, ORL!C19, PHI!C19, PHX!C19, POR!C19, SAC!C19, SAS!C19, TOR!C19, UTH!C19, WAS!C19)</f>
        <v>23.55555556</v>
      </c>
      <c r="D89" s="140">
        <f>AVERAGE(ATL!D19, BOS!D19, BRK!D19, CHA!D19, CHI!D19, CLE!D19, DAL!D19, DEN!D19, DET!D19, GSW!D19, HOU!D19, IND!D19, LAC!D19, LAL!D19, MEM!D19, MIA!D19, MIL!D19, MIN!D19, NOP!D19, NYK!D19, OKC!D19, ORL!D19, PHI!D19, PHX!D19, POR!D19, SAC!D19, SAS!D19, TOR!D19, UTH!D19, WAS!D19)</f>
        <v>27.2962963</v>
      </c>
      <c r="E89" s="140">
        <f>AVERAGE(ATL!E19, BOS!E19, BRK!E19, CHA!E19, CHI!E19, CLE!E19, DAL!E19, DEN!E19, DET!E19, GSW!E19, HOU!E19, IND!E19, LAC!E19, LAL!E19, MEM!E19, MIA!E19, MIL!E19, MIN!E19, NOP!E19, NYK!E19, OKC!E19, ORL!E19, PHI!E19, PHX!E19, POR!E19, SAC!E19, SAS!E19, TOR!E19, UTH!E19, WAS!E19)</f>
        <v>25.92307692</v>
      </c>
      <c r="F89" s="140">
        <f>AVERAGE(ATL!G19, BOS!F19, BRK!F19, CHA!F19, CHI!F19, CLE!F19, DAL!F19, DEN!F19, DET!F19, GSW!F19, HOU!F19, IND!F19, LAC!F19, LAL!F19, MEM!F19, MIA!F19, MIL!F19, MIN!F19, NOP!F19, NYK!F19, OKC!F19, ORL!F19, PHI!F19, PHX!F19, POR!F19, SAC!F19, SAS!F19, TOR!F19, UTH!F19, WAS!F19)</f>
        <v>27.30769231</v>
      </c>
      <c r="G89" s="140">
        <f>AVERAGE(ATL!G19, BOS!G19, BRK!G19, CHA!G19, CHI!G19, CLE!G19, DAL!G19, DEN!G19, DET!G19, GSW!G19, HOU!G19, IND!G19, LAC!G19, LAL!G19, MEM!G19, MIA!G19, MIL!G19, MIN!G19, NOP!G19, NYK!G19, OKC!G19, ORL!G19, PHI!G19, PHX!G19, POR!G19, SAC!G19, SAS!G19, TOR!G19, UTH!G19, WAS!G19)</f>
        <v>28.48148148</v>
      </c>
      <c r="H89" s="140">
        <f>AVERAGE(ATL!H19, BOS!H19, BRK!H19, CHA!H19, CHI!H19, CLE!H19, DAL!H19, DEN!H19, DET!H19, GSW!H19, HOU!H19, IND!H19, LAC!H19, LAL!H19, MEM!H19, MIA!H19, MIL!H19, MIN!H19, NOP!H19, NYK!H19, OKC!H19, ORL!H19, PHI!H19, PHX!H19, POR!H19, SAC!H19, SAS!H19, TOR!H19, UTH!H19, WAS!H19)</f>
        <v>29.07407407</v>
      </c>
      <c r="I89" s="140">
        <f>AVERAGE(ATL!I19, BOS!I19, BRK!I19, CHA!I19, CHI!I19, CLE!I19, DAL!I19, DEN!I19, DET!I19, GSW!I19, HOU!I19, IND!I19, LAC!I19, LAL!I19, MEM!I19, MIA!I19, MIL!I19, MIN!I19, NOP!I18, NYK!I19, OKC!I19, ORL!I19, PHI!I19, PHX!I19, POR!I19, SAC!I19, SAS!I19, TOR!I19, UTH!I19, WAS!I19)</f>
        <v>29.18518519</v>
      </c>
      <c r="J89" s="140">
        <f>AVERAGE(ATL!J19, BOS!J19, BRK!J19, CHA!J19, CHI!J19, CLE!J19, DAL!J19, DEN!J19, DET!J19, GSW!J19, HOU!J19, IND!J19, LAC!J19, LAL!J19, MEM!J19, MIA!J19, MIL!J19, MIN!J19, NOP!J18, NYK!J19, OKC!J19, ORL!J19, PHI!J19, PHX!J19, POR!J19, SAC!J19, SAS!J19, TOR!J19, UTH!J19, WAS!J19)</f>
        <v>26.68</v>
      </c>
      <c r="K89" s="140">
        <f>AVERAGE(ATL!K19, BOS!K19, BRK!K19, CHA!K19, CHI!K19, CLE!K19, DAL!K19, DEN!K19, DET!K19, GSW!K19, HOU!K19, IND!K19, LAC!K19, LAL!K19, MEM!K19, MIA!K19, MIL!K19, MIN!K19, NOP!K18, NYK!K19, OKC!K19, ORL!K19, PHI!K19, PHX!K19, POR!K19, SAC!K19, SAS!K19, TOR!K19, UTH!K19, WAS!K19)</f>
        <v>25.95833333</v>
      </c>
      <c r="L89" s="140">
        <f>AVERAGE(ATL!L19, BOS!L19, BRK!L19, CHA!L19, CHI!L19, CLE!L19, DAL!L19, DEN!L19, DET!L19, GSW!L19, HOU!L19, IND!L19, LAC!L19, LAL!L19, MEM!L19, MIA!L19, MIL!L19, MIN!L19, NOP!L18, NYK!L19, OKC!L19, ORL!L19, PHI!L19, PHX!L19, POR!L19, SAC!L19, SAS!L19, TOR!L19, UTH!L19, WAS!L19)</f>
        <v>26.80769231</v>
      </c>
      <c r="M89" s="140">
        <f>AVERAGE(ATL!M19, BOS!M19, BRK!M19, CHA!M19, CHI!M19, CLE!M19, DAL!M19, DEN!M19, DET!M19, GSW!M19, HOU!M19, IND!M19, LAC!M19, LAL!M19, MEM!M19, MIA!M19, MIL!M19, MIN!M19, NOP!M19, NYK!M19, OKC!M19, ORL!M19, PHI!M19, PHX!M19, POR!M19, SAC!M19, SAS!M19, TOR!M19, UTH!M19, WAS!M19)</f>
        <v>28.84</v>
      </c>
      <c r="N89" s="140">
        <f>AVERAGE(ATL!N19, BOS!N19, BRK!N19, CHA!N19, CHI!N19, CLE!N19, DAL!N19, DEN!N19, DET!N19, GSW!N19, HOU!N19, IND!N19, LAC!N19, LAL!N19, MEM!N19, MIA!N19, MIL!N19, MIN!N19, NOP!N19, NYK!N19, OKC!N19, ORL!N19, PHI!N19, PHX!N19, POR!N19, SAC!N19, SAS!N19, TOR!N19, UTH!N19, WAS!N19)</f>
        <v>28.76</v>
      </c>
      <c r="O89" s="140">
        <f>AVERAGE(ATL!O19, BOS!O19, BRK!O19, CHA!O19, CHI!O19, CLE!O19, DAL!O19, DEN!O19, DET!O19, GSW!O19, HOU!O19, IND!O19, LAC!O19, LAL!O19, MEM!O19, MIA!O19, MIL!O19, MIN!O19, NOP!O19, NYK!O19, OKC!O19, ORL!O19, PHI!O19, PHX!O19, POR!O19, SAC!O19, SAS!O19, TOR!O19, UTH!O19, WAS!O19)</f>
        <v>28.9</v>
      </c>
      <c r="P89" s="140" t="str">
        <f>AVERAGE(ATL!P19, BOS!P19, BRK!P19, CHA!P19, CHI!P19, CLE!P19, DAL!P19, DEN!P19, DET!P19, GSW!P19, HOU!P19, IND!P19, LAC!P19, LAL!P19, MEM!P19, MIA!P19, MIL!P19, MIN!P19, NOP!P19, NYK!P19, OKC!P19, ORL!P19, PHI!P19, PHX!P19, POR!P19, SAC!P19, SAS!P19, TOR!P19, UTH!P19, WAS!P19)</f>
        <v>#DIV/0!</v>
      </c>
      <c r="Q89" s="140" t="str">
        <f>AVERAGE(ATL!Q19, BOS!Q19, BRK!Q19, CHA!Q19, CHI!Q19, CLE!Q19, DAL!Q19, DEN!Q19, DET!Q19, GSW!Q19, HOU!Q19, IND!Q19, LAC!Q19, LAL!Q19, MEM!Q19, MIA!Q19, MIL!Q19, MIN!Q19, NOP!Q19, NYK!Q19, OKC!Q19, ORL!Q19, PHI!Q19, PHX!Q19, POR!Q19, SAC!Q19, SAS!Q19, TOR!Q19, UTH!Q19, WAS!Q19)</f>
        <v>#DIV/0!</v>
      </c>
      <c r="R89" s="140" t="str">
        <f>AVERAGE(ATL!R19, BOS!R19, BRK!R19, CHA!R19, CHI!R19, CLE!R19, DAL!R19, DEN!R19, DET!R19, GSW!R19, HOU!R19, IND!R19, LAC!R19, LAL!R19, MEM!R19, MIA!R19, MIL!R19, MIN!R19, NOP!R19, NYK!R19, OKC!R19, ORL!R19, PHI!R19, PHX!R19, POR!R19, SAC!R19, SAS!R19, TOR!R19, UTH!R19, WAS!R19)</f>
        <v>#DIV/0!</v>
      </c>
      <c r="S89" s="140">
        <f>AVERAGE(ATL!S19, BOS!S19, BRK!S19, CHA!S19, CHI!S19, CLE!S19, DAL!S19, DEN!S19, DET!S19, GSW!S19, HOU!S19, IND!S19, LAC!S19, LAL!S19, MEM!S19, MIA!S19, MIL!S19, MIN!S19, NOP!S19, NYK!S19, OKC!S19, ORL!S19, PHI!S19, PHX!S19, POR!S19, SAC!S19, SAS!S19, TOR!S19, UTH!S19, WAS!S19)</f>
        <v>41646</v>
      </c>
    </row>
    <row r="90">
      <c r="A90" s="3" t="s">
        <v>40</v>
      </c>
      <c r="B90" s="140">
        <f>AVERAGE(ATL!B20, BOS!B20, BRK!B20, CHA!B20, CHI!B20, CLE!B20, DAL!B20, DEN!B20, DET!B20, GSW!B20, HOU!B20, IND!B20, LAC!B20, LAL!B20, MEM!B20, MIA!B20, MIL!B20, MIN!B20, NOP!B20, NYK!B20, OKC!B20, ORL!B20, PHI!B20, PHX!B20, POR!B20, SAC!B20, SAS!B20, TOR!B20, UTH!B20, WAS!B20)</f>
        <v>16.83333333</v>
      </c>
      <c r="C90" s="140">
        <f>AVERAGE(ATL!C20, BOS!C20, BRK!C20, CHA!C20, CHI!C20, CLE!C20, DAL!C20, DEN!C20, DET!C20, GSW!C20, HOU!C20, IND!C20, LAC!C20, LAL!C20, MEM!C20, MIA!C20, MIL!C20, MIN!C20, NOP!C20, NYK!C20, OKC!C20, ORL!C20, PHI!C20, PHX!C20, POR!C20, SAC!C20, SAS!C20, TOR!C20, UTH!C20, WAS!C20)</f>
        <v>15.66666667</v>
      </c>
      <c r="D90" s="140">
        <f>AVERAGE(ATL!D20, BOS!D20, BRK!D20, CHA!D20, CHI!D20, CLE!D20, DAL!D20, DEN!D20, DET!D20, GSW!D20, HOU!D20, IND!D20, LAC!D20, LAL!D20, MEM!D20, MIA!D20, MIL!D20, MIN!D20, NOP!D20, NYK!D20, OKC!D20, ORL!D20, PHI!D20, PHX!D20, POR!D20, SAC!D20, SAS!D20, TOR!D20, UTH!D20, WAS!D20)</f>
        <v>11.85185185</v>
      </c>
      <c r="E90" s="140">
        <f>AVERAGE(ATL!E20, BOS!E20, BRK!E20, CHA!E20, CHI!E20, CLE!E20, DAL!E20, DEN!E20, DET!E20, GSW!E20, HOU!E20, IND!E20, LAC!E20, LAL!E20, MEM!E20, MIA!E20, MIL!E20, MIN!E20, NOP!E20, NYK!E20, OKC!E20, ORL!E20, PHI!E20, PHX!E20, POR!E20, SAC!E20, SAS!E20, TOR!E20, UTH!E20, WAS!E20)</f>
        <v>17.03846154</v>
      </c>
      <c r="F90" s="140">
        <f>AVERAGE(ATL!G20, BOS!F20, BRK!F20, CHA!F20, CHI!F20, CLE!F20, DAL!F20, DEN!F20, DET!F20, GSW!F20, HOU!F20, IND!F20, LAC!F20, LAL!F20, MEM!F20, MIA!F20, MIL!F20, MIN!F20, NOP!F20, NYK!F20, OKC!F20, ORL!F20, PHI!F20, PHX!F20, POR!F20, SAC!F20, SAS!F20, TOR!F20, UTH!F20, WAS!F20)</f>
        <v>15</v>
      </c>
      <c r="G90" s="140">
        <f>AVERAGE(ATL!G20, BOS!G20, BRK!G20, CHA!G20, CHI!G20, CLE!G20, DAL!G20, DEN!G20, DET!G20, GSW!G20, HOU!G20, IND!G20, LAC!G20, LAL!G20, MEM!G20, MIA!G20, MIL!G20, MIN!G20, NOP!G20, NYK!G20, OKC!G20, ORL!G20, PHI!G20, PHX!G20, POR!G20, SAC!G20, SAS!G20, TOR!G20, UTH!G20, WAS!G20)</f>
        <v>15.07407407</v>
      </c>
      <c r="H90" s="140">
        <f>AVERAGE(ATL!H20, BOS!H20, BRK!H20, CHA!H20, CHI!H20, CLE!H20, DAL!H20, DEN!H20, DET!H20, GSW!H20, HOU!H20, IND!H20, LAC!H20, LAL!H20, MEM!H20, MIA!H20, MIL!H20, MIN!H20, NOP!H20, NYK!H20, OKC!H20, ORL!H20, PHI!H20, PHX!H20, POR!H20, SAC!H20, SAS!H20, TOR!H20, UTH!H20, WAS!H20)</f>
        <v>14.40740741</v>
      </c>
      <c r="I90" s="140">
        <f>AVERAGE(ATL!I20, BOS!I20, BRK!I20, CHA!I20, CHI!I20, CLE!I20, DAL!I20, DEN!I20, DET!I20, GSW!I20, HOU!I20, IND!I20, LAC!I20, LAL!I20, MEM!I20, MIA!I20, MIL!I20, MIN!I20, NOP!I19, NYK!I20, OKC!I20, ORL!I20, PHI!I20, PHX!I20, POR!I20, SAC!I20, SAS!I20, TOR!I20, UTH!I20, WAS!I20)</f>
        <v>14.88888889</v>
      </c>
      <c r="J90" s="140">
        <f>AVERAGE(ATL!J20, BOS!J20, BRK!J20, CHA!J20, CHI!J20, CLE!J20, DAL!J20, DEN!J20, DET!J20, GSW!J20, HOU!J20, IND!J20, LAC!J20, LAL!J20, MEM!J20, MIA!J20, MIL!J20, MIN!J20, NOP!J19, NYK!J20, OKC!J20, ORL!J20, PHI!J20, PHX!J20, POR!J20, SAC!J20, SAS!J20, TOR!J20, UTH!J20, WAS!J20)</f>
        <v>14.16</v>
      </c>
      <c r="K90" s="140">
        <f>AVERAGE(ATL!K20, BOS!K20, BRK!K20, CHA!K20, CHI!K20, CLE!K20, DAL!K20, DEN!K20, DET!K20, GSW!K20, HOU!K20, IND!K20, LAC!K20, LAL!K20, MEM!K20, MIA!K20, MIL!K20, MIN!K20, NOP!K19, NYK!K20, OKC!K20, ORL!K20, PHI!K20, PHX!K20, POR!K20, SAC!K20, SAS!K20, TOR!K20, UTH!K20, WAS!K20)</f>
        <v>15.79166667</v>
      </c>
      <c r="L90" s="140">
        <f>AVERAGE(ATL!L20, BOS!L20, BRK!L20, CHA!L20, CHI!L20, CLE!L20, DAL!L20, DEN!L20, DET!L20, GSW!L20, HOU!L20, IND!L20, LAC!L20, LAL!L20, MEM!L20, MIA!L20, MIL!L20, MIN!L20, NOP!L19, NYK!L20, OKC!L20, ORL!L20, PHI!L20, PHX!L20, POR!L20, SAC!L20, SAS!L20, TOR!L20, UTH!L20, WAS!L20)</f>
        <v>12.80769231</v>
      </c>
      <c r="M90" s="140">
        <f>AVERAGE(ATL!M20, BOS!M20, BRK!M20, CHA!M20, CHI!M20, CLE!M20, DAL!M20, DEN!M20, DET!M20, GSW!M20, HOU!M20, IND!M20, LAC!M20, LAL!M20, MEM!M20, MIA!M20, MIL!M20, MIN!M20, NOP!M20, NYK!M20, OKC!M20, ORL!M20, PHI!M20, PHX!M20, POR!M20, SAC!M20, SAS!M20, TOR!M20, UTH!M20, WAS!M20)</f>
        <v>15.12</v>
      </c>
      <c r="N90" s="140">
        <f>AVERAGE(ATL!N20, BOS!N20, BRK!N20, CHA!N20, CHI!N20, CLE!N20, DAL!N20, DEN!N20, DET!N20, GSW!N20, HOU!N20, IND!N20, LAC!N20, LAL!N20, MEM!N20, MIA!N20, MIL!N20, MIN!N20, NOP!N20, NYK!N20, OKC!N20, ORL!N20, PHI!N20, PHX!N20, POR!N20, SAC!N20, SAS!N20, TOR!N20, UTH!N20, WAS!N20)</f>
        <v>12.08</v>
      </c>
      <c r="O90" s="140">
        <f>AVERAGE(ATL!O20, BOS!O20, BRK!O20, CHA!O20, CHI!O20, CLE!O20, DAL!O20, DEN!O20, DET!O20, GSW!O20, HOU!O20, IND!O20, LAC!O20, LAL!O20, MEM!O20, MIA!O20, MIL!O20, MIN!O20, NOP!O20, NYK!O20, OKC!O20, ORL!O20, PHI!O20, PHX!O20, POR!O20, SAC!O20, SAS!O20, TOR!O20, UTH!O20, WAS!O20)</f>
        <v>12.18181818</v>
      </c>
      <c r="P90" s="140" t="str">
        <f>AVERAGE(ATL!P20, BOS!P20, BRK!P20, CHA!P20, CHI!P20, CLE!P20, DAL!P20, DEN!P20, DET!P20, GSW!P20, HOU!P20, IND!P20, LAC!P20, LAL!P20, MEM!P20, MIA!P20, MIL!P20, MIN!P20, NOP!P20, NYK!P20, OKC!P20, ORL!P20, PHI!P20, PHX!P20, POR!P20, SAC!P20, SAS!P20, TOR!P20, UTH!P20, WAS!P20)</f>
        <v>#DIV/0!</v>
      </c>
      <c r="Q90" s="140" t="str">
        <f>AVERAGE(ATL!Q20, BOS!Q20, BRK!Q20, CHA!Q20, CHI!Q20, CLE!Q20, DAL!Q20, DEN!Q20, DET!Q20, GSW!Q20, HOU!Q20, IND!Q20, LAC!Q20, LAL!Q20, MEM!Q20, MIA!Q20, MIL!Q20, MIN!Q20, NOP!Q20, NYK!Q20, OKC!Q20, ORL!Q20, PHI!Q20, PHX!Q20, POR!Q20, SAC!Q20, SAS!Q20, TOR!Q20, UTH!Q20, WAS!Q20)</f>
        <v>#DIV/0!</v>
      </c>
      <c r="R90" s="140" t="str">
        <f>AVERAGE(ATL!R20, BOS!R20, BRK!R20, CHA!R20, CHI!R20, CLE!R20, DAL!R20, DEN!R20, DET!R20, GSW!R20, HOU!R20, IND!R20, LAC!R20, LAL!R20, MEM!R20, MIA!R20, MIL!R20, MIN!R20, NOP!R20, NYK!R20, OKC!R20, ORL!R20, PHI!R20, PHX!R20, POR!R20, SAC!R20, SAS!R20, TOR!R20, UTH!R20, WAS!R20)</f>
        <v>#DIV/0!</v>
      </c>
      <c r="S90" s="140">
        <f>AVERAGE(ATL!S20, BOS!S20, BRK!S20, CHA!S20, CHI!S20, CLE!S20, DAL!S20, DEN!S20, DET!S20, GSW!S20, HOU!S20, IND!S20, LAC!S20, LAL!S20, MEM!S20, MIA!S20, MIL!S20, MIN!S20, NOP!S20, NYK!S20, OKC!S20, ORL!S20, PHI!S20, PHX!S20, POR!S20, SAC!S20, SAS!S20, TOR!S20, UTH!S20, WAS!S20)</f>
        <v>41733</v>
      </c>
    </row>
    <row r="91">
      <c r="A91" s="3" t="s">
        <v>41</v>
      </c>
      <c r="B91" s="140">
        <f>AVERAGE(ATL!B21, BOS!B21, BRK!B21, CHA!B21, CHI!B21, CLE!B21, DAL!B21, DEN!B21, DET!B21, GSW!B21, HOU!B21, IND!B21, LAC!B21, LAL!B21, MEM!B21, MIA!B21, MIL!B21, MIN!B21, NOP!B21, NYK!B21, OKC!B21, ORL!B21, PHI!B21, PHX!B21, POR!B21, SAC!B21, SAS!B21, TOR!B21, UTH!B21, WAS!B21)</f>
        <v>19.9</v>
      </c>
      <c r="C91" s="140">
        <f>AVERAGE(ATL!C21, BOS!C21, BRK!C21, CHA!C21, CHI!C21, CLE!C21, DAL!C21, DEN!C21, DET!C21, GSW!C21, HOU!C21, IND!C21, LAC!C21, LAL!C21, MEM!C21, MIA!C21, MIL!C21, MIN!C21, NOP!C21, NYK!C21, OKC!C21, ORL!C21, PHI!C21, PHX!C21, POR!C21, SAC!C21, SAS!C21, TOR!C21, UTH!C21, WAS!C21)</f>
        <v>16</v>
      </c>
      <c r="D91" s="140">
        <f>AVERAGE(ATL!D21, BOS!D21, BRK!D21, CHA!D21, CHI!D21, CLE!D21, DAL!D21, DEN!D21, DET!D21, GSW!D21, HOU!D21, IND!D21, LAC!D21, LAL!D21, MEM!D21, MIA!D21, MIL!D21, MIN!D21, NOP!D21, NYK!D21, OKC!D21, ORL!D21, PHI!D21, PHX!D21, POR!D21, SAC!D21, SAS!D21, TOR!D21, UTH!D21, WAS!D21)</f>
        <v>25.33333333</v>
      </c>
      <c r="E91" s="140">
        <f>AVERAGE(ATL!E21, BOS!E21, BRK!E21, CHA!E21, CHI!E21, CLE!E21, DAL!E21, DEN!E21, DET!E21, GSW!E21, HOU!E21, IND!E21, LAC!E21, LAL!E21, MEM!E21, MIA!E21, MIL!E21, MIN!E21, NOP!E21, NYK!E21, OKC!E21, ORL!E21, PHI!E21, PHX!E21, POR!E21, SAC!E21, SAS!E21, TOR!E21, UTH!E21, WAS!E21)</f>
        <v>26.34615385</v>
      </c>
      <c r="F91" s="140">
        <f>AVERAGE(ATL!G21, BOS!F21, BRK!F21, CHA!F21, CHI!F21, CLE!F21, DAL!F21, DEN!F21, DET!F21, GSW!F21, HOU!F21, IND!F21, LAC!F21, LAL!F21, MEM!F21, MIA!F21, MIL!F21, MIN!F21, NOP!F21, NYK!F21, OKC!F21, ORL!F21, PHI!F21, PHX!F21, POR!F21, SAC!F21, SAS!F21, TOR!F21, UTH!F21, WAS!F21)</f>
        <v>28.26923077</v>
      </c>
      <c r="G91" s="140">
        <f>AVERAGE(ATL!G21, BOS!G21, BRK!G21, CHA!G21, CHI!G21, CLE!G21, DAL!G21, DEN!G21, DET!G21, GSW!G21, HOU!G21, IND!G21, LAC!G21, LAL!G21, MEM!G21, MIA!G21, MIL!G21, MIN!G21, NOP!G21, NYK!G21, OKC!G21, ORL!G21, PHI!G21, PHX!G21, POR!G21, SAC!G21, SAS!G21, TOR!G21, UTH!G21, WAS!G21)</f>
        <v>29.51851852</v>
      </c>
      <c r="H91" s="140">
        <f>AVERAGE(ATL!H21, BOS!H21, BRK!H21, CHA!H21, CHI!H21, CLE!H21, DAL!H21, DEN!H21, DET!H21, GSW!H21, HOU!H21, IND!H21, LAC!H21, LAL!H21, MEM!H21, MIA!H21, MIL!H21, MIN!H21, NOP!H21, NYK!H21, OKC!H21, ORL!H21, PHI!H21, PHX!H21, POR!H21, SAC!H21, SAS!H21, TOR!H21, UTH!H21, WAS!H21)</f>
        <v>29.92592593</v>
      </c>
      <c r="I91" s="140">
        <f>AVERAGE(ATL!I21, BOS!I21, BRK!I21, CHA!I21, CHI!I21, CLE!I21, DAL!I21, DEN!I21, DET!I21, GSW!I21, HOU!I21, IND!I21, LAC!I21, LAL!I21, MEM!I21, MIA!I21, MIL!I21, MIN!I21, NOP!I20, NYK!I21, OKC!I21, ORL!I21, PHI!I21, PHX!I21, POR!I21, SAC!I21, SAS!I21, TOR!I21, UTH!I21, WAS!I21)</f>
        <v>28.74074074</v>
      </c>
      <c r="J91" s="140">
        <f>AVERAGE(ATL!J21, BOS!J21, BRK!J21, CHA!J21, CHI!J21, CLE!J21, DAL!J21, DEN!J21, DET!J21, GSW!J21, HOU!J21, IND!J21, LAC!J21, LAL!J21, MEM!J21, MIA!J21, MIL!J21, MIN!J21, NOP!J20, NYK!J21, OKC!J21, ORL!J21, PHI!J21, PHX!J21, POR!J21, SAC!J21, SAS!J21, TOR!J21, UTH!J21, WAS!J21)</f>
        <v>28.12</v>
      </c>
      <c r="K91" s="140">
        <f>AVERAGE(ATL!K21, BOS!K21, BRK!K21, CHA!K21, CHI!K21, CLE!K21, DAL!K21, DEN!K21, DET!K21, GSW!K21, HOU!K21, IND!K21, LAC!K21, LAL!K21, MEM!K21, MIA!K21, MIL!K21, MIN!K21, NOP!K20, NYK!K21, OKC!K21, ORL!K21, PHI!K21, PHX!K21, POR!K21, SAC!K21, SAS!K21, TOR!K21, UTH!K21, WAS!K21)</f>
        <v>29.70833333</v>
      </c>
      <c r="L91" s="140">
        <f>AVERAGE(ATL!L21, BOS!L21, BRK!L21, CHA!L21, CHI!L21, CLE!L21, DAL!L21, DEN!L21, DET!L21, GSW!L21, HOU!L21, IND!L21, LAC!L21, LAL!L21, MEM!L21, MIA!L21, MIL!L21, MIN!L21, NOP!L20, NYK!L21, OKC!L21, ORL!L21, PHI!L21, PHX!L21, POR!L21, SAC!L21, SAS!L21, TOR!L21, UTH!L21, WAS!L21)</f>
        <v>29.15384615</v>
      </c>
      <c r="M91" s="140">
        <f>AVERAGE(ATL!M21, BOS!M21, BRK!M21, CHA!M21, CHI!M21, CLE!M21, DAL!M21, DEN!M21, DET!M21, GSW!M21, HOU!M21, IND!M21, LAC!M21, LAL!M21, MEM!M21, MIA!M21, MIL!M21, MIN!M21, NOP!M21, NYK!M21, OKC!M21, ORL!M21, PHI!M21, PHX!M21, POR!M21, SAC!M21, SAS!M21, TOR!M21, UTH!M21, WAS!M21)</f>
        <v>29.52</v>
      </c>
      <c r="N91" s="140">
        <f>AVERAGE(ATL!N21, BOS!N21, BRK!N21, CHA!N21, CHI!N21, CLE!N21, DAL!N21, DEN!N21, DET!N21, GSW!N21, HOU!N21, IND!N21, LAC!N21, LAL!N21, MEM!N21, MIA!N21, MIL!N21, MIN!N21, NOP!N21, NYK!N21, OKC!N21, ORL!N21, PHI!N21, PHX!N21, POR!N21, SAC!N21, SAS!N21, TOR!N21, UTH!N21, WAS!N21)</f>
        <v>29.72</v>
      </c>
      <c r="O91" s="140">
        <f>AVERAGE(ATL!O21, BOS!O21, BRK!O21, CHA!O21, CHI!O21, CLE!O21, DAL!O21, DEN!O21, DET!O21, GSW!O21, HOU!O21, IND!O21, LAC!O21, LAL!O21, MEM!O21, MIA!O21, MIL!O21, MIN!O21, NOP!O21, NYK!O21, OKC!O21, ORL!O21, PHI!O21, PHX!O21, POR!O21, SAC!O21, SAS!O21, TOR!O21, UTH!O21, WAS!O21)</f>
        <v>29.6</v>
      </c>
      <c r="P91" s="140" t="str">
        <f>AVERAGE(ATL!P21, BOS!P21, BRK!P21, CHA!P21, CHI!P21, CLE!P21, DAL!P21, DEN!P21, DET!P21, GSW!P21, HOU!P21, IND!P21, LAC!P21, LAL!P21, MEM!P21, MIA!P21, MIL!P21, MIN!P21, NOP!P21, NYK!P21, OKC!P21, ORL!P21, PHI!P21, PHX!P21, POR!P21, SAC!P21, SAS!P21, TOR!P21, UTH!P21, WAS!P21)</f>
        <v>#DIV/0!</v>
      </c>
      <c r="Q91" s="140" t="str">
        <f>AVERAGE(ATL!Q21, BOS!Q21, BRK!Q21, CHA!Q21, CHI!Q21, CLE!Q21, DAL!Q21, DEN!Q21, DET!Q21, GSW!Q21, HOU!Q21, IND!Q21, LAC!Q21, LAL!Q21, MEM!Q21, MIA!Q21, MIL!Q21, MIN!Q21, NOP!Q21, NYK!Q21, OKC!Q21, ORL!Q21, PHI!Q21, PHX!Q21, POR!Q21, SAC!Q21, SAS!Q21, TOR!Q21, UTH!Q21, WAS!Q21)</f>
        <v>#DIV/0!</v>
      </c>
      <c r="R91" s="140" t="str">
        <f>AVERAGE(ATL!R21, BOS!R21, BRK!R21, CHA!R21, CHI!R21, CLE!R21, DAL!R21, DEN!R21, DET!R21, GSW!R21, HOU!R21, IND!R21, LAC!R21, LAL!R21, MEM!R21, MIA!R21, MIL!R21, MIN!R21, NOP!R21, NYK!R21, OKC!R21, ORL!R21, PHI!R21, PHX!R21, POR!R21, SAC!R21, SAS!R21, TOR!R21, UTH!R21, WAS!R21)</f>
        <v>#DIV/0!</v>
      </c>
      <c r="S91" s="140">
        <f>AVERAGE(ATL!S21, BOS!S21, BRK!S21, CHA!S21, CHI!S21, CLE!S21, DAL!S21, DEN!S21, DET!S21, GSW!S21, HOU!S21, IND!S21, LAC!S21, LAL!S21, MEM!S21, MIA!S21, MIL!S21, MIN!S21, NOP!S21, NYK!S21, OKC!S21, ORL!S21, PHI!S21, PHX!S21, POR!S21, SAC!S21, SAS!S21, TOR!S21, UTH!S21, WAS!S21)</f>
        <v>41646</v>
      </c>
    </row>
    <row r="92">
      <c r="A92" s="3" t="s">
        <v>42</v>
      </c>
      <c r="B92" s="140">
        <f>AVERAGE(ATL!B22, BOS!B22, BRK!B22, CHA!B22, CHI!B22, CLE!B22, DAL!B22, DEN!B22, DET!B22, GSW!B22, HOU!B22, IND!B22, LAC!B22, LAL!B22, MEM!B22, MIA!B22, MIL!B22, MIN!B22, NOP!B22, NYK!B22, OKC!B22, ORL!B22, PHI!B22, PHX!B22, POR!B22, SAC!B22, SAS!B22, TOR!B22, UTH!B22, WAS!B22)</f>
        <v>5.9</v>
      </c>
      <c r="C92" s="140">
        <f>AVERAGE(ATL!C22, BOS!C22, BRK!C22, CHA!C22, CHI!C22, CLE!C22, DAL!C22, DEN!C22, DET!C22, GSW!C22, HOU!C22, IND!C22, LAC!C22, LAL!C22, MEM!C22, MIA!C22, MIL!C22, MIN!C22, NOP!C22, NYK!C22, OKC!C22, ORL!C22, PHI!C22, PHX!C22, POR!C22, SAC!C22, SAS!C22, TOR!C22, UTH!C22, WAS!C22)</f>
        <v>18.66666667</v>
      </c>
      <c r="D92" s="140">
        <f>AVERAGE(ATL!D22, BOS!D22, BRK!D22, CHA!D22, CHI!D22, CLE!D22, DAL!D22, DEN!D22, DET!D22, GSW!D22, HOU!D22, IND!D22, LAC!D22, LAL!D22, MEM!D22, MIA!D22, MIL!D22, MIN!D22, NOP!D22, NYK!D22, OKC!D22, ORL!D22, PHI!D22, PHX!D22, POR!D22, SAC!D22, SAS!D22, TOR!D22, UTH!D22, WAS!D22)</f>
        <v>22.88888889</v>
      </c>
      <c r="E92" s="140">
        <f>AVERAGE(ATL!E22, BOS!E22, BRK!E22, CHA!E22, CHI!E22, CLE!E22, DAL!E22, DEN!E22, DET!E22, GSW!E22, HOU!E22, IND!E22, LAC!E22, LAL!E22, MEM!E22, MIA!E22, MIL!E22, MIN!E22, NOP!E22, NYK!E22, OKC!E22, ORL!E22, PHI!E22, PHX!E22, POR!E22, SAC!E22, SAS!E22, TOR!E22, UTH!E22, WAS!E22)</f>
        <v>19.30769231</v>
      </c>
      <c r="F92" s="140">
        <f>AVERAGE(ATL!G22, BOS!F22, BRK!F22, CHA!F22, CHI!F22, CLE!F22, DAL!F22, DEN!F22, DET!F22, GSW!F22, HOU!F22, IND!F22, LAC!F22, LAL!F22, MEM!F22, MIA!F22, MIL!F22, MIN!F22, NOP!F22, NYK!F22, OKC!F22, ORL!F22, PHI!F22, PHX!F22, POR!F22, SAC!F22, SAS!F22, TOR!F22, UTH!F22, WAS!F22)</f>
        <v>11.30769231</v>
      </c>
      <c r="G92" s="140">
        <f>AVERAGE(ATL!G22, BOS!G22, BRK!G22, CHA!G22, CHI!G22, CLE!G22, DAL!G22, DEN!G22, DET!G22, GSW!G22, HOU!G22, IND!G22, LAC!G22, LAL!G22, MEM!G22, MIA!G22, MIL!G22, MIN!G22, NOP!G22, NYK!G22, OKC!G22, ORL!G22, PHI!G22, PHX!G22, POR!G22, SAC!G22, SAS!G22, TOR!G22, UTH!G22, WAS!G22)</f>
        <v>12.77777778</v>
      </c>
      <c r="H92" s="140">
        <f>AVERAGE(ATL!H22, BOS!H22, BRK!H22, CHA!H22, CHI!H22, CLE!H22, DAL!H22, DEN!H22, DET!H22, GSW!H22, HOU!H22, IND!H22, LAC!H22, LAL!H22, MEM!H22, MIA!H22, MIL!H22, MIN!H22, NOP!H22, NYK!H22, OKC!H22, ORL!H22, PHI!H22, PHX!H22, POR!H22, SAC!H22, SAS!H22, TOR!H22, UTH!H22, WAS!H22)</f>
        <v>13.85185185</v>
      </c>
      <c r="I92" s="140">
        <f>AVERAGE(ATL!I22, BOS!I22, BRK!I22, CHA!I22, CHI!I22, CLE!I22, DAL!I22, DEN!I22, DET!I22, GSW!I22, HOU!I22, IND!I22, LAC!I22, LAL!I22, MEM!I22, MIA!I22, MIL!I22, MIN!I22, NOP!I21, NYK!I22, OKC!I22, ORL!I22, PHI!I22, PHX!I22, POR!I22, SAC!I22, SAS!I22, TOR!I22, UTH!I22, WAS!I22)</f>
        <v>13.66666667</v>
      </c>
      <c r="J92" s="140">
        <f>AVERAGE(ATL!J22, BOS!J22, BRK!J22, CHA!J22, CHI!J22, CLE!J22, DAL!J22, DEN!J22, DET!J22, GSW!J22, HOU!J22, IND!J22, LAC!J22, LAL!J22, MEM!J22, MIA!J22, MIL!J22, MIN!J22, NOP!J21, NYK!J22, OKC!J22, ORL!J22, PHI!J22, PHX!J22, POR!J22, SAC!J22, SAS!J22, TOR!J22, UTH!J22, WAS!J22)</f>
        <v>14.36</v>
      </c>
      <c r="K92" s="140">
        <f>AVERAGE(ATL!K22, BOS!K22, BRK!K22, CHA!K22, CHI!K22, CLE!K22, DAL!K22, DEN!K22, DET!K22, GSW!K22, HOU!K22, IND!K22, LAC!K22, LAL!K22, MEM!K22, MIA!K22, MIL!K22, MIN!K22, NOP!K21, NYK!K22, OKC!K22, ORL!K22, PHI!K22, PHX!K22, POR!K22, SAC!K22, SAS!K22, TOR!K22, UTH!K22, WAS!K22)</f>
        <v>9.541666667</v>
      </c>
      <c r="L92" s="140">
        <f>AVERAGE(ATL!L22, BOS!L22, BRK!L22, CHA!L22, CHI!L22, CLE!L22, DAL!L22, DEN!L22, DET!L22, GSW!L22, HOU!L22, IND!L22, LAC!L22, LAL!L22, MEM!L22, MIA!L22, MIL!L22, MIN!L22, NOP!L21, NYK!L22, OKC!L22, ORL!L22, PHI!L22, PHX!L22, POR!L22, SAC!L22, SAS!L22, TOR!L22, UTH!L22, WAS!L22)</f>
        <v>10.42307692</v>
      </c>
      <c r="M92" s="140">
        <f>AVERAGE(ATL!M22, BOS!M22, BRK!M22, CHA!M22, CHI!M22, CLE!M22, DAL!M22, DEN!M22, DET!M22, GSW!M22, HOU!M22, IND!M22, LAC!M22, LAL!M22, MEM!M22, MIA!M22, MIL!M22, MIN!M22, NOP!M22, NYK!M22, OKC!M22, ORL!M22, PHI!M22, PHX!M22, POR!M22, SAC!M22, SAS!M22, TOR!M22, UTH!M22, WAS!M22)</f>
        <v>9.6</v>
      </c>
      <c r="N92" s="140">
        <f>AVERAGE(ATL!N22, BOS!N22, BRK!N22, CHA!N22, CHI!N22, CLE!N22, DAL!N22, DEN!N22, DET!N22, GSW!N22, HOU!N22, IND!N22, LAC!N22, LAL!N22, MEM!N22, MIA!N22, MIL!N22, MIN!N22, NOP!N22, NYK!N22, OKC!N22, ORL!N22, PHI!N22, PHX!N22, POR!N22, SAC!N22, SAS!N22, TOR!N22, UTH!N22, WAS!N22)</f>
        <v>12.64</v>
      </c>
      <c r="O92" s="140">
        <f>AVERAGE(ATL!O22, BOS!O22, BRK!O22, CHA!O22, CHI!O22, CLE!O22, DAL!O22, DEN!O22, DET!O22, GSW!O22, HOU!O22, IND!O22, LAC!O22, LAL!O22, MEM!O22, MIA!O22, MIL!O22, MIN!O22, NOP!O22, NYK!O22, OKC!O22, ORL!O22, PHI!O22, PHX!O22, POR!O22, SAC!O22, SAS!O22, TOR!O22, UTH!O22, WAS!O22)</f>
        <v>16.2</v>
      </c>
      <c r="P92" s="140" t="str">
        <f>AVERAGE(ATL!P22, BOS!P22, BRK!P22, CHA!P22, CHI!P22, CLE!P22, DAL!P22, DEN!P22, DET!P22, GSW!P22, HOU!P22, IND!P22, LAC!P22, LAL!P22, MEM!P22, MIA!P22, MIL!P22, MIN!P22, NOP!P22, NYK!P22, OKC!P22, ORL!P22, PHI!P22, PHX!P22, POR!P22, SAC!P22, SAS!P22, TOR!P22, UTH!P22, WAS!P22)</f>
        <v>#DIV/0!</v>
      </c>
      <c r="Q92" s="140" t="str">
        <f>AVERAGE(ATL!Q22, BOS!Q22, BRK!Q22, CHA!Q22, CHI!Q22, CLE!Q22, DAL!Q22, DEN!Q22, DET!Q22, GSW!Q22, HOU!Q22, IND!Q22, LAC!Q22, LAL!Q22, MEM!Q22, MIA!Q22, MIL!Q22, MIN!Q22, NOP!Q22, NYK!Q22, OKC!Q22, ORL!Q22, PHI!Q22, PHX!Q22, POR!Q22, SAC!Q22, SAS!Q22, TOR!Q22, UTH!Q22, WAS!Q22)</f>
        <v>#DIV/0!</v>
      </c>
      <c r="R92" s="140" t="str">
        <f>AVERAGE(ATL!R22, BOS!R22, BRK!R22, CHA!R22, CHI!R22, CLE!R22, DAL!R22, DEN!R22, DET!R22, GSW!R22, HOU!R22, IND!R22, LAC!R22, LAL!R22, MEM!R22, MIA!R22, MIL!R22, MIN!R22, NOP!R22, NYK!R22, OKC!R22, ORL!R22, PHI!R22, PHX!R22, POR!R22, SAC!R22, SAS!R22, TOR!R22, UTH!R22, WAS!R22)</f>
        <v>#DIV/0!</v>
      </c>
      <c r="S92" s="140">
        <f>AVERAGE(ATL!S22, BOS!S22, BRK!S22, CHA!S22, CHI!S22, CLE!S22, DAL!S22, DEN!S22, DET!S22, GSW!S22, HOU!S22, IND!S22, LAC!S22, LAL!S22, MEM!S22, MIA!S22, MIL!S22, MIN!S22, NOP!S22, NYK!S22, OKC!S22, ORL!S22, PHI!S22, PHX!S22, POR!S22, SAC!S22, SAS!S22, TOR!S22, UTH!S22, WAS!S22)</f>
        <v>41791</v>
      </c>
    </row>
    <row r="93">
      <c r="A93" s="3" t="s">
        <v>43</v>
      </c>
      <c r="B93" s="140">
        <f>AVERAGE(ATL!B23, BOS!B23, BRK!B23, CHA!B23, CHI!B23, CLE!B23, DAL!B23, DEN!B23, DET!B23, GSW!B23, HOU!B23, IND!B23, LAC!B23, LAL!B23, MEM!B23, MIA!B23, MIL!B23, MIN!B23, NOP!B23, NYK!B23, OKC!B23, ORL!B23, PHI!B23, PHX!B23, POR!B23, SAC!B23, SAS!B23, TOR!B23, UTH!B23, WAS!B23)</f>
        <v>26.33333333</v>
      </c>
      <c r="C93" s="140">
        <f>AVERAGE(ATL!C23, BOS!C23, BRK!C23, CHA!C23, CHI!C23, CLE!C23, DAL!C23, DEN!C23, DET!C23, GSW!C23, HOU!C23, IND!C23, LAC!C23, LAL!C23, MEM!C23, MIA!C23, MIL!C23, MIN!C23, NOP!C23, NYK!C23, OKC!C23, ORL!C23, PHI!C23, PHX!C23, POR!C23, SAC!C23, SAS!C23, TOR!C23, UTH!C23, WAS!C23)</f>
        <v>27.14814815</v>
      </c>
      <c r="D93" s="140">
        <f>AVERAGE(ATL!D23, BOS!D23, BRK!D23, CHA!D23, CHI!D23, CLE!D23, DAL!D23, DEN!D23, DET!D23, GSW!D23, HOU!D23, IND!D23, LAC!D23, LAL!D23, MEM!D23, MIA!D23, MIL!D23, MIN!D23, NOP!D23, NYK!D23, OKC!D23, ORL!D23, PHI!D23, PHX!D23, POR!D23, SAC!D23, SAS!D23, TOR!D23, UTH!D23, WAS!D23)</f>
        <v>23.7037037</v>
      </c>
      <c r="E93" s="140">
        <f>AVERAGE(ATL!E23, BOS!E23, BRK!E23, CHA!E23, CHI!E23, CLE!E23, DAL!E23, DEN!E23, DET!E23, GSW!E23, HOU!E23, IND!E23, LAC!E23, LAL!E23, MEM!E23, MIA!E23, MIL!E23, MIN!E23, NOP!E23, NYK!E23, OKC!E23, ORL!E23, PHI!E23, PHX!E23, POR!E23, SAC!E23, SAS!E23, TOR!E23, UTH!E23, WAS!E23)</f>
        <v>22.07692308</v>
      </c>
      <c r="F93" s="140">
        <f>AVERAGE(ATL!G23, BOS!F23, BRK!F23, CHA!F23, CHI!F23, CLE!F23, DAL!F23, DEN!F23, DET!F23, GSW!F23, HOU!F23, IND!F23, LAC!F23, LAL!F23, MEM!F23, MIA!F23, MIL!F23, MIN!F23, NOP!F23, NYK!F23, OKC!F23, ORL!F23, PHI!F23, PHX!F23, POR!F23, SAC!F23, SAS!F23, TOR!F23, UTH!F23, WAS!F23)</f>
        <v>20.84615385</v>
      </c>
      <c r="G93" s="140">
        <f>AVERAGE(ATL!G23, BOS!G23, BRK!G23, CHA!G23, CHI!G23, CLE!G23, DAL!G23, DEN!G23, DET!G23, GSW!G23, HOU!G23, IND!G23, LAC!G23, LAL!G23, MEM!G23, MIA!G23, MIL!G23, MIN!G23, NOP!G23, NYK!G23, OKC!G23, ORL!G23, PHI!G23, PHX!G23, POR!G23, SAC!G23, SAS!G23, TOR!G23, UTH!G23, WAS!G23)</f>
        <v>22.74074074</v>
      </c>
      <c r="H93" s="140">
        <f>AVERAGE(ATL!H23, BOS!H23, BRK!H23, CHA!H23, CHI!H23, CLE!H23, DAL!H23, DEN!H23, DET!H23, GSW!H23, HOU!H23, IND!H23, LAC!H23, LAL!H23, MEM!H23, MIA!H23, MIL!H23, MIN!H23, NOP!H23, NYK!H23, OKC!H23, ORL!H23, PHI!H23, PHX!H23, POR!H23, SAC!H23, SAS!H23, TOR!H23, UTH!H23, WAS!H23)</f>
        <v>26.40740741</v>
      </c>
      <c r="I93" s="140">
        <f>AVERAGE(ATL!I23, BOS!I23, BRK!I23, CHA!I23, CHI!I23, CLE!I23, DAL!I23, DEN!I23, DET!I23, GSW!I23, HOU!I23, IND!I23, LAC!I23, LAL!I23, MEM!I23, MIA!I23, MIL!I23, MIN!I23, NOP!I22, NYK!I23, OKC!I23, ORL!I23, PHI!I23, PHX!I23, POR!I23, SAC!I23, SAS!I23, TOR!I23, UTH!I23, WAS!I23)</f>
        <v>25.66666667</v>
      </c>
      <c r="J93" s="140">
        <f>AVERAGE(ATL!J23, BOS!J23, BRK!J23, CHA!J23, CHI!J23, CLE!J23, DAL!J23, DEN!J23, DET!J23, GSW!J23, HOU!J23, IND!J23, LAC!J23, LAL!J23, MEM!J23, MIA!J23, MIL!J23, MIN!J23, NOP!J22, NYK!J23, OKC!J23, ORL!J23, PHI!J23, PHX!J23, POR!J23, SAC!J23, SAS!J23, TOR!J23, UTH!J23, WAS!J23)</f>
        <v>26.84</v>
      </c>
      <c r="K93" s="140">
        <f>AVERAGE(ATL!K23, BOS!K23, BRK!K23, CHA!K23, CHI!K23, CLE!K23, DAL!K23, DEN!K23, DET!K23, GSW!K23, HOU!K23, IND!K23, LAC!K23, LAL!K23, MEM!K23, MIA!K23, MIL!K23, MIN!K23, NOP!K22, NYK!K23, OKC!K23, ORL!K23, PHI!K23, PHX!K23, POR!K23, SAC!K23, SAS!K23, TOR!K23, UTH!K23, WAS!K23)</f>
        <v>25.16666667</v>
      </c>
      <c r="L93" s="140">
        <f>AVERAGE(ATL!L23, BOS!L23, BRK!L23, CHA!L23, CHI!L23, CLE!L23, DAL!L23, DEN!L23, DET!L23, GSW!L23, HOU!L23, IND!L23, LAC!L23, LAL!L23, MEM!L23, MIA!L23, MIL!L23, MIN!L23, NOP!L22, NYK!L23, OKC!L23, ORL!L23, PHI!L23, PHX!L23, POR!L23, SAC!L23, SAS!L23, TOR!L23, UTH!L23, WAS!L23)</f>
        <v>24.38461538</v>
      </c>
      <c r="M93" s="140">
        <f>AVERAGE(ATL!M23, BOS!M23, BRK!M23, CHA!M23, CHI!M23, CLE!M23, DAL!M23, DEN!M23, DET!M23, GSW!M23, HOU!M23, IND!M23, LAC!M23, LAL!M23, MEM!M23, MIA!M23, MIL!M23, MIN!M23, NOP!M23, NYK!M23, OKC!M23, ORL!M23, PHI!M23, PHX!M23, POR!M23, SAC!M23, SAS!M23, TOR!M23, UTH!M23, WAS!M23)</f>
        <v>26.4</v>
      </c>
      <c r="N93" s="140">
        <f>AVERAGE(ATL!N23, BOS!N23, BRK!N23, CHA!N23, CHI!N23, CLE!N23, DAL!N23, DEN!N23, DET!N23, GSW!N23, HOU!N23, IND!N23, LAC!N23, LAL!N23, MEM!N23, MIA!N23, MIL!N23, MIN!N23, NOP!N23, NYK!N23, OKC!N23, ORL!N23, PHI!N23, PHX!N23, POR!N23, SAC!N23, SAS!N23, TOR!N23, UTH!N23, WAS!N23)</f>
        <v>25.36</v>
      </c>
      <c r="O93" s="140">
        <f>AVERAGE(ATL!O23, BOS!O23, BRK!O23, CHA!O23, CHI!O23, CLE!O23, DAL!O23, DEN!O23, DET!O23, GSW!O23, HOU!O23, IND!O23, LAC!O23, LAL!O23, MEM!O23, MIA!O23, MIL!O23, MIN!O23, NOP!O23, NYK!O23, OKC!O23, ORL!O23, PHI!O23, PHX!O23, POR!O23, SAC!O23, SAS!O23, TOR!O23, UTH!O23, WAS!O23)</f>
        <v>25.4</v>
      </c>
      <c r="P93" s="140" t="str">
        <f>AVERAGE(ATL!P23, BOS!P23, BRK!P23, CHA!P23, CHI!P23, CLE!P23, DAL!P23, DEN!P23, DET!P23, GSW!P23, HOU!P23, IND!P23, LAC!P23, LAL!P23, MEM!P23, MIA!P23, MIL!P23, MIN!P23, NOP!P23, NYK!P23, OKC!P23, ORL!P23, PHI!P23, PHX!P23, POR!P23, SAC!P23, SAS!P23, TOR!P23, UTH!P23, WAS!P23)</f>
        <v>#DIV/0!</v>
      </c>
      <c r="Q93" s="140" t="str">
        <f>AVERAGE(ATL!Q23, BOS!Q23, BRK!Q23, CHA!Q23, CHI!Q23, CLE!Q23, DAL!Q23, DEN!Q23, DET!Q23, GSW!Q23, HOU!Q23, IND!Q23, LAC!Q23, LAL!Q23, MEM!Q23, MIA!Q23, MIL!Q23, MIN!Q23, NOP!Q23, NYK!Q23, OKC!Q23, ORL!Q23, PHI!Q23, PHX!Q23, POR!Q23, SAC!Q23, SAS!Q23, TOR!Q23, UTH!Q23, WAS!Q23)</f>
        <v>#DIV/0!</v>
      </c>
      <c r="R93" s="140" t="str">
        <f>AVERAGE(ATL!R23, BOS!R23, BRK!R23, CHA!R23, CHI!R23, CLE!R23, DAL!R23, DEN!R23, DET!R23, GSW!R23, HOU!R23, IND!R23, LAC!R23, LAL!R23, MEM!R23, MIA!R23, MIL!R23, MIN!R23, NOP!R23, NYK!R23, OKC!R23, ORL!R23, PHI!R23, PHX!R23, POR!R23, SAC!R23, SAS!R23, TOR!R23, UTH!R23, WAS!R23)</f>
        <v>#DIV/0!</v>
      </c>
      <c r="S93" s="140">
        <f>AVERAGE(ATL!S23, BOS!S23, BRK!S23, CHA!S23, CHI!S23, CLE!S23, DAL!S23, DEN!S23, DET!S23, GSW!S23, HOU!S23, IND!S23, LAC!S23, LAL!S23, MEM!S23, MIA!S23, MIL!S23, MIN!S23, NOP!S23, NYK!S23, OKC!S23, ORL!S23, PHI!S23, PHX!S23, POR!S23, SAC!S23, SAS!S23, TOR!S23, UTH!S23, WAS!S23)</f>
        <v>41702</v>
      </c>
    </row>
    <row r="94">
      <c r="A94" s="3" t="s">
        <v>44</v>
      </c>
      <c r="B94" s="140">
        <f>AVERAGE(ATL!B24, BOS!B24, BRK!B24, CHA!B24, CHI!B24, CLE!B24, DAL!B24, DEN!B24, DET!B24, GSW!B24, HOU!B24, IND!B24, LAC!B24, LAL!B24, MEM!B24, MIA!B24, MIL!B24, MIN!B24, NOP!B24, NYK!B24, OKC!B24, ORL!B24, PHI!B24, PHX!B24, POR!B24, SAC!B24, SAS!B24, TOR!B24, UTH!B24, WAS!B24)</f>
        <v>29.93333333</v>
      </c>
      <c r="C94" s="140">
        <f>AVERAGE(ATL!C24, BOS!C24, BRK!C24, CHA!C24, CHI!C24, CLE!C24, DAL!C24, DEN!C24, DET!C24, GSW!C24, HOU!C24, IND!C24, LAC!C24, LAL!C24, MEM!C24, MIA!C24, MIL!C24, MIN!C24, NOP!C24, NYK!C24, OKC!C24, ORL!C24, PHI!C24, PHX!C24, POR!C24, SAC!C24, SAS!C24, TOR!C24, UTH!C24, WAS!C24)</f>
        <v>29.96296296</v>
      </c>
      <c r="D94" s="140">
        <f>AVERAGE(ATL!D24, BOS!D24, BRK!D24, CHA!D24, CHI!D24, CLE!D24, DAL!D24, DEN!D24, DET!D24, GSW!D24, HOU!D24, IND!D24, LAC!D24, LAL!D24, MEM!D24, MIA!D24, MIL!D24, MIN!D24, NOP!D24, NYK!D24, OKC!D24, ORL!D24, PHI!D24, PHX!D24, POR!D24, SAC!D24, SAS!D24, TOR!D24, UTH!D24, WAS!D24)</f>
        <v>30</v>
      </c>
      <c r="E94" s="140">
        <f>AVERAGE(ATL!E24, BOS!E24, BRK!E24, CHA!E24, CHI!E24, CLE!E24, DAL!E24, DEN!E24, DET!E24, GSW!E24, HOU!E24, IND!E24, LAC!E24, LAL!E24, MEM!E24, MIA!E24, MIL!E24, MIN!E24, NOP!E24, NYK!E24, OKC!E24, ORL!E24, PHI!E24, PHX!E24, POR!E24, SAC!E24, SAS!E24, TOR!E24, UTH!E24, WAS!E24)</f>
        <v>30</v>
      </c>
      <c r="F94" s="140">
        <f>AVERAGE(ATL!G24, BOS!F24, BRK!F24, CHA!F24, CHI!F24, CLE!F24, DAL!F24, DEN!F24, DET!F24, GSW!F24, HOU!F24, IND!F24, LAC!F24, LAL!F24, MEM!F24, MIA!F24, MIL!F24, MIN!F24, NOP!F24, NYK!F24, OKC!F24, ORL!F24, PHI!F24, PHX!F24, POR!F24, SAC!F24, SAS!F24, TOR!F24, UTH!F24, WAS!F24)</f>
        <v>29.76923077</v>
      </c>
      <c r="G94" s="140">
        <f>AVERAGE(ATL!G24, BOS!G24, BRK!G24, CHA!G24, CHI!G24, CLE!G24, DAL!G24, DEN!G24, DET!G24, GSW!G24, HOU!G24, IND!G24, LAC!G24, LAL!G24, MEM!G24, MIA!G24, MIL!G24, MIN!G24, NOP!G24, NYK!G24, OKC!G24, ORL!G24, PHI!G24, PHX!G24, POR!G24, SAC!G24, SAS!G24, TOR!G24, UTH!G24, WAS!G24)</f>
        <v>28.85185185</v>
      </c>
      <c r="H94" s="140">
        <f>AVERAGE(ATL!H24, BOS!H24, BRK!H24, CHA!H24, CHI!H24, CLE!H24, DAL!H24, DEN!H24, DET!H24, GSW!H24, HOU!H24, IND!H24, LAC!H24, LAL!H24, MEM!H24, MIA!H24, MIL!H24, MIN!H24, NOP!H24, NYK!H24, OKC!H24, ORL!H24, PHI!H24, PHX!H24, POR!H24, SAC!H24, SAS!H24, TOR!H24, UTH!H24, WAS!H24)</f>
        <v>27.18518519</v>
      </c>
      <c r="I94" s="140">
        <f>AVERAGE(ATL!I24, BOS!I24, BRK!I24, CHA!I24, CHI!I24, CLE!I24, DAL!I24, DEN!I24, DET!I24, GSW!I24, HOU!I24, IND!I24, LAC!I24, LAL!I24, MEM!I24, MIA!I24, MIL!I24, MIN!I24, NOP!I23, NYK!I24, OKC!I24, ORL!I24, PHI!I24, PHX!I24, POR!I24, SAC!I24, SAS!I24, TOR!I24, UTH!I24, WAS!I24)</f>
        <v>28.44444444</v>
      </c>
      <c r="J94" s="140">
        <f>AVERAGE(ATL!J24, BOS!J24, BRK!J24, CHA!J24, CHI!J24, CLE!J24, DAL!J24, DEN!J24, DET!J24, GSW!J24, HOU!J24, IND!J24, LAC!J24, LAL!J24, MEM!J24, MIA!J24, MIL!J24, MIN!J24, NOP!J23, NYK!J24, OKC!J24, ORL!J24, PHI!J24, PHX!J24, POR!J24, SAC!J24, SAS!J24, TOR!J24, UTH!J24, WAS!J24)</f>
        <v>27.04</v>
      </c>
      <c r="K94" s="140">
        <f>AVERAGE(ATL!K24, BOS!K24, BRK!K24, CHA!K24, CHI!K24, CLE!K24, DAL!K24, DEN!K24, DET!K24, GSW!K24, HOU!K24, IND!K24, LAC!K24, LAL!K24, MEM!K24, MIA!K24, MIL!K24, MIN!K24, NOP!K23, NYK!K24, OKC!K24, ORL!K24, PHI!K24, PHX!K24, POR!K24, SAC!K24, SAS!K24, TOR!K24, UTH!K24, WAS!K24)</f>
        <v>27.95833333</v>
      </c>
      <c r="L94" s="140">
        <f>AVERAGE(ATL!L24, BOS!L24, BRK!L24, CHA!L24, CHI!L24, CLE!L24, DAL!L24, DEN!L24, DET!L24, GSW!L24, HOU!L24, IND!L24, LAC!L24, LAL!L24, MEM!L24, MIA!L24, MIL!L24, MIN!L24, NOP!L23, NYK!L24, OKC!L24, ORL!L24, PHI!L24, PHX!L24, POR!L24, SAC!L24, SAS!L24, TOR!L24, UTH!L24, WAS!L24)</f>
        <v>27.73076923</v>
      </c>
      <c r="M94" s="140">
        <f>AVERAGE(ATL!M24, BOS!M24, BRK!M24, CHA!M24, CHI!M24, CLE!M24, DAL!M24, DEN!M24, DET!M24, GSW!M24, HOU!M24, IND!M24, LAC!M24, LAL!M24, MEM!M24, MIA!M24, MIL!M24, MIN!M24, NOP!M24, NYK!M24, OKC!M24, ORL!M24, PHI!M24, PHX!M24, POR!M24, SAC!M24, SAS!M24, TOR!M24, UTH!M24, WAS!M24)</f>
        <v>26.8</v>
      </c>
      <c r="N94" s="140">
        <f>AVERAGE(ATL!N24, BOS!N24, BRK!N24, CHA!N24, CHI!N24, CLE!N24, DAL!N24, DEN!N24, DET!N24, GSW!N24, HOU!N24, IND!N24, LAC!N24, LAL!N24, MEM!N24, MIA!N24, MIL!N24, MIN!N24, NOP!N24, NYK!N24, OKC!N24, ORL!N24, PHI!N24, PHX!N24, POR!N24, SAC!N24, SAS!N24, TOR!N24, UTH!N24, WAS!N24)</f>
        <v>27.88</v>
      </c>
      <c r="O94" s="140">
        <f>AVERAGE(ATL!O24, BOS!O24, BRK!O24, CHA!O24, CHI!O24, CLE!O24, DAL!O24, DEN!O24, DET!O24, GSW!O24, HOU!O24, IND!O24, LAC!O24, LAL!O24, MEM!O24, MIA!O24, MIL!O24, MIN!O24, NOP!O24, NYK!O24, OKC!O24, ORL!O24, PHI!O24, PHX!O24, POR!O24, SAC!O24, SAS!O24, TOR!O24, UTH!O24, WAS!O24)</f>
        <v>27.9</v>
      </c>
      <c r="P94" s="140" t="str">
        <f>AVERAGE(ATL!P24, BOS!P24, BRK!P24, CHA!P24, CHI!P24, CLE!P24, DAL!P24, DEN!P24, DET!P24, GSW!P24, HOU!P24, IND!P24, LAC!P24, LAL!P24, MEM!P24, MIA!P24, MIL!P24, MIN!P24, NOP!P24, NYK!P24, OKC!P24, ORL!P24, PHI!P24, PHX!P24, POR!P24, SAC!P24, SAS!P24, TOR!P24, UTH!P24, WAS!P24)</f>
        <v>#DIV/0!</v>
      </c>
      <c r="Q94" s="140" t="str">
        <f>AVERAGE(ATL!Q24, BOS!Q24, BRK!Q24, CHA!Q24, CHI!Q24, CLE!Q24, DAL!Q24, DEN!Q24, DET!Q24, GSW!Q24, HOU!Q24, IND!Q24, LAC!Q24, LAL!Q24, MEM!Q24, MIA!Q24, MIL!Q24, MIN!Q24, NOP!Q24, NYK!Q24, OKC!Q24, ORL!Q24, PHI!Q24, PHX!Q24, POR!Q24, SAC!Q24, SAS!Q24, TOR!Q24, UTH!Q24, WAS!Q24)</f>
        <v>#DIV/0!</v>
      </c>
      <c r="R94" s="140" t="str">
        <f>AVERAGE(ATL!R24, BOS!R24, BRK!R24, CHA!R24, CHI!R24, CLE!R24, DAL!R24, DEN!R24, DET!R24, GSW!R24, HOU!R24, IND!R24, LAC!R24, LAL!R24, MEM!R24, MIA!R24, MIL!R24, MIN!R24, NOP!R24, NYK!R24, OKC!R24, ORL!R24, PHI!R24, PHX!R24, POR!R24, SAC!R24, SAS!R24, TOR!R24, UTH!R24, WAS!R24)</f>
        <v>#DIV/0!</v>
      </c>
      <c r="S94" s="140">
        <f>AVERAGE(ATL!S24, BOS!S24, BRK!S24, CHA!S24, CHI!S24, CLE!S24, DAL!S24, DEN!S24, DET!S24, GSW!S24, HOU!S24, IND!S24, LAC!S24, LAL!S24, MEM!S24, MIA!S24, MIL!S24, MIN!S24, NOP!S24, NYK!S24, OKC!S24, ORL!S24, PHI!S24, PHX!S24, POR!S24, SAC!S24, SAS!S24, TOR!S24, UTH!S24, WAS!S24)</f>
        <v>41675</v>
      </c>
    </row>
    <row r="95">
      <c r="A95" s="3" t="s">
        <v>45</v>
      </c>
      <c r="B95" s="140">
        <f>AVERAGE(ATL!B25, BOS!B25, BRK!B25, CHA!B25, CHI!B25, CLE!B25, DAL!B25, DEN!B25, DET!B25, GSW!B25, HOU!B25, IND!B25, LAC!B25, LAL!B25, MEM!B25, MIA!B25, MIL!B25, MIN!B25, NOP!B25, NYK!B25, OKC!B25, ORL!B25, PHI!B25, PHX!B25, POR!B25, SAC!B25, SAS!B25, TOR!B25, UTH!B25, WAS!B25)</f>
        <v>13.5</v>
      </c>
      <c r="C95" s="140">
        <f>AVERAGE(ATL!C25, BOS!C25, BRK!C25, CHA!C25, CHI!C25, CLE!C25, DAL!C25, DEN!C25, DET!C25, GSW!C25, HOU!C25, IND!C25, LAC!C25, LAL!C25, MEM!C25, MIA!C25, MIL!C25, MIN!C25, NOP!C25, NYK!C25, OKC!C25, ORL!C25, PHI!C25, PHX!C25, POR!C25, SAC!C25, SAS!C25, TOR!C25, UTH!C25, WAS!C25)</f>
        <v>11.74074074</v>
      </c>
      <c r="D95" s="140">
        <f>AVERAGE(ATL!D25, BOS!D25, BRK!D25, CHA!D25, CHI!D25, CLE!D25, DAL!D25, DEN!D25, DET!D25, GSW!D25, HOU!D25, IND!D25, LAC!D25, LAL!D25, MEM!D25, MIA!D25, MIL!D25, MIN!D25, NOP!D25, NYK!D25, OKC!D25, ORL!D25, PHI!D25, PHX!D25, POR!D25, SAC!D25, SAS!D25, TOR!D25, UTH!D25, WAS!D25)</f>
        <v>14.77777778</v>
      </c>
      <c r="E95" s="140">
        <f>AVERAGE(ATL!E25, BOS!E25, BRK!E25, CHA!E25, CHI!E25, CLE!E25, DAL!E25, DEN!E25, DET!E25, GSW!E25, HOU!E25, IND!E25, LAC!E25, LAL!E25, MEM!E25, MIA!E25, MIL!E25, MIN!E25, NOP!E25, NYK!E25, OKC!E25, ORL!E25, PHI!E25, PHX!E25, POR!E25, SAC!E25, SAS!E25, TOR!E25, UTH!E25, WAS!E25)</f>
        <v>13.15384615</v>
      </c>
      <c r="F95" s="140">
        <f>AVERAGE(ATL!G25, BOS!F25, BRK!F25, CHA!F25, CHI!F25, CLE!F25, DAL!F25, DEN!F25, DET!F25, GSW!F25, HOU!F25, IND!F25, LAC!F25, LAL!F25, MEM!F25, MIA!F25, MIL!F25, MIN!F25, NOP!F25, NYK!F25, OKC!F25, ORL!F25, PHI!F25, PHX!F25, POR!F25, SAC!F25, SAS!F25, TOR!F25, UTH!F25, WAS!F25)</f>
        <v>15.03846154</v>
      </c>
      <c r="G95" s="140">
        <f>AVERAGE(ATL!G25, BOS!G25, BRK!G25, CHA!G25, CHI!G25, CLE!G25, DAL!G25, DEN!G25, DET!G25, GSW!G25, HOU!G25, IND!G25, LAC!G25, LAL!G25, MEM!G25, MIA!G25, MIL!G25, MIN!G25, NOP!G25, NYK!G25, OKC!G25, ORL!G25, PHI!G25, PHX!G25, POR!G25, SAC!G25, SAS!G25, TOR!G25, UTH!G25, WAS!G25)</f>
        <v>12.40740741</v>
      </c>
      <c r="H95" s="140">
        <f>AVERAGE(ATL!H25, BOS!H25, BRK!H25, CHA!H25, CHI!H25, CLE!H25, DAL!H25, DEN!H25, DET!H25, GSW!H25, HOU!H25, IND!H25, LAC!H25, LAL!H25, MEM!H25, MIA!H25, MIL!H25, MIN!H25, NOP!H25, NYK!H25, OKC!H25, ORL!H25, PHI!H25, PHX!H25, POR!H25, SAC!H25, SAS!H25, TOR!H25, UTH!H25, WAS!H25)</f>
        <v>11.59259259</v>
      </c>
      <c r="I95" s="140">
        <f>AVERAGE(ATL!I25, BOS!I25, BRK!I25, CHA!I25, CHI!I25, CLE!I25, DAL!I25, DEN!I25, DET!I25, GSW!I25, HOU!I25, IND!I25, LAC!I25, LAL!I25, MEM!I25, MIA!I25, MIL!I25, MIN!I25, NOP!I24, NYK!I25, OKC!I25, ORL!I25, PHI!I25, PHX!I25, POR!I25, SAC!I25, SAS!I25, TOR!I25, UTH!I25, WAS!I25)</f>
        <v>12.22222222</v>
      </c>
      <c r="J95" s="140">
        <f>AVERAGE(ATL!J25, BOS!J25, BRK!J25, CHA!J25, CHI!J25, CLE!J25, DAL!J25, DEN!J25, DET!J25, GSW!J25, HOU!J25, IND!J25, LAC!J25, LAL!J25, MEM!J25, MIA!J25, MIL!J25, MIN!J25, NOP!J24, NYK!J25, OKC!J25, ORL!J25, PHI!J25, PHX!J25, POR!J25, SAC!J25, SAS!J25, TOR!J25, UTH!J25, WAS!J25)</f>
        <v>14.24</v>
      </c>
      <c r="K95" s="140">
        <f>AVERAGE(ATL!K25, BOS!K25, BRK!K25, CHA!K25, CHI!K25, CLE!K25, DAL!K25, DEN!K25, DET!K25, GSW!K25, HOU!K25, IND!K25, LAC!K25, LAL!K25, MEM!K25, MIA!K25, MIL!K25, MIN!K25, NOP!K24, NYK!K25, OKC!K25, ORL!K25, PHI!K25, PHX!K25, POR!K25, SAC!K25, SAS!K25, TOR!K25, UTH!K25, WAS!K25)</f>
        <v>16.75</v>
      </c>
      <c r="L95" s="140">
        <f>AVERAGE(ATL!L25, BOS!L25, BRK!L25, CHA!L25, CHI!L25, CLE!L25, DAL!L25, DEN!L25, DET!L25, GSW!L25, HOU!L25, IND!L25, LAC!L25, LAL!L25, MEM!L25, MIA!L25, MIL!L25, MIN!L25, NOP!L24, NYK!L25, OKC!L25, ORL!L25, PHI!L25, PHX!L25, POR!L25, SAC!L25, SAS!L25, TOR!L25, UTH!L25, WAS!L25)</f>
        <v>16.65384615</v>
      </c>
      <c r="M95" s="140">
        <f>AVERAGE(ATL!M25, BOS!M25, BRK!M25, CHA!M25, CHI!M25, CLE!M25, DAL!M25, DEN!M25, DET!M25, GSW!M25, HOU!M25, IND!M25, LAC!M25, LAL!M25, MEM!M25, MIA!M25, MIL!M25, MIN!M25, NOP!M25, NYK!M25, OKC!M25, ORL!M25, PHI!M25, PHX!M25, POR!M25, SAC!M25, SAS!M25, TOR!M25, UTH!M25, WAS!M25)</f>
        <v>14.32</v>
      </c>
      <c r="N95" s="140">
        <f>AVERAGE(ATL!N25, BOS!N25, BRK!N25, CHA!N25, CHI!N25, CLE!N25, DAL!N25, DEN!N25, DET!N25, GSW!N25, HOU!N25, IND!N25, LAC!N25, LAL!N25, MEM!N25, MIA!N25, MIL!N25, MIN!N25, NOP!N25, NYK!N25, OKC!N25, ORL!N25, PHI!N25, PHX!N25, POR!N25, SAC!N25, SAS!N25, TOR!N25, UTH!N25, WAS!N25)</f>
        <v>17.24</v>
      </c>
      <c r="O95" s="140">
        <f>AVERAGE(ATL!O25, BOS!O25, BRK!O25, CHA!O25, CHI!O25, CLE!O25, DAL!O25, DEN!O25, DET!O25, GSW!O25, HOU!O25, IND!O25, LAC!O25, LAL!O25, MEM!O25, MIA!O25, MIL!O25, MIN!O25, NOP!O25, NYK!O25, OKC!O25, ORL!O25, PHI!O25, PHX!O25, POR!O25, SAC!O25, SAS!O25, TOR!O25, UTH!O25, WAS!O25)</f>
        <v>19.2</v>
      </c>
      <c r="P95" s="140" t="str">
        <f>AVERAGE(ATL!P25, BOS!P25, BRK!P25, CHA!P25, CHI!P25, CLE!P25, DAL!P25, DEN!P25, DET!P25, GSW!P25, HOU!P25, IND!P25, LAC!P25, LAL!P25, MEM!P25, MIA!P25, MIL!P25, MIN!P25, NOP!P25, NYK!P25, OKC!P25, ORL!P25, PHI!P25, PHX!P25, POR!P25, SAC!P25, SAS!P25, TOR!P25, UTH!P25, WAS!P25)</f>
        <v>#DIV/0!</v>
      </c>
      <c r="Q95" s="140" t="str">
        <f>AVERAGE(ATL!Q25, BOS!Q25, BRK!Q25, CHA!Q25, CHI!Q25, CLE!Q25, DAL!Q25, DEN!Q25, DET!Q25, GSW!Q25, HOU!Q25, IND!Q25, LAC!Q25, LAL!Q25, MEM!Q25, MIA!Q25, MIL!Q25, MIN!Q25, NOP!Q25, NYK!Q25, OKC!Q25, ORL!Q25, PHI!Q25, PHX!Q25, POR!Q25, SAC!Q25, SAS!Q25, TOR!Q25, UTH!Q25, WAS!Q25)</f>
        <v>#DIV/0!</v>
      </c>
      <c r="R95" s="140" t="str">
        <f>AVERAGE(ATL!R25, BOS!R25, BRK!R25, CHA!R25, CHI!R25, CLE!R25, DAL!R25, DEN!R25, DET!R25, GSW!R25, HOU!R25, IND!R25, LAC!R25, LAL!R25, MEM!R25, MIA!R25, MIL!R25, MIN!R25, NOP!R25, NYK!R25, OKC!R25, ORL!R25, PHI!R25, PHX!R25, POR!R25, SAC!R25, SAS!R25, TOR!R25, UTH!R25, WAS!R25)</f>
        <v>#DIV/0!</v>
      </c>
      <c r="S95" s="140">
        <f>AVERAGE(ATL!S25, BOS!S25, BRK!S25, CHA!S25, CHI!S25, CLE!S25, DAL!S25, DEN!S25, DET!S25, GSW!S25, HOU!S25, IND!S25, LAC!S25, LAL!S25, MEM!S25, MIA!S25, MIL!S25, MIN!S25, NOP!S25, NYK!S25, OKC!S25, ORL!S25, PHI!S25, PHX!S25, POR!S25, SAC!S25, SAS!S25, TOR!S25, UTH!S25, WAS!S25)</f>
        <v>41675</v>
      </c>
    </row>
    <row r="96">
      <c r="A96" s="3" t="s">
        <v>46</v>
      </c>
      <c r="B96" s="140">
        <f>AVERAGE(ATL!B26, BOS!B26, BRK!B26, CHA!B26, CHI!B26, CLE!B26, DAL!B26, DEN!B26, DET!B26, GSW!B26, HOU!B26, IND!B26, LAC!B26, LAL!B26, MEM!B26, MIA!B26, MIL!B26, MIN!B26, NOP!B26, NYK!B26, OKC!B26, ORL!B26, PHI!B26, PHX!B26, POR!B26, SAC!B26, SAS!B26, TOR!B26, UTH!B26, WAS!B26)</f>
        <v>8.366666667</v>
      </c>
      <c r="C96" s="140">
        <f>AVERAGE(ATL!C26, BOS!C26, BRK!C26, CHA!C26, CHI!C26, CLE!C26, DAL!C26, DEN!C26, DET!C26, GSW!C26, HOU!C26, IND!C26, LAC!C26, LAL!C26, MEM!C26, MIA!C26, MIL!C26, MIN!C26, NOP!C26, NYK!C26, OKC!C26, ORL!C26, PHI!C26, PHX!C26, POR!C26, SAC!C26, SAS!C26, TOR!C26, UTH!C26, WAS!C26)</f>
        <v>11.74074074</v>
      </c>
      <c r="D96" s="140">
        <f>AVERAGE(ATL!D26, BOS!D26, BRK!D26, CHA!D26, CHI!D26, CLE!D26, DAL!D26, DEN!D26, DET!D26, GSW!D26, HOU!D26, IND!D26, LAC!D26, LAL!D26, MEM!D26, MIA!D26, MIL!D26, MIN!D26, NOP!D26, NYK!D26, OKC!D26, ORL!D26, PHI!D26, PHX!D26, POR!D26, SAC!D26, SAS!D26, TOR!D26, UTH!D26, WAS!D26)</f>
        <v>6.777777778</v>
      </c>
      <c r="E96" s="140">
        <f>AVERAGE(ATL!E26, BOS!E26, BRK!E26, CHA!E26, CHI!E26, CLE!E26, DAL!E26, DEN!E26, DET!E26, GSW!E26, HOU!E26, IND!E26, LAC!E26, LAL!E26, MEM!E26, MIA!E26, MIL!E26, MIN!E26, NOP!E26, NYK!E26, OKC!E26, ORL!E26, PHI!E26, PHX!E26, POR!E26, SAC!E26, SAS!E26, TOR!E26, UTH!E26, WAS!E26)</f>
        <v>4.307692308</v>
      </c>
      <c r="F96" s="140">
        <f>AVERAGE(ATL!G26, BOS!F26, BRK!F26, CHA!F26, CHI!F26, CLE!F26, DAL!F26, DEN!F26, DET!F26, GSW!F26, HOU!F26, IND!F26, LAC!F26, LAL!F26, MEM!F26, MIA!F26, MIL!F26, MIN!F26, NOP!F26, NYK!F26, OKC!F26, ORL!F26, PHI!F26, PHX!F26, POR!F26, SAC!F26, SAS!F26, TOR!F26, UTH!F26, WAS!F26)</f>
        <v>5.769230769</v>
      </c>
      <c r="G96" s="140">
        <f>AVERAGE(ATL!G26, BOS!G26, BRK!G26, CHA!G26, CHI!G26, CLE!G26, DAL!G26, DEN!G26, DET!G26, GSW!G26, HOU!G26, IND!G26, LAC!G26, LAL!G26, MEM!G26, MIA!G26, MIL!G26, MIN!G26, NOP!G26, NYK!G26, OKC!G26, ORL!G26, PHI!G26, PHX!G26, POR!G26, SAC!G26, SAS!G26, TOR!G26, UTH!G26, WAS!G26)</f>
        <v>2.037037037</v>
      </c>
      <c r="H96" s="140">
        <f>AVERAGE(ATL!H26, BOS!H26, BRK!H26, CHA!H26, CHI!H26, CLE!H26, DAL!H26, DEN!H26, DET!H26, GSW!H26, HOU!H26, IND!H26, LAC!H26, LAL!H26, MEM!H26, MIA!H26, MIL!H26, MIN!H26, NOP!H26, NYK!H26, OKC!H26, ORL!H26, PHI!H26, PHX!H26, POR!H26, SAC!H26, SAS!H26, TOR!H26, UTH!H26, WAS!H26)</f>
        <v>2.962962963</v>
      </c>
      <c r="I96" s="140">
        <f>AVERAGE(ATL!I26, BOS!I26, BRK!I26, CHA!I26, CHI!I26, CLE!I26, DAL!I26, DEN!I26, DET!I26, GSW!I26, HOU!I26, IND!I26, LAC!I26, LAL!I26, MEM!I26, MIA!I26, MIL!I26, MIN!I26, NOP!I25, NYK!I26, OKC!I26, ORL!I26, PHI!I26, PHX!I26, POR!I26, SAC!I26, SAS!I26, TOR!I26, UTH!I26, WAS!I26)</f>
        <v>7.518518519</v>
      </c>
      <c r="J96" s="140">
        <f>AVERAGE(ATL!J26, BOS!J26, BRK!J26, CHA!J26, CHI!J26, CLE!J26, DAL!J26, DEN!J26, DET!J26, GSW!J26, HOU!J26, IND!J26, LAC!J26, LAL!J26, MEM!J26, MIA!J26, MIL!J26, MIN!J26, NOP!J25, NYK!J26, OKC!J26, ORL!J26, PHI!J26, PHX!J26, POR!J26, SAC!J26, SAS!J26, TOR!J26, UTH!J26, WAS!J26)</f>
        <v>7.52</v>
      </c>
      <c r="K96" s="140">
        <f>AVERAGE(ATL!K26, BOS!K26, BRK!K26, CHA!K26, CHI!K26, CLE!K26, DAL!K26, DEN!K26, DET!K26, GSW!K26, HOU!K26, IND!K26, LAC!K26, LAL!K26, MEM!K26, MIA!K26, MIL!K26, MIN!K26, NOP!K25, NYK!K26, OKC!K26, ORL!K26, PHI!K26, PHX!K26, POR!K26, SAC!K26, SAS!K26, TOR!K26, UTH!K26, WAS!K26)</f>
        <v>8.791666667</v>
      </c>
      <c r="L96" s="140">
        <f>AVERAGE(ATL!L26, BOS!L26, BRK!L26, CHA!L26, CHI!L26, CLE!L26, DAL!L26, DEN!L26, DET!L26, GSW!L26, HOU!L26, IND!L26, LAC!L26, LAL!L26, MEM!L26, MIA!L26, MIL!L26, MIN!L26, NOP!L25, NYK!L26, OKC!L26, ORL!L26, PHI!L26, PHX!L26, POR!L26, SAC!L26, SAS!L26, TOR!L26, UTH!L26, WAS!L26)</f>
        <v>6.692307692</v>
      </c>
      <c r="M96" s="140">
        <f>AVERAGE(ATL!M26, BOS!M26, BRK!M26, CHA!M26, CHI!M26, CLE!M26, DAL!M26, DEN!M26, DET!M26, GSW!M26, HOU!M26, IND!M26, LAC!M26, LAL!M26, MEM!M26, MIA!M26, MIL!M26, MIN!M26, NOP!M26, NYK!M26, OKC!M26, ORL!M26, PHI!M26, PHX!M26, POR!M26, SAC!M26, SAS!M26, TOR!M26, UTH!M26, WAS!M26)</f>
        <v>9.12</v>
      </c>
      <c r="N96" s="140">
        <f>AVERAGE(ATL!N26, BOS!N26, BRK!N26, CHA!N26, CHI!N26, CLE!N26, DAL!N26, DEN!N26, DET!N26, GSW!N26, HOU!N26, IND!N26, LAC!N26, LAL!N26, MEM!N26, MIA!N26, MIL!N26, MIN!N26, NOP!N26, NYK!N26, OKC!N26, ORL!N26, PHI!N26, PHX!N26, POR!N26, SAC!N26, SAS!N26, TOR!N26, UTH!N26, WAS!N26)</f>
        <v>7.44</v>
      </c>
      <c r="O96" s="140">
        <f>AVERAGE(ATL!O26, BOS!O26, BRK!O26, CHA!O26, CHI!O26, CLE!O26, DAL!O26, DEN!O26, DET!O26, GSW!O26, HOU!O26, IND!O26, LAC!O26, LAL!O26, MEM!O26, MIA!O26, MIL!O26, MIN!O26, NOP!O26, NYK!O26, OKC!O26, ORL!O26, PHI!O26, PHX!O26, POR!O26, SAC!O26, SAS!O26, TOR!O26, UTH!O26, WAS!O26)</f>
        <v>9.181818182</v>
      </c>
      <c r="P96" s="140" t="str">
        <f>AVERAGE(ATL!P26, BOS!P26, BRK!P26, CHA!P26, CHI!P26, CLE!P26, DAL!P26, DEN!P26, DET!P26, GSW!P26, HOU!P26, IND!P26, LAC!P26, LAL!P26, MEM!P26, MIA!P26, MIL!P26, MIN!P26, NOP!P26, NYK!P26, OKC!P26, ORL!P26, PHI!P26, PHX!P26, POR!P26, SAC!P26, SAS!P26, TOR!P26, UTH!P26, WAS!P26)</f>
        <v>#DIV/0!</v>
      </c>
      <c r="Q96" s="140" t="str">
        <f>AVERAGE(ATL!Q26, BOS!Q26, BRK!Q26, CHA!Q26, CHI!Q26, CLE!Q26, DAL!Q26, DEN!Q26, DET!Q26, GSW!Q26, HOU!Q26, IND!Q26, LAC!Q26, LAL!Q26, MEM!Q26, MIA!Q26, MIL!Q26, MIN!Q26, NOP!Q26, NYK!Q26, OKC!Q26, ORL!Q26, PHI!Q26, PHX!Q26, POR!Q26, SAC!Q26, SAS!Q26, TOR!Q26, UTH!Q26, WAS!Q26)</f>
        <v>#DIV/0!</v>
      </c>
      <c r="R96" s="140" t="str">
        <f>AVERAGE(ATL!R26, BOS!R26, BRK!R26, CHA!R26, CHI!R26, CLE!R26, DAL!R26, DEN!R26, DET!R26, GSW!R26, HOU!R26, IND!R26, LAC!R26, LAL!R26, MEM!R26, MIA!R26, MIL!R26, MIN!R26, NOP!R26, NYK!R26, OKC!R26, ORL!R26, PHI!R26, PHX!R26, POR!R26, SAC!R26, SAS!R26, TOR!R26, UTH!R26, WAS!R26)</f>
        <v>#DIV/0!</v>
      </c>
      <c r="S96" s="140">
        <f>AVERAGE(ATL!S26, BOS!S26, BRK!S26, CHA!S26, CHI!S26, CLE!S26, DAL!S26, DEN!S26, DET!S26, GSW!S26, HOU!S26, IND!S26, LAC!S26, LAL!S26, MEM!S26, MIA!S26, MIL!S26, MIN!S26, NOP!S26, NYK!S26, OKC!S26, ORL!S26, PHI!S26, PHX!S26, POR!S26, SAC!S26, SAS!S26, TOR!S26, UTH!S26, WAS!S26)</f>
        <v>41761</v>
      </c>
    </row>
    <row r="97">
      <c r="A97" s="3" t="s">
        <v>47</v>
      </c>
      <c r="B97" s="140">
        <f>AVERAGE(ATL!B27, BOS!B27, BRK!B27, CHA!B27, CHI!B27, CLE!B27, DAL!B27, DEN!B27, DET!B27, GSW!B27, HOU!B27, IND!B27, LAC!B27, LAL!B27, MEM!B27, MIA!B27, MIL!B27, MIN!B27, NOP!B27, NYK!B27, OKC!B27, ORL!B27, PHI!B27, PHX!B27, POR!B27, SAC!B27, SAS!B27, TOR!B27, UTH!B27, WAS!B27)</f>
        <v>23.16666667</v>
      </c>
      <c r="C97" s="140">
        <f>AVERAGE(ATL!C27, BOS!C27, BRK!C27, CHA!C27, CHI!C27, CLE!C27, DAL!C27, DEN!C27, DET!C27, GSW!C27, HOU!C27, IND!C27, LAC!C27, LAL!C27, MEM!C27, MIA!C27, MIL!C27, MIN!C27, NOP!C27, NYK!C27, OKC!C27, ORL!C27, PHI!C27, PHX!C27, POR!C27, SAC!C27, SAS!C27, TOR!C27, UTH!C27, WAS!C27)</f>
        <v>17.03703704</v>
      </c>
      <c r="D97" s="140">
        <f>AVERAGE(ATL!D27, BOS!D27, BRK!D27, CHA!D27, CHI!D27, CLE!D27, DAL!D27, DEN!D27, DET!D27, GSW!D27, HOU!D27, IND!D27, LAC!D27, LAL!D27, MEM!D27, MIA!D27, MIL!D27, MIN!D27, NOP!D27, NYK!D27, OKC!D27, ORL!D27, PHI!D27, PHX!D27, POR!D27, SAC!D27, SAS!D27, TOR!D27, UTH!D27, WAS!D27)</f>
        <v>11.92592593</v>
      </c>
      <c r="E97" s="140">
        <f>AVERAGE(ATL!E27, BOS!E27, BRK!E27, CHA!E27, CHI!E27, CLE!E27, DAL!E27, DEN!E27, DET!E27, GSW!E27, HOU!E27, IND!E27, LAC!E27, LAL!E27, MEM!E27, MIA!E27, MIL!E27, MIN!E27, NOP!E27, NYK!E27, OKC!E27, ORL!E27, PHI!E27, PHX!E27, POR!E27, SAC!E27, SAS!E27, TOR!E27, UTH!E27, WAS!E27)</f>
        <v>14.07692308</v>
      </c>
      <c r="F97" s="140">
        <f>AVERAGE(ATL!G27, BOS!F27, BRK!F27, CHA!F27, CHI!F27, CLE!F27, DAL!F27, DEN!F27, DET!F27, GSW!F27, HOU!F27, IND!F27, LAC!F27, LAL!F27, MEM!F27, MIA!F27, MIL!F27, MIN!F27, NOP!F27, NYK!F27, OKC!F27, ORL!F27, PHI!F27, PHX!F27, POR!F27, SAC!F27, SAS!F27, TOR!F27, UTH!F27, WAS!F27)</f>
        <v>18.42307692</v>
      </c>
      <c r="G97" s="140">
        <f>AVERAGE(ATL!G27, BOS!G27, BRK!G27, CHA!G27, CHI!G27, CLE!G27, DAL!G27, DEN!G27, DET!G27, GSW!G27, HOU!G27, IND!G27, LAC!G27, LAL!G27, MEM!G27, MIA!G27, MIL!G27, MIN!G27, NOP!G27, NYK!G27, OKC!G27, ORL!G27, PHI!G27, PHX!G27, POR!G27, SAC!G27, SAS!G27, TOR!G27, UTH!G27, WAS!G27)</f>
        <v>18.40740741</v>
      </c>
      <c r="H97" s="140">
        <f>AVERAGE(ATL!H27, BOS!H27, BRK!H27, CHA!H27, CHI!H27, CLE!H27, DAL!H27, DEN!H27, DET!H27, GSW!H27, HOU!H27, IND!H27, LAC!H27, LAL!H27, MEM!H27, MIA!H27, MIL!H27, MIN!H27, NOP!H27, NYK!H27, OKC!H27, ORL!H27, PHI!H27, PHX!H27, POR!H27, SAC!H27, SAS!H27, TOR!H27, UTH!H27, WAS!H27)</f>
        <v>21.18518519</v>
      </c>
      <c r="I97" s="140">
        <f>AVERAGE(ATL!I27, BOS!I27, BRK!I27, CHA!I27, CHI!I27, CLE!I27, DAL!I27, DEN!I27, DET!I27, GSW!I27, HOU!I27, IND!I27, LAC!I27, LAL!I27, MEM!I27, MIA!I27, MIL!I27, MIN!I27, NOP!I26, NYK!I27, OKC!I27, ORL!I27, PHI!I27, PHX!I27, POR!I27, SAC!I27, SAS!I27, TOR!I27, UTH!I27, WAS!I27)</f>
        <v>22.44444444</v>
      </c>
      <c r="J97" s="140">
        <f>AVERAGE(ATL!J27, BOS!J27, BRK!J27, CHA!J27, CHI!J27, CLE!J27, DAL!J27, DEN!J27, DET!J27, GSW!J27, HOU!J27, IND!J27, LAC!J27, LAL!J27, MEM!J27, MIA!J27, MIL!J27, MIN!J27, NOP!J26, NYK!J27, OKC!J27, ORL!J27, PHI!J27, PHX!J27, POR!J27, SAC!J27, SAS!J27, TOR!J27, UTH!J27, WAS!J27)</f>
        <v>23.2</v>
      </c>
      <c r="K97" s="140">
        <f>AVERAGE(ATL!K27, BOS!K27, BRK!K27, CHA!K27, CHI!K27, CLE!K27, DAL!K27, DEN!K27, DET!K27, GSW!K27, HOU!K27, IND!K27, LAC!K27, LAL!K27, MEM!K27, MIA!K27, MIL!K27, MIN!K27, NOP!K26, NYK!K27, OKC!K27, ORL!K27, PHI!K27, PHX!K27, POR!K27, SAC!K27, SAS!K27, TOR!K27, UTH!K27, WAS!K27)</f>
        <v>23.66666667</v>
      </c>
      <c r="L97" s="140">
        <f>AVERAGE(ATL!L27, BOS!L27, BRK!L27, CHA!L27, CHI!L27, CLE!L27, DAL!L27, DEN!L27, DET!L27, GSW!L27, HOU!L27, IND!L27, LAC!L27, LAL!L27, MEM!L27, MIA!L27, MIL!L27, MIN!L27, NOP!L26, NYK!L27, OKC!L27, ORL!L27, PHI!L27, PHX!L27, POR!L27, SAC!L27, SAS!L27, TOR!L27, UTH!L27, WAS!L27)</f>
        <v>23.30769231</v>
      </c>
      <c r="M97" s="140">
        <f>AVERAGE(ATL!M27, BOS!M27, BRK!M27, CHA!M27, CHI!M27, CLE!M27, DAL!M27, DEN!M27, DET!M27, GSW!M27, HOU!M27, IND!M27, LAC!M27, LAL!M27, MEM!M27, MIA!M27, MIL!M27, MIN!M27, NOP!M27, NYK!M27, OKC!M27, ORL!M27, PHI!M27, PHX!M27, POR!M27, SAC!M27, SAS!M27, TOR!M27, UTH!M27, WAS!M27)</f>
        <v>24.2</v>
      </c>
      <c r="N97" s="140">
        <f>AVERAGE(ATL!N27, BOS!N27, BRK!N27, CHA!N27, CHI!N27, CLE!N27, DAL!N27, DEN!N27, DET!N27, GSW!N27, HOU!N27, IND!N27, LAC!N27, LAL!N27, MEM!N27, MIA!N27, MIL!N27, MIN!N27, NOP!N27, NYK!N27, OKC!N27, ORL!N27, PHI!N27, PHX!N27, POR!N27, SAC!N27, SAS!N27, TOR!N27, UTH!N27, WAS!N27)</f>
        <v>24.32</v>
      </c>
      <c r="O97" s="140">
        <f>AVERAGE(ATL!O27, BOS!O27, BRK!O27, CHA!O27, CHI!O27, CLE!O27, DAL!O27, DEN!O27, DET!O27, GSW!O27, HOU!O27, IND!O27, LAC!O27, LAL!O27, MEM!O27, MIA!O27, MIL!O27, MIN!O27, NOP!O27, NYK!O27, OKC!O27, ORL!O27, PHI!O27, PHX!O27, POR!O27, SAC!O27, SAS!O27, TOR!O27, UTH!O27, WAS!O27)</f>
        <v>24</v>
      </c>
      <c r="P97" s="140" t="str">
        <f>AVERAGE(ATL!P27, BOS!P27, BRK!P27, CHA!P27, CHI!P27, CLE!P27, DAL!P27, DEN!P27, DET!P27, GSW!P27, HOU!P27, IND!P27, LAC!P27, LAL!P27, MEM!P27, MIA!P27, MIL!P27, MIN!P27, NOP!P27, NYK!P27, OKC!P27, ORL!P27, PHI!P27, PHX!P27, POR!P27, SAC!P27, SAS!P27, TOR!P27, UTH!P27, WAS!P27)</f>
        <v>#DIV/0!</v>
      </c>
      <c r="Q97" s="140" t="str">
        <f>AVERAGE(ATL!Q27, BOS!Q27, BRK!Q27, CHA!Q27, CHI!Q27, CLE!Q27, DAL!Q27, DEN!Q27, DET!Q27, GSW!Q27, HOU!Q27, IND!Q27, LAC!Q27, LAL!Q27, MEM!Q27, MIA!Q27, MIL!Q27, MIN!Q27, NOP!Q27, NYK!Q27, OKC!Q27, ORL!Q27, PHI!Q27, PHX!Q27, POR!Q27, SAC!Q27, SAS!Q27, TOR!Q27, UTH!Q27, WAS!Q27)</f>
        <v>#DIV/0!</v>
      </c>
      <c r="R97" s="140" t="str">
        <f>AVERAGE(ATL!R27, BOS!R27, BRK!R27, CHA!R27, CHI!R27, CLE!R27, DAL!R27, DEN!R27, DET!R27, GSW!R27, HOU!R27, IND!R27, LAC!R27, LAL!R27, MEM!R27, MIA!R27, MIL!R27, MIN!R27, NOP!R27, NYK!R27, OKC!R27, ORL!R27, PHI!R27, PHX!R27, POR!R27, SAC!R27, SAS!R27, TOR!R27, UTH!R27, WAS!R27)</f>
        <v>#DIV/0!</v>
      </c>
      <c r="S97" s="140">
        <f>AVERAGE(ATL!S27, BOS!S27, BRK!S27, CHA!S27, CHI!S27, CLE!S27, DAL!S27, DEN!S27, DET!S27, GSW!S27, HOU!S27, IND!S27, LAC!S27, LAL!S27, MEM!S27, MIA!S27, MIL!S27, MIN!S27, NOP!S27, NYK!S27, OKC!S27, ORL!S27, PHI!S27, PHX!S27, POR!S27, SAC!S27, SAS!S27, TOR!S27, UTH!S27, WAS!S27)</f>
        <v>41675</v>
      </c>
    </row>
    <row r="98">
      <c r="A98" s="3" t="s">
        <v>48</v>
      </c>
      <c r="B98" s="140">
        <f>AVERAGE(ATL!B28, BOS!B28, BRK!B28, CHA!B28, CHI!B28, CLE!B28, DAL!B28, DEN!B28, DET!B28, GSW!B28, HOU!B28, IND!B28, LAC!B28, LAL!B28, MEM!B28, MIA!B28, MIL!B28, MIN!B28, NOP!B28, NYK!B28, OKC!B28, ORL!B28, PHI!B28, PHX!B28, POR!B28, SAC!B28, SAS!B28, TOR!B28, UTH!B28, WAS!B28)</f>
        <v>1.266666667</v>
      </c>
      <c r="C98" s="140">
        <f>AVERAGE(ATL!C28, BOS!C28, BRK!C28, CHA!C28, CHI!C28, CLE!C28, DAL!C28, DEN!C28, DET!C28, GSW!C28, HOU!C28, IND!C28, LAC!C28, LAL!C28, MEM!C28, MIA!C28, MIL!C28, MIN!C28, NOP!C28, NYK!C28, OKC!C28, ORL!C28, PHI!C28, PHX!C28, POR!C28, SAC!C28, SAS!C28, TOR!C28, UTH!C28, WAS!C28)</f>
        <v>2.076923077</v>
      </c>
      <c r="D98" s="140">
        <f>AVERAGE(ATL!D28, BOS!D28, BRK!D28, CHA!D28, CHI!D28, CLE!D28, DAL!D28, DEN!D28, DET!D28, GSW!D28, HOU!D28, IND!D28, LAC!D28, LAL!D28, MEM!D28, MIA!D28, MIL!D28, MIN!D28, NOP!D28, NYK!D28, OKC!D28, ORL!D28, PHI!D28, PHX!D28, POR!D28, SAC!D28, SAS!D28, TOR!D28, UTH!D28, WAS!D28)</f>
        <v>9.555555556</v>
      </c>
      <c r="E98" s="140">
        <f>AVERAGE(ATL!E28, BOS!E28, BRK!E28, CHA!E28, CHI!E28, CLE!E28, DAL!E28, DEN!E28, DET!E28, GSW!E28, HOU!E28, IND!E28, LAC!E28, LAL!E28, MEM!E28, MIA!E28, MIL!E28, MIN!E28, NOP!E28, NYK!E28, OKC!E28, ORL!E28, PHI!E28, PHX!E28, POR!E28, SAC!E28, SAS!E28, TOR!E28, UTH!E28, WAS!E28)</f>
        <v>4.115384615</v>
      </c>
      <c r="F98" s="140">
        <f>AVERAGE(ATL!G28, BOS!F28, BRK!F28, CHA!F28, CHI!F28, CLE!F28, DAL!F28, DEN!F28, DET!F28, GSW!F28, HOU!F28, IND!F28, LAC!F28, LAL!F28, MEM!F28, MIA!F28, MIL!F28, MIN!F28, NOP!F28, NYK!F28, OKC!F28, ORL!F28, PHI!F28, PHX!F28, POR!F28, SAC!F28, SAS!F28, TOR!F28, UTH!F28, WAS!F28)</f>
        <v>5.961538462</v>
      </c>
      <c r="G98" s="140">
        <f>AVERAGE(ATL!G28, BOS!G28, BRK!G28, CHA!G28, CHI!G28, CLE!G28, DAL!G28, DEN!G28, DET!G28, GSW!G28, HOU!G28, IND!G28, LAC!G28, LAL!G28, MEM!G28, MIA!G28, MIL!G28, MIN!G28, NOP!G28, NYK!G28, OKC!G28, ORL!G28, PHI!G28, PHX!G28, POR!G28, SAC!G28, SAS!G28, TOR!G28, UTH!G28, WAS!G28)</f>
        <v>10.77777778</v>
      </c>
      <c r="H98" s="140">
        <f>AVERAGE(ATL!H28, BOS!H28, BRK!H28, CHA!H28, CHI!H28, CLE!H28, DAL!H28, DEN!H28, DET!H28, GSW!H28, HOU!H28, IND!H28, LAC!H28, LAL!H28, MEM!H28, MIA!H28, MIL!H28, MIN!H28, NOP!H28, NYK!H28, OKC!H28, ORL!H28, PHI!H28, PHX!H28, POR!H28, SAC!H28, SAS!H28, TOR!H28, UTH!H28, WAS!H28)</f>
        <v>9.925925926</v>
      </c>
      <c r="I98" s="140">
        <f>AVERAGE(ATL!I28, BOS!I28, BRK!I28, CHA!I28, CHI!I28, CLE!I28, DAL!I28, DEN!I28, DET!I28, GSW!I28, HOU!I28, IND!I28, LAC!I28, LAL!I28, MEM!I28, MIA!I28, MIL!I28, MIN!I28, NOP!I27, NYK!I28, OKC!I28, ORL!I28, PHI!I28, PHX!I28, POR!I28, SAC!I28, SAS!I28, TOR!I28, UTH!I28, WAS!I28)</f>
        <v>7.666666667</v>
      </c>
      <c r="J98" s="140">
        <f>AVERAGE(ATL!J28, BOS!J28, BRK!J28, CHA!J28, CHI!J28, CLE!J28, DAL!J28, DEN!J28, DET!J28, GSW!J28, HOU!J28, IND!J28, LAC!J28, LAL!J28, MEM!J28, MIA!J28, MIL!J28, MIN!J28, NOP!J27, NYK!J28, OKC!J28, ORL!J28, PHI!J28, PHX!J28, POR!J28, SAC!J28, SAS!J28, TOR!J28, UTH!J28, WAS!J28)</f>
        <v>8.68</v>
      </c>
      <c r="K98" s="140">
        <f>AVERAGE(ATL!K28, BOS!K28, BRK!K28, CHA!K28, CHI!K28, CLE!K28, DAL!K28, DEN!K28, DET!K28, GSW!K28, HOU!K28, IND!K28, LAC!K28, LAL!K28, MEM!K28, MIA!K28, MIL!K28, MIN!K28, NOP!K27, NYK!K28, OKC!K28, ORL!K28, PHI!K28, PHX!K28, POR!K28, SAC!K28, SAS!K28, TOR!K28, UTH!K28, WAS!K28)</f>
        <v>10.70833333</v>
      </c>
      <c r="L98" s="140">
        <f>AVERAGE(ATL!L28, BOS!L28, BRK!L28, CHA!L28, CHI!L28, CLE!L28, DAL!L28, DEN!L28, DET!L28, GSW!L28, HOU!L28, IND!L28, LAC!L28, LAL!L28, MEM!L28, MIA!L28, MIL!L28, MIN!L28, NOP!L27, NYK!L28, OKC!L28, ORL!L28, PHI!L28, PHX!L28, POR!L28, SAC!L28, SAS!L28, TOR!L28, UTH!L28, WAS!L28)</f>
        <v>8.038461538</v>
      </c>
      <c r="M98" s="140">
        <f>AVERAGE(ATL!M28, BOS!M28, BRK!M28, CHA!M28, CHI!M28, CLE!M28, DAL!M28, DEN!M28, DET!M28, GSW!M28, HOU!M28, IND!M28, LAC!M28, LAL!M28, MEM!M28, MIA!M28, MIL!M28, MIN!M28, NOP!M28, NYK!M28, OKC!M28, ORL!M28, PHI!M28, PHX!M28, POR!M28, SAC!M28, SAS!M28, TOR!M28, UTH!M28, WAS!M28)</f>
        <v>5.44</v>
      </c>
      <c r="N98" s="140">
        <f>AVERAGE(ATL!N28, BOS!N28, BRK!N28, CHA!N28, CHI!N28, CLE!N28, DAL!N28, DEN!N28, DET!N28, GSW!N28, HOU!N28, IND!N28, LAC!N28, LAL!N28, MEM!N28, MIA!N28, MIL!N28, MIN!N28, NOP!N28, NYK!N28, OKC!N28, ORL!N28, PHI!N28, PHX!N28, POR!N28, SAC!N28, SAS!N28, TOR!N28, UTH!N28, WAS!N28)</f>
        <v>2.64</v>
      </c>
      <c r="O98" s="140">
        <f>AVERAGE(ATL!O28, BOS!O28, BRK!O28, CHA!O28, CHI!O28, CLE!O28, DAL!O28, DEN!O28, DET!O28, GSW!O28, HOU!O28, IND!O28, LAC!O28, LAL!O28, MEM!O28, MIA!O28, MIL!O28, MIN!O28, NOP!O28, NYK!O28, OKC!O28, ORL!O28, PHI!O28, PHX!O28, POR!O28, SAC!O28, SAS!O28, TOR!O28, UTH!O28, WAS!O28)</f>
        <v>4</v>
      </c>
      <c r="P98" s="140" t="str">
        <f>AVERAGE(ATL!P28, BOS!P28, BRK!P28, CHA!P28, CHI!P28, CLE!P28, DAL!P28, DEN!P28, DET!P28, GSW!P28, HOU!P28, IND!P28, LAC!P28, LAL!P28, MEM!P28, MIA!P28, MIL!P28, MIN!P28, NOP!P28, NYK!P28, OKC!P28, ORL!P28, PHI!P28, PHX!P28, POR!P28, SAC!P28, SAS!P28, TOR!P28, UTH!P28, WAS!P28)</f>
        <v>#DIV/0!</v>
      </c>
      <c r="Q98" s="140" t="str">
        <f>AVERAGE(ATL!Q28, BOS!Q28, BRK!Q28, CHA!Q28, CHI!Q28, CLE!Q28, DAL!Q28, DEN!Q28, DET!Q28, GSW!Q28, HOU!Q28, IND!Q28, LAC!Q28, LAL!Q28, MEM!Q28, MIA!Q28, MIL!Q28, MIN!Q28, NOP!Q28, NYK!Q28, OKC!Q28, ORL!Q28, PHI!Q28, PHX!Q28, POR!Q28, SAC!Q28, SAS!Q28, TOR!Q28, UTH!Q28, WAS!Q28)</f>
        <v>#DIV/0!</v>
      </c>
      <c r="R98" s="140" t="str">
        <f>AVERAGE(ATL!R28, BOS!R28, BRK!R28, CHA!R28, CHI!R28, CLE!R28, DAL!R28, DEN!R28, DET!R28, GSW!R28, HOU!R28, IND!R28, LAC!R28, LAL!R28, MEM!R28, MIA!R28, MIL!R28, MIN!R28, NOP!R28, NYK!R28, OKC!R28, ORL!R28, PHI!R28, PHX!R28, POR!R28, SAC!R28, SAS!R28, TOR!R28, UTH!R28, WAS!R28)</f>
        <v>#DIV/0!</v>
      </c>
      <c r="S98" s="140">
        <f>AVERAGE(ATL!S28, BOS!S28, BRK!S28, CHA!S28, CHI!S28, CLE!S28, DAL!S28, DEN!S28, DET!S28, GSW!S28, HOU!S28, IND!S28, LAC!S28, LAL!S28, MEM!S28, MIA!S28, MIL!S28, MIN!S28, NOP!S28, NYK!S28, OKC!S28, ORL!S28, PHI!S28, PHX!S28, POR!S28, SAC!S28, SAS!S28, TOR!S28, UTH!S28, WAS!S28)</f>
        <v>41762</v>
      </c>
    </row>
    <row r="99">
      <c r="A99" s="3" t="s">
        <v>49</v>
      </c>
      <c r="B99" s="140">
        <f>AVERAGE(ATL!B29, BOS!B29, BRK!B29, CHA!B29, CHI!B29, CLE!B29, DAL!B29, DEN!B29, DET!B29, GSW!B29, HOU!B29, IND!B29, LAC!B29, LAL!B29, MEM!B29, MIA!B29, MIL!B29, MIN!B29, NOP!B29, NYK!B29, OKC!B29, ORL!B29, PHI!B29, PHX!B29, POR!B29, SAC!B29, SAS!B29, TOR!B29, UTH!B29, WAS!B29)</f>
        <v>10.53333333</v>
      </c>
      <c r="C99" s="140">
        <f>AVERAGE(ATL!C29, BOS!C29, BRK!C29, CHA!C29, CHI!C29, CLE!C29, DAL!C29, DEN!C29, DET!C29, GSW!C29, HOU!C29, IND!C29, LAC!C29, LAL!C29, MEM!C29, MIA!C29, MIL!C29, MIN!C29, NOP!C29, NYK!C29, OKC!C29, ORL!C29, PHI!C29, PHX!C29, POR!C29, SAC!C29, SAS!C29, TOR!C29, UTH!C29, WAS!C29)</f>
        <v>9.851851852</v>
      </c>
      <c r="D99" s="140">
        <f>AVERAGE(ATL!D29, BOS!D29, BRK!D29, CHA!D29, CHI!D29, CLE!D29, DAL!D29, DEN!D29, DET!D29, GSW!D29, HOU!D29, IND!D29, LAC!D29, LAL!D29, MEM!D29, MIA!D29, MIL!D29, MIN!D29, NOP!D29, NYK!D29, OKC!D29, ORL!D29, PHI!D29, PHX!D29, POR!D29, SAC!D29, SAS!D29, TOR!D29, UTH!D29, WAS!D29)</f>
        <v>4.407407407</v>
      </c>
      <c r="E99" s="140">
        <f>AVERAGE(ATL!E29, BOS!E29, BRK!E29, CHA!E29, CHI!E29, CLE!E29, DAL!E29, DEN!E29, DET!E29, GSW!E29, HOU!E29, IND!E29, LAC!E29, LAL!E29, MEM!E29, MIA!E29, MIL!E29, MIN!E29, NOP!E29, NYK!E29, OKC!E29, ORL!E29, PHI!E29, PHX!E29, POR!E29, SAC!E29, SAS!E29, TOR!E29, UTH!E29, WAS!E29)</f>
        <v>6.769230769</v>
      </c>
      <c r="F99" s="140">
        <f>AVERAGE(ATL!G29, BOS!F29, BRK!F29, CHA!F29, CHI!F29, CLE!F29, DAL!F29, DEN!F29, DET!F29, GSW!F29, HOU!F29, IND!F29, LAC!F29, LAL!F29, MEM!F29, MIA!F29, MIL!F29, MIN!F29, NOP!F29, NYK!F29, OKC!F29, ORL!F29, PHI!F29, PHX!F29, POR!F29, SAC!F29, SAS!F29, TOR!F29, UTH!F29, WAS!F29)</f>
        <v>7.576923077</v>
      </c>
      <c r="G99" s="140">
        <f>AVERAGE(ATL!G29, BOS!G29, BRK!G29, CHA!G29, CHI!G29, CLE!G29, DAL!G29, DEN!G29, DET!G29, GSW!G29, HOU!G29, IND!G29, LAC!G29, LAL!G29, MEM!G29, MIA!G29, MIL!G29, MIN!G29, NOP!G29, NYK!G29, OKC!G29, ORL!G29, PHI!G29, PHX!G29, POR!G29, SAC!G29, SAS!G29, TOR!G29, UTH!G29, WAS!G29)</f>
        <v>4.814814815</v>
      </c>
      <c r="H99" s="140">
        <f>AVERAGE(ATL!H29, BOS!H29, BRK!H29, CHA!H29, CHI!H29, CLE!H29, DAL!H29, DEN!H29, DET!H29, GSW!H29, HOU!H29, IND!H29, LAC!H29, LAL!H29, MEM!H29, MIA!H29, MIL!H29, MIN!H29, NOP!H29, NYK!H29, OKC!H29, ORL!H29, PHI!H29, PHX!H29, POR!H29, SAC!H29, SAS!H29, TOR!H29, UTH!H29, WAS!H29)</f>
        <v>9.555555556</v>
      </c>
      <c r="I99" s="140">
        <f>AVERAGE(ATL!I29, BOS!I29, BRK!I29, CHA!I29, CHI!I29, CLE!I29, DAL!I29, DEN!I29, DET!I29, GSW!I29, HOU!I29, IND!I29, LAC!I29, LAL!I29, MEM!I29, MIA!I29, MIL!I29, MIN!I29, NOP!I28, NYK!I29, OKC!I29, ORL!I29, PHI!I29, PHX!I29, POR!I29, SAC!I29, SAS!I29, TOR!I29, UTH!I29, WAS!I29)</f>
        <v>10.85185185</v>
      </c>
      <c r="J99" s="140">
        <f>AVERAGE(ATL!J29, BOS!J29, BRK!J29, CHA!J29, CHI!J29, CLE!J29, DAL!J29, DEN!J29, DET!J29, GSW!J29, HOU!J29, IND!J29, LAC!J29, LAL!J29, MEM!J29, MIA!J29, MIL!J29, MIN!J29, NOP!J28, NYK!J29, OKC!J29, ORL!J29, PHI!J29, PHX!J29, POR!J29, SAC!J29, SAS!J29, TOR!J29, UTH!J29, WAS!J29)</f>
        <v>6.72</v>
      </c>
      <c r="K99" s="140">
        <f>AVERAGE(ATL!K29, BOS!K29, BRK!K29, CHA!K29, CHI!K29, CLE!K29, DAL!K29, DEN!K29, DET!K29, GSW!K29, HOU!K29, IND!K29, LAC!K29, LAL!K29, MEM!K29, MIA!K29, MIL!K29, MIN!K29, NOP!K28, NYK!K29, OKC!K29, ORL!K29, PHI!K29, PHX!K29, POR!K29, SAC!K29, SAS!K29, TOR!K29, UTH!K29, WAS!K29)</f>
        <v>6.083333333</v>
      </c>
      <c r="L99" s="140">
        <f>AVERAGE(ATL!L29, BOS!L29, BRK!L29, CHA!L29, CHI!L29, CLE!L29, DAL!L29, DEN!L29, DET!L29, GSW!L29, HOU!L29, IND!L29, LAC!L29, LAL!L29, MEM!L29, MIA!L29, MIL!L29, MIN!L29, NOP!L28, NYK!L29, OKC!L29, ORL!L29, PHI!L29, PHX!L29, POR!L29, SAC!L29, SAS!L29, TOR!L29, UTH!L29, WAS!L29)</f>
        <v>13.30769231</v>
      </c>
      <c r="M99" s="140">
        <f>AVERAGE(ATL!M29, BOS!M29, BRK!M29, CHA!M29, CHI!M29, CLE!M29, DAL!M29, DEN!M29, DET!M29, GSW!M29, HOU!M29, IND!M29, LAC!M29, LAL!M29, MEM!M29, MIA!M29, MIL!M29, MIN!M29, NOP!M29, NYK!M29, OKC!M29, ORL!M29, PHI!M29, PHX!M29, POR!M29, SAC!M29, SAS!M29, TOR!M29, UTH!M29, WAS!M29)</f>
        <v>12.68</v>
      </c>
      <c r="N99" s="140">
        <f>AVERAGE(ATL!N29, BOS!N29, BRK!N29, CHA!N29, CHI!N29, CLE!N29, DAL!N29, DEN!N29, DET!N29, GSW!N29, HOU!N29, IND!N29, LAC!N29, LAL!N29, MEM!N29, MIA!N29, MIL!N29, MIN!N29, NOP!N29, NYK!N29, OKC!N29, ORL!N29, PHI!N29, PHX!N29, POR!N29, SAC!N29, SAS!N29, TOR!N29, UTH!N29, WAS!N29)</f>
        <v>12.92</v>
      </c>
      <c r="O99" s="140">
        <f>AVERAGE(ATL!O29, BOS!O29, BRK!O29, CHA!O29, CHI!O29, CLE!O29, DAL!O29, DEN!O29, DET!O29, GSW!O29, HOU!O29, IND!O29, LAC!O29, LAL!O29, MEM!O29, MIA!O29, MIL!O29, MIN!O29, NOP!O29, NYK!O29, OKC!O29, ORL!O29, PHI!O29, PHX!O29, POR!O29, SAC!O29, SAS!O29, TOR!O29, UTH!O29, WAS!O29)</f>
        <v>11.36363636</v>
      </c>
      <c r="P99" s="140" t="str">
        <f>AVERAGE(ATL!P29, BOS!P29, BRK!P29, CHA!P29, CHI!P29, CLE!P29, DAL!P29, DEN!P29, DET!P29, GSW!P29, HOU!P29, IND!P29, LAC!P29, LAL!P29, MEM!P29, MIA!P29, MIL!P29, MIN!P29, NOP!P29, NYK!P29, OKC!P29, ORL!P29, PHI!P29, PHX!P29, POR!P29, SAC!P29, SAS!P29, TOR!P29, UTH!P29, WAS!P29)</f>
        <v>#DIV/0!</v>
      </c>
      <c r="Q99" s="140" t="str">
        <f>AVERAGE(ATL!Q29, BOS!Q29, BRK!Q29, CHA!Q29, CHI!Q29, CLE!Q29, DAL!Q29, DEN!Q29, DET!Q29, GSW!Q29, HOU!Q29, IND!Q29, LAC!Q29, LAL!Q29, MEM!Q29, MIA!Q29, MIL!Q29, MIN!Q29, NOP!Q29, NYK!Q29, OKC!Q29, ORL!Q29, PHI!Q29, PHX!Q29, POR!Q29, SAC!Q29, SAS!Q29, TOR!Q29, UTH!Q29, WAS!Q29)</f>
        <v>#DIV/0!</v>
      </c>
      <c r="R99" s="140" t="str">
        <f>AVERAGE(ATL!R29, BOS!R29, BRK!R29, CHA!R29, CHI!R29, CLE!R29, DAL!R29, DEN!R29, DET!R29, GSW!R29, HOU!R29, IND!R29, LAC!R29, LAL!R29, MEM!R29, MIA!R29, MIL!R29, MIN!R29, NOP!R29, NYK!R29, OKC!R29, ORL!R29, PHI!R29, PHX!R29, POR!R29, SAC!R29, SAS!R29, TOR!R29, UTH!R29, WAS!R29)</f>
        <v>#DIV/0!</v>
      </c>
      <c r="S99" s="140">
        <f>AVERAGE(ATL!S29, BOS!S29, BRK!S29, CHA!S29, CHI!S29, CLE!S29, DAL!S29, DEN!S29, DET!S29, GSW!S29, HOU!S29, IND!S29, LAC!S29, LAL!S29, MEM!S29, MIA!S29, MIL!S29, MIN!S29, NOP!S29, NYK!S29, OKC!S29, ORL!S29, PHI!S29, PHX!S29, POR!S29, SAC!S29, SAS!S29, TOR!S29, UTH!S29, WAS!S29)</f>
        <v>41761</v>
      </c>
    </row>
    <row r="100">
      <c r="A100" s="3" t="s">
        <v>50</v>
      </c>
      <c r="B100" s="140">
        <f>AVERAGE(ATL!B30, BOS!B30, BRK!B30, CHA!B30, CHI!B30, CLE!B30, DAL!B30, DEN!B30, DET!B30, GSW!B30, HOU!B30, IND!B30, LAC!B30, LAL!B30, MEM!B30, MIA!B30, MIL!B30, MIN!B30, NOP!B30, NYK!B30, OKC!B30, ORL!B30, PHI!B30, PHX!B30, POR!B30, SAC!B30, SAS!B30, TOR!B30, UTH!B30, WAS!B30)</f>
        <v>26.83333333</v>
      </c>
      <c r="C100" s="140">
        <f>AVERAGE(ATL!C30, BOS!C30, BRK!C30, CHA!C30, CHI!C30, CLE!C30, DAL!C30, DEN!C30, DET!C30, GSW!C30, HOU!C30, IND!C30, LAC!C30, LAL!C30, MEM!C30, MIA!C30, MIL!C30, MIN!C30, NOP!C30, NYK!C30, OKC!C30, ORL!C30, PHI!C30, PHX!C30, POR!C30, SAC!C30, SAS!C30, TOR!C30, UTH!C30, WAS!C30)</f>
        <v>24.44444444</v>
      </c>
      <c r="D100" s="140">
        <f>AVERAGE(ATL!D30, BOS!D30, BRK!D30, CHA!D30, CHI!D30, CLE!D30, DAL!D30, DEN!D30, DET!D30, GSW!D30, HOU!D30, IND!D30, LAC!D30, LAL!D30, MEM!D30, MIA!D30, MIL!D30, MIN!D30, NOP!D30, NYK!D30, OKC!D30, ORL!D30, PHI!D30, PHX!D30, POR!D30, SAC!D30, SAS!D30, TOR!D30, UTH!D30, WAS!D30)</f>
        <v>21.18518519</v>
      </c>
      <c r="E100" s="140">
        <f>AVERAGE(ATL!E30, BOS!E30, BRK!E30, CHA!E30, CHI!E30, CLE!E30, DAL!E30, DEN!E30, DET!E30, GSW!E30, HOU!E30, IND!E30, LAC!E30, LAL!E30, MEM!E30, MIA!E30, MIL!E30, MIN!E30, NOP!E30, NYK!E30, OKC!E30, ORL!E30, PHI!E30, PHX!E30, POR!E30, SAC!E30, SAS!E30, TOR!E30, UTH!E30, WAS!E30)</f>
        <v>23.53846154</v>
      </c>
      <c r="F100" s="140">
        <f>AVERAGE(ATL!G30, BOS!F30, BRK!F30, CHA!F30, CHI!F30, CLE!F30, DAL!F30, DEN!F30, DET!F30, GSW!F30, HOU!F30, IND!F30, LAC!F30, LAL!F30, MEM!F30, MIA!F30, MIL!F30, MIN!F30, NOP!F30, NYK!F30, OKC!F30, ORL!F30, PHI!F30, PHX!F30, POR!F30, SAC!F30, SAS!F30, TOR!F30, UTH!F30, WAS!F30)</f>
        <v>25.61538462</v>
      </c>
      <c r="G100" s="140">
        <f>AVERAGE(ATL!G30, BOS!G30, BRK!G30, CHA!G30, CHI!G30, CLE!G30, DAL!G30, DEN!G30, DET!G30, GSW!G30, HOU!G30, IND!G30, LAC!G30, LAL!G30, MEM!G30, MIA!G30, MIL!G30, MIN!G30, NOP!G30, NYK!G30, OKC!G30, ORL!G30, PHI!G30, PHX!G30, POR!G30, SAC!G30, SAS!G30, TOR!G30, UTH!G30, WAS!G30)</f>
        <v>22.88888889</v>
      </c>
      <c r="H100" s="140">
        <f>AVERAGE(ATL!H30, BOS!H30, BRK!H30, CHA!H30, CHI!H30, CLE!H30, DAL!H30, DEN!H30, DET!H30, GSW!H30, HOU!H30, IND!H30, LAC!H30, LAL!H30, MEM!H30, MIA!H30, MIL!H30, MIN!H30, NOP!H30, NYK!H30, OKC!H30, ORL!H30, PHI!H30, PHX!H30, POR!H30, SAC!H30, SAS!H30, TOR!H30, UTH!H30, WAS!H30)</f>
        <v>22.96296296</v>
      </c>
      <c r="I100" s="140">
        <f>AVERAGE(ATL!I30, BOS!I30, BRK!I30, CHA!I30, CHI!I30, CLE!I30, DAL!I30, DEN!I30, DET!I30, GSW!I30, HOU!I30, IND!I30, LAC!I30, LAL!I30, MEM!I30, MIA!I30, MIL!I30, MIN!I30, NOP!I29, NYK!I30, OKC!I30, ORL!I30, PHI!I30, PHX!I30, POR!I30, SAC!I30, SAS!I30, TOR!I30, UTH!I30, WAS!I30)</f>
        <v>21.88888889</v>
      </c>
      <c r="J100" s="140">
        <f>AVERAGE(ATL!J30, BOS!J30, BRK!J30, CHA!J30, CHI!J30, CLE!J30, DAL!J30, DEN!J30, DET!J30, GSW!J30, HOU!J30, IND!J30, LAC!J30, LAL!J30, MEM!J30, MIA!J30, MIL!J30, MIN!J30, NOP!J29, NYK!J30, OKC!J30, ORL!J30, PHI!J30, PHX!J30, POR!J30, SAC!J30, SAS!J30, TOR!J30, UTH!J30, WAS!J30)</f>
        <v>21.96</v>
      </c>
      <c r="K100" s="140">
        <f>AVERAGE(ATL!K30, BOS!K30, BRK!K30, CHA!K30, CHI!K30, CLE!K30, DAL!K30, DEN!K30, DET!K30, GSW!K30, HOU!K30, IND!K30, LAC!K30, LAL!K30, MEM!K30, MIA!K30, MIL!K30, MIN!K30, NOP!K29, NYK!K30, OKC!K30, ORL!K30, PHI!K30, PHX!K30, POR!K30, SAC!K30, SAS!K30, TOR!K30, UTH!K30, WAS!K30)</f>
        <v>21.75</v>
      </c>
      <c r="L100" s="140">
        <f>AVERAGE(ATL!L30, BOS!L30, BRK!L30, CHA!L30, CHI!L30, CLE!L30, DAL!L30, DEN!L30, DET!L30, GSW!L30, HOU!L30, IND!L30, LAC!L30, LAL!L30, MEM!L30, MIA!L30, MIL!L30, MIN!L30, NOP!L29, NYK!L30, OKC!L30, ORL!L30, PHI!L30, PHX!L30, POR!L30, SAC!L30, SAS!L30, TOR!L30, UTH!L30, WAS!L30)</f>
        <v>17.88461538</v>
      </c>
      <c r="M100" s="140">
        <f>AVERAGE(ATL!M30, BOS!M30, BRK!M30, CHA!M30, CHI!M30, CLE!M30, DAL!M30, DEN!M30, DET!M30, GSW!M30, HOU!M30, IND!M30, LAC!M30, LAL!M30, MEM!M30, MIA!M30, MIL!M30, MIN!M30, NOP!M30, NYK!M30, OKC!M30, ORL!M30, PHI!M30, PHX!M30, POR!M30, SAC!M30, SAS!M30, TOR!M30, UTH!M30, WAS!M30)</f>
        <v>14.96</v>
      </c>
      <c r="N100" s="140">
        <f>AVERAGE(ATL!N30, BOS!N30, BRK!N30, CHA!N30, CHI!N30, CLE!N30, DAL!N30, DEN!N30, DET!N30, GSW!N30, HOU!N30, IND!N30, LAC!N30, LAL!N30, MEM!N30, MIA!N30, MIL!N30, MIN!N30, NOP!N30, NYK!N30, OKC!N30, ORL!N30, PHI!N30, PHX!N30, POR!N30, SAC!N30, SAS!N30, TOR!N30, UTH!N30, WAS!N30)</f>
        <v>16.2</v>
      </c>
      <c r="O100" s="140">
        <f>AVERAGE(ATL!O30, BOS!O30, BRK!O30, CHA!O30, CHI!O30, CLE!O30, DAL!O30, DEN!O30, DET!O30, GSW!O30, HOU!O30, IND!O30, LAC!O30, LAL!O30, MEM!O30, MIA!O30, MIL!O30, MIN!O30, NOP!O30, NYK!O30, OKC!O30, ORL!O30, PHI!O30, PHX!O30, POR!O30, SAC!O30, SAS!O30, TOR!O30, UTH!O30, WAS!O30)</f>
        <v>17.5</v>
      </c>
      <c r="P100" s="140" t="str">
        <f>AVERAGE(ATL!P30, BOS!P30, BRK!P30, CHA!P30, CHI!P30, CLE!P30, DAL!P30, DEN!P30, DET!P30, GSW!P30, HOU!P30, IND!P30, LAC!P30, LAL!P30, MEM!P30, MIA!P30, MIL!P30, MIN!P30, NOP!P30, NYK!P30, OKC!P30, ORL!P30, PHI!P30, PHX!P30, POR!P30, SAC!P30, SAS!P30, TOR!P30, UTH!P30, WAS!P30)</f>
        <v>#DIV/0!</v>
      </c>
      <c r="Q100" s="140" t="str">
        <f>AVERAGE(ATL!Q30, BOS!Q30, BRK!Q30, CHA!Q30, CHI!Q30, CLE!Q30, DAL!Q30, DEN!Q30, DET!Q30, GSW!Q30, HOU!Q30, IND!Q30, LAC!Q30, LAL!Q30, MEM!Q30, MIA!Q30, MIL!Q30, MIN!Q30, NOP!Q30, NYK!Q30, OKC!Q30, ORL!Q30, PHI!Q30, PHX!Q30, POR!Q30, SAC!Q30, SAS!Q30, TOR!Q30, UTH!Q30, WAS!Q30)</f>
        <v>#DIV/0!</v>
      </c>
      <c r="R100" s="140" t="str">
        <f>AVERAGE(ATL!R30, BOS!R30, BRK!R30, CHA!R30, CHI!R30, CLE!R30, DAL!R30, DEN!R30, DET!R30, GSW!R30, HOU!R30, IND!R30, LAC!R30, LAL!R30, MEM!R30, MIA!R30, MIL!R30, MIN!R30, NOP!R30, NYK!R30, OKC!R30, ORL!R30, PHI!R30, PHX!R30, POR!R30, SAC!R30, SAS!R30, TOR!R30, UTH!R30, WAS!R30)</f>
        <v>#DIV/0!</v>
      </c>
      <c r="S100" s="140">
        <f>AVERAGE(ATL!S30, BOS!S30, BRK!S30, CHA!S30, CHI!S30, CLE!S30, DAL!S30, DEN!S30, DET!S30, GSW!S30, HOU!S30, IND!S30, LAC!S30, LAL!S30, MEM!S30, MIA!S30, MIL!S30, MIN!S30, NOP!S30, NYK!S30, OKC!S30, ORL!S30, PHI!S30, PHX!S30, POR!S30, SAC!S30, SAS!S30, TOR!S30, UTH!S30, WAS!S30)</f>
        <v>41645</v>
      </c>
    </row>
    <row r="101">
      <c r="A101" s="3" t="s">
        <v>51</v>
      </c>
      <c r="B101" s="140">
        <f>AVERAGE(ATL!B31, BOS!B31, BRK!B31, CHA!B31, CHI!B31, CLE!B31, DAL!B31, DEN!B31, DET!B31, GSW!B31, HOU!B31, IND!B31, LAC!B31, LAL!B31, MEM!B31, MIA!B31, MIL!B31, MIN!B31, NOP!B31, NYK!B31, OKC!B31, ORL!B31, PHI!B31, PHX!B31, POR!B31, SAC!B31, SAS!B31, TOR!B31, UTH!B31, WAS!B31)</f>
        <v>10.86666667</v>
      </c>
      <c r="C101" s="140">
        <f>AVERAGE(ATL!C31, BOS!C31, BRK!C31, CHA!C31, CHI!C31, CLE!C31, DAL!C31, DEN!C31, DET!C31, GSW!C31, HOU!C31, IND!C31, LAC!C31, LAL!C31, MEM!C31, MIA!C31, MIL!C31, MIN!C31, NOP!C31, NYK!C31, OKC!C31, ORL!C31, PHI!C31, PHX!C31, POR!C31, SAC!C31, SAS!C31, TOR!C31, UTH!C31, WAS!C31)</f>
        <v>12.44444444</v>
      </c>
      <c r="D101" s="140">
        <f>AVERAGE(ATL!D31, BOS!D31, BRK!D31, CHA!D31, CHI!D31, CLE!D31, DAL!D31, DEN!D31, DET!D31, GSW!D31, HOU!D31, IND!D31, LAC!D31, LAL!D31, MEM!D31, MIA!D31, MIL!D31, MIN!D31, NOP!D31, NYK!D31, OKC!D31, ORL!D31, PHI!D31, PHX!D31, POR!D31, SAC!D31, SAS!D31, TOR!D31, UTH!D31, WAS!D31)</f>
        <v>8.740740741</v>
      </c>
      <c r="E101" s="140">
        <f>AVERAGE(ATL!E31, BOS!E31, BRK!E31, CHA!E31, CHI!E31, CLE!E31, DAL!E31, DEN!E31, DET!E31, GSW!E31, HOU!E31, IND!E31, LAC!E31, LAL!E31, MEM!E31, MIA!E31, MIL!E31, MIN!E31, NOP!E31, NYK!E31, OKC!E31, ORL!E31, PHI!E31, PHX!E31, POR!E31, SAC!E31, SAS!E31, TOR!E31, UTH!E31, WAS!E31)</f>
        <v>9.692307692</v>
      </c>
      <c r="F101" s="140">
        <f>AVERAGE(ATL!G31, BOS!F31, BRK!F31, CHA!F31, CHI!F31, CLE!F31, DAL!F31, DEN!F31, DET!F31, GSW!F31, HOU!F31, IND!F31, LAC!F31, LAL!F31, MEM!F31, MIA!F31, MIL!F31, MIN!F31, NOP!F31, NYK!F31, OKC!F31, ORL!F31, PHI!F31, PHX!F31, POR!F31, SAC!F31, SAS!F31, TOR!F31, UTH!F31, WAS!F31)</f>
        <v>7.230769231</v>
      </c>
      <c r="G101" s="140">
        <f>AVERAGE(ATL!G31, BOS!G31, BRK!G31, CHA!G31, CHI!G31, CLE!G31, DAL!G31, DEN!G31, DET!G31, GSW!G31, HOU!G31, IND!G31, LAC!G31, LAL!G31, MEM!G31, MIA!G31, MIL!G31, MIN!G31, NOP!G31, NYK!G31, OKC!G31, ORL!G31, PHI!G31, PHX!G31, POR!G31, SAC!G31, SAS!G31, TOR!G31, UTH!G31, WAS!G31)</f>
        <v>8.296296296</v>
      </c>
      <c r="H101" s="140">
        <f>AVERAGE(ATL!H31, BOS!H31, BRK!H31, CHA!H31, CHI!H31, CLE!H31, DAL!H31, DEN!H31, DET!H31, GSW!H31, HOU!H31, IND!H31, LAC!H31, LAL!H31, MEM!H31, MIA!H31, MIL!H31, MIN!H31, NOP!H31, NYK!H31, OKC!H31, ORL!H31, PHI!H31, PHX!H31, POR!H31, SAC!H31, SAS!H31, TOR!H31, UTH!H31, WAS!H31)</f>
        <v>9</v>
      </c>
      <c r="I101" s="140">
        <f>AVERAGE(ATL!I31, BOS!I31, BRK!I31, CHA!I31, CHI!I31, CLE!I31, DAL!I31, DEN!I31, DET!I31, GSW!I31, HOU!I31, IND!I31, LAC!I31, LAL!I31, MEM!I31, MIA!I31, MIL!I31, MIN!I31, NOP!I30, NYK!I31, OKC!I31, ORL!I31, PHI!I31, PHX!I31, POR!I31, SAC!I31, SAS!I31, TOR!I31, UTH!I31, WAS!I31)</f>
        <v>8.888888889</v>
      </c>
      <c r="J101" s="140">
        <f>AVERAGE(ATL!J31, BOS!J31, BRK!J31, CHA!J31, CHI!J31, CLE!J31, DAL!J31, DEN!J31, DET!J31, GSW!J31, HOU!J31, IND!J31, LAC!J31, LAL!J31, MEM!J31, MIA!J31, MIL!J31, MIN!J31, NOP!J30, NYK!J31, OKC!J31, ORL!J31, PHI!J31, PHX!J31, POR!J31, SAC!J31, SAS!J31, TOR!J31, UTH!J31, WAS!J31)</f>
        <v>12.6</v>
      </c>
      <c r="K101" s="140">
        <f>AVERAGE(ATL!K31, BOS!K31, BRK!K31, CHA!K31, CHI!K31, CLE!K31, DAL!K31, DEN!K31, DET!K31, GSW!K31, HOU!K31, IND!K31, LAC!K31, LAL!K31, MEM!K31, MIA!K31, MIL!K31, MIN!K31, NOP!K30, NYK!K31, OKC!K31, ORL!K31, PHI!K31, PHX!K31, POR!K31, SAC!K31, SAS!K31, TOR!K31, UTH!K31, WAS!K31)</f>
        <v>13.79166667</v>
      </c>
      <c r="L101" s="140">
        <f>AVERAGE(ATL!L31, BOS!L31, BRK!L31, CHA!L31, CHI!L31, CLE!L31, DAL!L31, DEN!L31, DET!L31, GSW!L31, HOU!L31, IND!L31, LAC!L31, LAL!L31, MEM!L31, MIA!L31, MIL!L31, MIN!L31, NOP!L30, NYK!L31, OKC!L31, ORL!L31, PHI!L31, PHX!L31, POR!L31, SAC!L31, SAS!L31, TOR!L31, UTH!L31, WAS!L31)</f>
        <v>17.61538462</v>
      </c>
      <c r="M101" s="140">
        <f>AVERAGE(ATL!M31, BOS!M31, BRK!M31, CHA!M31, CHI!M31, CLE!M31, DAL!M31, DEN!M31, DET!M31, GSW!M31, HOU!M31, IND!M31, LAC!M31, LAL!M31, MEM!M31, MIA!M31, MIL!M31, MIN!M31, NOP!M31, NYK!M31, OKC!M31, ORL!M31, PHI!M31, PHX!M31, POR!M31, SAC!M31, SAS!M31, TOR!M31, UTH!M31, WAS!M31)</f>
        <v>12.12</v>
      </c>
      <c r="N101" s="140">
        <f>AVERAGE(ATL!N31, BOS!N31, BRK!N31, CHA!N31, CHI!N31, CLE!N31, DAL!N31, DEN!N31, DET!N31, GSW!N31, HOU!N31, IND!N31, LAC!N31, LAL!N31, MEM!N31, MIA!N31, MIL!N31, MIN!N31, NOP!N31, NYK!N31, OKC!N31, ORL!N31, PHI!N31, PHX!N31, POR!N31, SAC!N31, SAS!N31, TOR!N31, UTH!N31, WAS!N31)</f>
        <v>12.6</v>
      </c>
      <c r="O101" s="140">
        <f>AVERAGE(ATL!O31, BOS!O31, BRK!O31, CHA!O31, CHI!O31, CLE!O31, DAL!O31, DEN!O31, DET!O31, GSW!O31, HOU!O31, IND!O31, LAC!O31, LAL!O31, MEM!O31, MIA!O31, MIL!O31, MIN!O31, NOP!O31, NYK!O31, OKC!O31, ORL!O31, PHI!O31, PHX!O31, POR!O31, SAC!O31, SAS!O31, TOR!O31, UTH!O31, WAS!O31)</f>
        <v>11.45454545</v>
      </c>
      <c r="P101" s="140" t="str">
        <f>AVERAGE(ATL!P31, BOS!P31, BRK!P31, CHA!P31, CHI!P31, CLE!P31, DAL!P31, DEN!P31, DET!P31, GSW!P31, HOU!P31, IND!P31, LAC!P31, LAL!P31, MEM!P31, MIA!P31, MIL!P31, MIN!P31, NOP!P31, NYK!P31, OKC!P31, ORL!P31, PHI!P31, PHX!P31, POR!P31, SAC!P31, SAS!P31, TOR!P31, UTH!P31, WAS!P31)</f>
        <v>#DIV/0!</v>
      </c>
      <c r="Q101" s="140" t="str">
        <f>AVERAGE(ATL!Q31, BOS!Q31, BRK!Q31, CHA!Q31, CHI!Q31, CLE!Q31, DAL!Q31, DEN!Q31, DET!Q31, GSW!Q31, HOU!Q31, IND!Q31, LAC!Q31, LAL!Q31, MEM!Q31, MIA!Q31, MIL!Q31, MIN!Q31, NOP!Q31, NYK!Q31, OKC!Q31, ORL!Q31, PHI!Q31, PHX!Q31, POR!Q31, SAC!Q31, SAS!Q31, TOR!Q31, UTH!Q31, WAS!Q31)</f>
        <v>#DIV/0!</v>
      </c>
      <c r="R101" s="140" t="str">
        <f>AVERAGE(ATL!R31, BOS!R31, BRK!R31, CHA!R31, CHI!R31, CLE!R31, DAL!R31, DEN!R31, DET!R31, GSW!R31, HOU!R31, IND!R31, LAC!R31, LAL!R31, MEM!R31, MIA!R31, MIL!R31, MIN!R31, NOP!R31, NYK!R31, OKC!R31, ORL!R31, PHI!R31, PHX!R31, POR!R31, SAC!R31, SAS!R31, TOR!R31, UTH!R31, WAS!R31)</f>
        <v>#DIV/0!</v>
      </c>
      <c r="S101" s="140">
        <f>AVERAGE(ATL!S31, BOS!S31, BRK!S31, CHA!S31, CHI!S31, CLE!S31, DAL!S31, DEN!S31, DET!S31, GSW!S31, HOU!S31, IND!S31, LAC!S31, LAL!S31, MEM!S31, MIA!S31, MIL!S31, MIN!S31, NOP!S31, NYK!S31, OKC!S31, ORL!S31, PHI!S31, PHX!S31, POR!S31, SAC!S31, SAS!S31, TOR!S31, UTH!S31, WAS!S31)</f>
        <v>41821</v>
      </c>
    </row>
    <row r="102">
      <c r="A102" s="104"/>
      <c r="B102" s="103"/>
      <c r="C102" s="99"/>
      <c r="D102" s="99"/>
      <c r="E102" s="99"/>
      <c r="F102" s="99"/>
      <c r="G102" s="99"/>
      <c r="H102" s="99"/>
      <c r="I102" s="99"/>
      <c r="J102" s="99"/>
      <c r="K102" s="99"/>
      <c r="L102" s="99"/>
      <c r="M102" s="99"/>
      <c r="N102" s="99"/>
      <c r="O102" s="99"/>
      <c r="P102" s="99"/>
      <c r="Q102" s="99"/>
      <c r="R102" s="99"/>
      <c r="S102" s="99"/>
    </row>
    <row r="103">
      <c r="A103" s="85" t="s">
        <v>918</v>
      </c>
      <c r="B103" s="73">
        <v>28.0</v>
      </c>
      <c r="C103" s="74">
        <v>28.0</v>
      </c>
      <c r="D103" s="99"/>
      <c r="E103" s="99"/>
      <c r="F103" s="99"/>
      <c r="G103" s="99"/>
      <c r="H103" s="99"/>
      <c r="I103" s="99"/>
      <c r="J103" s="99"/>
      <c r="K103" s="99"/>
      <c r="L103" s="99"/>
      <c r="M103" s="99"/>
      <c r="N103" s="99"/>
      <c r="O103" s="99"/>
      <c r="P103" s="99"/>
      <c r="Q103" s="99"/>
      <c r="R103" s="99"/>
      <c r="S103" s="99"/>
    </row>
    <row r="104">
      <c r="A104" s="3" t="s">
        <v>1</v>
      </c>
      <c r="B104" s="140">
        <f>(SUM(ATL!B2, BOS!B2, BRK!B2, CHA!B2, CHI!B2, CLE!B2, DAL!B2, DEN!B2, DET!B2, GSW!B2, HOU!B2, IND!B2, LAC!B2, LAL!B2, MEM!B2, MIA!B2, MIL!B2, MIN!B2, NOP!B2, NYK!B2, OKC!B2, ORL!B2, PHI!B2, PHX!B2, POR!B2, SAC!B2, SAS!B2, TOR!B2, UTH!B2, WAS!B2)-Max(ATL!B2, BOS!B2, BRK!B2, CHA!B2, CHI!B2, CLE!B2, DAL!B2, DEN!B2, DET!B2, GSW!B2, HOU!B2, IND!B2, LAC!B2, LAL!B2, MEM!B2, MIA!B2, MIL!B2, MIN!B2, NOP!B2, NYK!B2, OKC!B2, ORL!B2, PHI!B2, PHX!B2, POR!B2, SAC!B2, SAS!B2, TOR!B2, UTH!B2, WAS!B2)-min(ATL!B2, BOS!B2, BRK!B2, CHA!B2, CHI!B2, CLE!B2, DAL!B2, DEN!B2, DET!B2, GSW!B2, HOU!B2, IND!B2, LAC!B2, LAL!B2, MEM!B2, MIA!B2, MIL!B2, MIN!B2, NOP!B2, NYK!B2, OKC!B2, ORL!B2, PHI!B2, PHX!B2, POR!B2, SAC!B2, SAS!B2, TOR!B2, UTH!B2, WAS!B2))/$B$103</f>
        <v>16.35714286</v>
      </c>
      <c r="C104" s="140">
        <f>(SUM(ATL!C2, BOS!C2, BRK!C2, CHA!C2, CHI!C2, CLE!C2, DAL!C2, DEN!C2, DET!C2, GSW!C2, HOU!C2, IND!C2, LAC!C2, LAL!C2, MEM!C2, MIA!C2, MIL!C2, MIN!C2, NOP!C2, NYK!C2, OKC!C2, ORL!C2, PHI!C2, PHX!C2, POR!C2, SAC!C2, SAS!C2, TOR!C2, UTH!C2, WAS!C2)-Max(ATL!C2, BOS!C2, BRK!C2, CHA!C2, CHI!C2, CLE!C2, DAL!C2, DEN!C2, DET!C2, GSW!C2, HOU!C2, IND!C2, LAC!C2, LAL!C2, MEM!C2, MIA!C2, MIL!C2, MIN!C2, NOP!C2, NYK!C2, OKC!C2, ORL!C2, PHI!C2, PHX!C2, POR!C2, SAC!C2, SAS!C2, TOR!C2, UTH!C2, WAS!C2)-min(ATL!C2, BOS!C2, BRK!C2, CHA!C2, CHI!C2, CLE!C2, DAL!C2, DEN!C2, DET!C2, GSW!C2, HOU!C2, IND!C2, LAC!C2, LAL!C2, MEM!C2, MIA!C2, MIL!C2, MIN!C2, NOP!C2, NYK!C2, OKC!C2, ORL!C2, PHI!C2, PHX!C2, POR!C2, SAC!C2, SAS!C2, TOR!C2, UTH!C2, WAS!C2))/$B$103</f>
        <v>14.5</v>
      </c>
      <c r="D104" s="140">
        <f>(SUM(ATL!D2, BOS!D2, BRK!D2, CHA!D2, CHI!D2, CLE!D2, DAL!D2, DEN!D2, DET!D2, GSW!D2, HOU!D2, IND!D2, LAC!D2, LAL!D2, MEM!D2, MIA!D2, MIL!D2, MIN!D2, NOP!D2, NYK!D2, OKC!D2, ORL!D2, PHI!D2, PHX!D2, POR!D2, SAC!D2, SAS!D2, TOR!D2, UTH!D2, WAS!D2)-Max(ATL!D2, BOS!D2, BRK!D2, CHA!D2, CHI!D2, CLE!D2, DAL!D2, DEN!D2, DET!D2, GSW!D2, HOU!D2, IND!D2, LAC!D2, LAL!D2, MEM!D2, MIA!D2, MIL!D2, MIN!D2, NOP!D2, NYK!D2, OKC!D2, ORL!D2, PHI!D2, PHX!D2, POR!D2, SAC!D2, SAS!D2, TOR!D2, UTH!D2, WAS!D2)-min(ATL!D2, BOS!D2, BRK!D2, CHA!D2, CHI!D2, CLE!D2, DAL!D2, DEN!D2, DET!D2, GSW!D2, HOU!D2, IND!D2, LAC!D2, LAL!D2, MEM!D2, MIA!D2, MIL!D2, MIN!D2, NOP!D2, NYK!D2, OKC!D2, ORL!D2, PHI!D2, PHX!D2, POR!D2, SAC!D2, SAS!D2, TOR!D2, UTH!D2, WAS!D2))/$B$103</f>
        <v>13.57142857</v>
      </c>
      <c r="E104" s="140">
        <f>(SUM(ATL!E2, BOS!E2, BRK!E2, CHA!E2, CHI!E2, CLE!E2, DAL!E2, DEN!E2, DET!E2, GSW!E2, HOU!E2, IND!E2, LAC!E2, LAL!E2, MEM!E2, MIA!E2, MIL!E2, MIN!E2, NOP!E2, NYK!E2, OKC!E2, ORL!E2, PHI!E2, PHX!E2, POR!E2, SAC!E2, SAS!E2, TOR!E2, UTH!E2, WAS!E2)-Max(ATL!E2, BOS!E2, BRK!E2, CHA!E2, CHI!E2, CLE!E2, DAL!E2, DEN!E2, DET!E2, GSW!E2, HOU!E2, IND!E2, LAC!E2, LAL!E2, MEM!E2, MIA!E2, MIL!E2, MIN!E2, NOP!E2, NYK!E2, OKC!E2, ORL!E2, PHI!E2, PHX!E2, POR!E2, SAC!E2, SAS!E2, TOR!E2, UTH!E2, WAS!E2)-min(ATL!E2, BOS!E2, BRK!E2, CHA!E2, CHI!E2, CLE!E2, DAL!E2, DEN!E2, DET!E2, GSW!E2, HOU!E2, IND!E2, LAC!E2, LAL!E2, MEM!E2, MIA!E2, MIL!E2, MIN!E2, NOP!E2, NYK!E2, OKC!E2, ORL!E2, PHI!E2, PHX!E2, POR!E2, SAC!E2, SAS!E2, TOR!E2, UTH!E2, WAS!E2))/$B$103</f>
        <v>10.71428571</v>
      </c>
      <c r="F104" s="140">
        <f>(SUM(ATL!G2, BOS!F2, BRK!F2, CHA!F2, CHI!F2, CLE!F2, DAL!F2, DEN!F2, DET!F2, GSW!F2, HOU!F2, IND!F2, LAC!F2, LAL!F2, MEM!F2, MIA!F2, MIL!F2, MIN!F2, NOP!F2, NYK!F2, OKC!F2, ORL!F2, PHI!F2, PHX!F2, POR!F2, SAC!F2, SAS!F2, TOR!F2, UTH!F2, WAS!F2)-Max(ATL!G2, BOS!F2, BRK!F2, CHA!F2, CHI!F2, CLE!F2, DAL!F2, DEN!F2, DET!F2, GSW!F2, HOU!F2, IND!F2, LAC!F2, LAL!F2, MEM!F2, MIA!F2, MIL!F2, MIN!F2, NOP!F2, NYK!F2, OKC!F2, ORL!F2, PHI!F2, PHX!F2, POR!F2, SAC!F2, SAS!F2, TOR!F2, UTH!F2, WAS!F2)-min(ATL!G2, BOS!F2, BRK!F2, CHA!F2, CHI!F2, CLE!F2, DAL!F2, DEN!F2, DET!F2, GSW!F2, HOU!F2, IND!F2, LAC!F2, LAL!F2, MEM!F2, MIA!F2, MIL!F2, MIN!F2, NOP!F2, NYK!F2, OKC!F2, ORL!F2, PHI!F2, PHX!F2, POR!F2, SAC!F2, SAS!F2, TOR!F2, UTH!F2, WAS!F2))/$B$103</f>
        <v>7.321428571</v>
      </c>
      <c r="G104" s="140">
        <f>(SUM(ATL!G2, BOS!G2, BRK!G2, CHA!G2, CHI!G2, CLE!G2, DAL!G2, DEN!G2, DET!G2, GSW!G2, HOU!G2, IND!G2, LAC!G2, LAL!G2, MEM!G2, MIA!G2, MIL!G2, MIN!G2, NOP!G2, NYK!G2, OKC!G2, ORL!G2, PHI!G2, PHX!G2, POR!G2, SAC!G2, SAS!G2, TOR!G2, UTH!G2, WAS!G2)-Max(ATL!G2, BOS!G2, BRK!G2, CHA!G2, CHI!G2, CLE!G2, DAL!G2, DEN!G2, DET!G2, GSW!G2, HOU!G2, IND!G2, LAC!G2, LAL!G2, MEM!G2, MIA!G2, MIL!G2, MIN!G2, NOP!G2, NYK!G2, OKC!G2, ORL!G2, PHI!G2, PHX!G2, POR!G2, SAC!G2, SAS!G2, TOR!G2, UTH!G2, WAS!G2)-min(ATL!G2, BOS!G2, BRK!G2, CHA!G2, CHI!G2, CLE!G2, DAL!G2, DEN!G2, DET!G2, GSW!G2, HOU!G2, IND!G2, LAC!G2, LAL!G2, MEM!G2, MIA!G2, MIL!G2, MIN!G2, NOP!G2, NYK!G2, OKC!G2, ORL!G2, PHI!G2, PHX!G2, POR!G2, SAC!G2, SAS!G2, TOR!G2, UTH!G2, WAS!G2))/$B$103</f>
        <v>4.392857143</v>
      </c>
      <c r="H104" s="140">
        <f>(SUM(ATL!H2, BOS!H2, BRK!H2, CHA!H2, CHI!H2, CLE!H2, DAL!H2, DEN!H2, DET!H2, GSW!H2, HOU!H2, IND!H2, LAC!H2, LAL!H2, MEM!H2, MIA!H2, MIL!H2, MIN!H2, NOP!H2, NYK!H2, OKC!H2, ORL!H2, PHI!H2, PHX!H2, POR!H2, SAC!H2, SAS!H2, TOR!H2, UTH!H2, WAS!H2)-Max(ATL!H2, BOS!H2, BRK!H2, CHA!H2, CHI!H2, CLE!H2, DAL!H2, DEN!H2, DET!H2, GSW!H2, HOU!H2, IND!H2, LAC!H2, LAL!H2, MEM!H2, MIA!H2, MIL!H2, MIN!H2, NOP!H2, NYK!H2, OKC!H2, ORL!H2, PHI!H2, PHX!H2, POR!H2, SAC!H2, SAS!H2, TOR!H2, UTH!H2, WAS!H2)-min(ATL!H2, BOS!H2, BRK!H2, CHA!H2, CHI!H2, CLE!H2, DAL!H2, DEN!H2, DET!H2, GSW!H2, HOU!H2, IND!H2, LAC!H2, LAL!H2, MEM!H2, MIA!H2, MIL!H2, MIN!H2, NOP!H2, NYK!H2, OKC!H2, ORL!H2, PHI!H2, PHX!H2, POR!H2, SAC!H2, SAS!H2, TOR!H2, UTH!H2, WAS!H2))/$B$103</f>
        <v>1.678571429</v>
      </c>
      <c r="I104" s="140">
        <f>(SUM(ATL!I2, BOS!I2, BRK!I2, CHA!I2, CHI!I2, CLE!I2, DAL!I2, DEN!I2, DET!I2, GSW!I2, HOU!I2, IND!I2, LAC!I2, LAL!I2, MEM!I2, MIA!I2, MIL!I2, MIN!I2, NOP!I2, NYK!I2, OKC!I2, ORL!I2, PHI!I2, PHX!I2, POR!I2, SAC!I2, SAS!I2, TOR!I2, UTH!I2, WAS!I2)-Max(ATL!I2, BOS!I2, BRK!I2, CHA!I2, CHI!I2, CLE!I2, DAL!I2, DEN!I2, DET!I2, GSW!I2, HOU!I2, IND!I2, LAC!I2, LAL!I2, MEM!I2, MIA!I2, MIL!I2, MIN!I2, NOP!I2, NYK!I2, OKC!I2, ORL!I2, PHI!I2, PHX!I2, POR!I2, SAC!I2, SAS!I2, TOR!I2, UTH!I2, WAS!I2)-min(ATL!I2, BOS!I2, BRK!I2, CHA!I2, CHI!I2, CLE!I2, DAL!I2, DEN!I2, DET!I2, GSW!I2, HOU!I2, IND!I2, LAC!I2, LAL!I2, MEM!I2, MIA!I2, MIL!I2, MIN!I2, NOP!I2, NYK!I2, OKC!I2, ORL!I2, PHI!I2, PHX!I2, POR!I2, SAC!I2, SAS!I2, TOR!I2, UTH!I2, WAS!I2))/$B$103</f>
        <v>1.5</v>
      </c>
      <c r="J104" s="140">
        <f>(SUM(ATL!J2, BOS!J2, BRK!J2, CHA!J2, CHI!J2, CLE!J2, DAL!J2, DEN!J2, DET!J2, GSW!J2, HOU!J2, IND!J2, LAC!J2, LAL!J2, MEM!J2, MIA!J2, MIL!J2, MIN!J2, NOP!J2, NYK!J2, OKC!J2, ORL!J2, PHI!J2, PHX!J2, POR!J2, SAC!J2, SAS!J2, TOR!J2, UTH!J2, WAS!J2)-Max(ATL!J2, BOS!J2, BRK!J2, CHA!J2, CHI!J2, CLE!J2, DAL!J2, DEN!J2, DET!J2, GSW!J2, HOU!J2, IND!J2, LAC!J2, LAL!J2, MEM!J2, MIA!J2, MIL!J2, MIN!J2, NOP!J2, NYK!J2, OKC!J2, ORL!J2, PHI!J2, PHX!J2, POR!J2, SAC!J2, SAS!J2, TOR!J2, UTH!J2, WAS!J2)-min(ATL!J2, BOS!J2, BRK!J2, CHA!J2, CHI!J2, CLE!J2, DAL!J2, DEN!J2, DET!J2, GSW!J2, HOU!J2, IND!J2, LAC!J2, LAL!J2, MEM!J2, MIA!J2, MIL!J2, MIN!J2, NOP!J2, NYK!J2, OKC!J2, ORL!J2, PHI!J2, PHX!J2, POR!J2, SAC!J2, SAS!J2, TOR!J2, UTH!J2, WAS!J2))/$B$103</f>
        <v>0.8928571429</v>
      </c>
      <c r="K104" s="140">
        <f>(SUM(ATL!K2, BOS!K2, BRK!K2, CHA!K2, CHI!K2, CLE!K2, DAL!K2, DEN!K2, DET!K2, GSW!K2, HOU!K2, IND!K2, LAC!K2, LAL!K2, MEM!K2, MIA!K2, MIL!K2, MIN!K2, NOP!K2, NYK!K2, OKC!K2, ORL!K2, PHI!K2, PHX!K2, POR!K2, SAC!K2, SAS!K2, TOR!K2, UTH!K2, WAS!K2)-Max(ATL!K2, BOS!K2, BRK!K2, CHA!K2, CHI!K2, CLE!K2, DAL!K2, DEN!K2, DET!K2, GSW!K2, HOU!K2, IND!K2, LAC!K2, LAL!K2, MEM!K2, MIA!K2, MIL!K2, MIN!K2, NOP!K2, NYK!K2, OKC!K2, ORL!K2, PHI!K2, PHX!K2, POR!K2, SAC!K2, SAS!K2, TOR!K2, UTH!K2, WAS!K2)-min(ATL!K2, BOS!K2, BRK!K2, CHA!K2, CHI!K2, CLE!K2, DAL!K2, DEN!K2, DET!K2, GSW!K2, HOU!K2, IND!K2, LAC!K2, LAL!K2, MEM!K2, MIA!K2, MIL!K2, MIN!K2, NOP!K2, NYK!K2, OKC!K2, ORL!K2, PHI!K2, PHX!K2, POR!K2, SAC!K2, SAS!K2, TOR!K2, UTH!K2, WAS!K2))/$B$103</f>
        <v>1.964285714</v>
      </c>
      <c r="L104" s="140">
        <f>(SUM(ATL!L2, BOS!L2, BRK!L2, CHA!L2, CHI!L2, CLE!L2, DAL!L2, DEN!L2, DET!L2, GSW!L2, HOU!L2, IND!L2, LAC!L2, LAL!L2, MEM!L2, MIA!L2, MIL!L2, MIN!L2, NOP!L2, NYK!L2, OKC!L2, ORL!L2, PHI!L2, PHX!L2, POR!L2, SAC!L2, SAS!L2, TOR!L2, UTH!L2, WAS!L2)-Max(ATL!L2, BOS!L2, BRK!L2, CHA!L2, CHI!L2, CLE!L2, DAL!L2, DEN!L2, DET!L2, GSW!L2, HOU!L2, IND!L2, LAC!L2, LAL!L2, MEM!L2, MIA!L2, MIL!L2, MIN!L2, NOP!L2, NYK!L2, OKC!L2, ORL!L2, PHI!L2, PHX!L2, POR!L2, SAC!L2, SAS!L2, TOR!L2, UTH!L2, WAS!L2)-min(ATL!L2, BOS!L2, BRK!L2, CHA!L2, CHI!L2, CLE!L2, DAL!L2, DEN!L2, DET!L2, GSW!L2, HOU!L2, IND!L2, LAC!L2, LAL!L2, MEM!L2, MIA!L2, MIL!L2, MIN!L2, NOP!L2, NYK!L2, OKC!L2, ORL!L2, PHI!L2, PHX!L2, POR!L2, SAC!L2, SAS!L2, TOR!L2, UTH!L2, WAS!L2))/$B$103</f>
        <v>1.642857143</v>
      </c>
      <c r="M104" s="140">
        <f>(SUM(ATL!M2, BOS!M2, BRK!M2, CHA!M2, CHI!M2, CLE!M2, DAL!M2, DEN!M2, DET!M2, GSW!M2, HOU!M2, IND!M2, LAC!M2, LAL!M2, MEM!M2, MIA!M2, MIL!M2, MIN!M2, NOP!M2, NYK!M2, OKC!M2, ORL!M2, PHI!M2, PHX!M2, POR!M2, SAC!M2, SAS!M2, TOR!M2, UTH!M2, WAS!M2)-Max(ATL!M2, BOS!M2, BRK!M2, CHA!M2, CHI!M2, CLE!M2, DAL!M2, DEN!M2, DET!M2, GSW!M2, HOU!M2, IND!M2, LAC!M2, LAL!M2, MEM!M2, MIA!M2, MIL!M2, MIN!M2, NOP!M2, NYK!M2, OKC!M2, ORL!M2, PHI!M2, PHX!M2, POR!M2, SAC!M2, SAS!M2, TOR!M2, UTH!M2, WAS!M2)-min(ATL!M2, BOS!M2, BRK!M2, CHA!M2, CHI!M2, CLE!M2, DAL!M2, DEN!M2, DET!M2, GSW!M2, HOU!M2, IND!M2, LAC!M2, LAL!M2, MEM!M2, MIA!M2, MIL!M2, MIN!M2, NOP!M2, NYK!M2, OKC!M2, ORL!M2, PHI!M2, PHX!M2, POR!M2, SAC!M2, SAS!M2, TOR!M2, UTH!M2, WAS!M2))/$B$103</f>
        <v>2.892857143</v>
      </c>
      <c r="N104" s="140">
        <f>(SUM(ATL!N2, BOS!N2, BRK!N2, CHA!N2, CHI!N2, CLE!N2, DAL!N2, DEN!N2, DET!N2, GSW!N2, HOU!N2, IND!N2, LAC!N2, LAL!N2, MEM!N2, MIA!N2, MIL!N2, MIN!N2, NOP!N2, NYK!N2, OKC!N2, ORL!N2, PHI!N2, PHX!N2, POR!N2, SAC!N2, SAS!N2, TOR!N2, UTH!N2, WAS!N2)-Max(ATL!N2, BOS!N2, BRK!N2, CHA!N2, CHI!N2, CLE!N2, DAL!N2, DEN!N2, DET!N2, GSW!N2, HOU!N2, IND!N2, LAC!N2, LAL!N2, MEM!N2, MIA!N2, MIL!N2, MIN!N2, NOP!N2, NYK!N2, OKC!N2, ORL!N2, PHI!N2, PHX!N2, POR!N2, SAC!N2, SAS!N2, TOR!N2, UTH!N2, WAS!N2)-min(ATL!N2, BOS!N2, BRK!N2, CHA!N2, CHI!N2, CLE!N2, DAL!N2, DEN!N2, DET!N2, GSW!N2, HOU!N2, IND!N2, LAC!N2, LAL!N2, MEM!N2, MIA!N2, MIL!N2, MIN!N2, NOP!N2, NYK!N2, OKC!N2, ORL!N2, PHI!N2, PHX!N2, POR!N2, SAC!N2, SAS!N2, TOR!N2, UTH!N2, WAS!N2))/$B$103</f>
        <v>4.107142857</v>
      </c>
      <c r="O104" s="140">
        <f>(SUM(ATL!O2, BOS!O2, BRK!O2, CHA!O2, CHI!O2, CLE!O2, DAL!O2, DEN!O2, DET!O2, GSW!O2, HOU!O2, IND!O2, LAC!O2, LAL!O2, MEM!O2, MIA!O2, MIL!O2, MIN!O2, NOP!O2, NYK!O2, OKC!O2, ORL!O2, PHI!O2, PHX!O2, POR!O2, SAC!O2, SAS!O2, TOR!O2, UTH!O2, WAS!O2)-Max(ATL!O2, BOS!O2, BRK!O2, CHA!O2, CHI!O2, CLE!O2, DAL!O2, DEN!O2, DET!O2, GSW!O2, HOU!O2, IND!O2, LAC!O2, LAL!O2, MEM!O2, MIA!O2, MIL!O2, MIN!O2, NOP!O2, NYK!O2, OKC!O2, ORL!O2, PHI!O2, PHX!O2, POR!O2, SAC!O2, SAS!O2, TOR!O2, UTH!O2, WAS!O2)-min(ATL!O2, BOS!O2, BRK!O2, CHA!O2, CHI!O2, CLE!O2, DAL!O2, DEN!O2, DET!O2, GSW!O2, HOU!O2, IND!O2, LAC!O2, LAL!O2, MEM!O2, MIA!O2, MIL!O2, MIN!O2, NOP!O2, NYK!O2, OKC!O2, ORL!O2, PHI!O2, PHX!O2, POR!O2, SAC!O2, SAS!O2, TOR!O2, UTH!O2, WAS!O2))/$B$103</f>
        <v>1.571428571</v>
      </c>
      <c r="P104" s="140">
        <f>(SUM(ATL!P2, BOS!P2, BRK!P2, CHA!P2, CHI!P2, CLE!P2, DAL!P2, DEN!P2, DET!P2, GSW!P2, HOU!P2, IND!P2, LAC!P2, LAL!P2, MEM!P2, MIA!P2, MIL!P2, MIN!P2, NOP!P2, NYK!P2, OKC!P2, ORL!P2, PHI!P2, PHX!P2, POR!P2, SAC!P2, SAS!P2, TOR!P2, UTH!P2, WAS!P2)-Max(ATL!P2, BOS!P2, BRK!P2, CHA!P2, CHI!P2, CLE!P2, DAL!P2, DEN!P2, DET!P2, GSW!P2, HOU!P2, IND!P2, LAC!P2, LAL!P2, MEM!P2, MIA!P2, MIL!P2, MIN!P2, NOP!P2, NYK!P2, OKC!P2, ORL!P2, PHI!P2, PHX!P2, POR!P2, SAC!P2, SAS!P2, TOR!P2, UTH!P2, WAS!P2)-min(ATL!P2, BOS!P2, BRK!P2, CHA!P2, CHI!P2, CLE!P2, DAL!P2, DEN!P2, DET!P2, GSW!P2, HOU!P2, IND!P2, LAC!P2, LAL!P2, MEM!P2, MIA!P2, MIL!P2, MIN!P2, NOP!P2, NYK!P2, OKC!P2, ORL!P2, PHI!P2, PHX!P2, POR!P2, SAC!P2, SAS!P2, TOR!P2, UTH!P2, WAS!P2))/$B$103</f>
        <v>0</v>
      </c>
      <c r="Q104" s="140">
        <f>(SUM(ATL!Q2, BOS!Q2, BRK!Q2, CHA!Q2, CHI!Q2, CLE!Q2, DAL!Q2, DEN!Q2, DET!Q2, GSW!Q2, HOU!Q2, IND!Q2, LAC!Q2, LAL!Q2, MEM!Q2, MIA!Q2, MIL!Q2, MIN!Q2, NOP!Q2, NYK!Q2, OKC!Q2, ORL!Q2, PHI!Q2, PHX!Q2, POR!Q2, SAC!Q2, SAS!Q2, TOR!Q2, UTH!Q2, WAS!Q2)-Max(ATL!Q2, BOS!Q2, BRK!Q2, CHA!Q2, CHI!Q2, CLE!Q2, DAL!Q2, DEN!Q2, DET!Q2, GSW!Q2, HOU!Q2, IND!Q2, LAC!Q2, LAL!Q2, MEM!Q2, MIA!Q2, MIL!Q2, MIN!Q2, NOP!Q2, NYK!Q2, OKC!Q2, ORL!Q2, PHI!Q2, PHX!Q2, POR!Q2, SAC!Q2, SAS!Q2, TOR!Q2, UTH!Q2, WAS!Q2)-min(ATL!Q2, BOS!Q2, BRK!Q2, CHA!Q2, CHI!Q2, CLE!Q2, DAL!Q2, DEN!Q2, DET!Q2, GSW!Q2, HOU!Q2, IND!Q2, LAC!Q2, LAL!Q2, MEM!Q2, MIA!Q2, MIL!Q2, MIN!Q2, NOP!Q2, NYK!Q2, OKC!Q2, ORL!Q2, PHI!Q2, PHX!Q2, POR!Q2, SAC!Q2, SAS!Q2, TOR!Q2, UTH!Q2, WAS!Q2))/$B$103</f>
        <v>0</v>
      </c>
      <c r="R104" s="140">
        <f>(SUM(ATL!R2, BOS!R2, BRK!R2, CHA!R2, CHI!R2, CLE!R2, DAL!R2, DEN!R2, DET!R2, GSW!R2, HOU!R2, IND!R2, LAC!R2, LAL!R2, MEM!R2, MIA!R2, MIL!R2, MIN!R2, NOP!R2, NYK!R2, OKC!R2, ORL!R2, PHI!R2, PHX!R2, POR!R2, SAC!R2, SAS!R2, TOR!R2, UTH!R2, WAS!R2)-Max(ATL!R2, BOS!R2, BRK!R2, CHA!R2, CHI!R2, CLE!R2, DAL!R2, DEN!R2, DET!R2, GSW!R2, HOU!R2, IND!R2, LAC!R2, LAL!R2, MEM!R2, MIA!R2, MIL!R2, MIN!R2, NOP!R2, NYK!R2, OKC!R2, ORL!R2, PHI!R2, PHX!R2, POR!R2, SAC!R2, SAS!R2, TOR!R2, UTH!R2, WAS!R2)-min(ATL!R2, BOS!R2, BRK!R2, CHA!R2, CHI!R2, CLE!R2, DAL!R2, DEN!R2, DET!R2, GSW!R2, HOU!R2, IND!R2, LAC!R2, LAL!R2, MEM!R2, MIA!R2, MIL!R2, MIN!R2, NOP!R2, NYK!R2, OKC!R2, ORL!R2, PHI!R2, PHX!R2, POR!R2, SAC!R2, SAS!R2, TOR!R2, UTH!R2, WAS!R2))/$B$103</f>
        <v>0</v>
      </c>
      <c r="S104" s="140">
        <f>(SUM(ATL!S2, BOS!S2, BRK!S2, CHA!S2, CHI!S2, CLE!S2, DAL!S2, DEN!S2, DET!S2, GSW!S2, HOU!S2, IND!S2, LAC!S2, LAL!S2, MEM!S2, MIA!S2, MIL!S2, MIN!S2, NOP!S2, NYK!S2, OKC!S2, ORL!S2, PHI!S2, PHX!S2, POR!S2, SAC!S2, SAS!S2, TOR!S2, UTH!S2, WAS!S2)-Max(ATL!S2, BOS!S2, BRK!S2, CHA!S2, CHI!S2, CLE!S2, DAL!S2, DEN!S2, DET!S2, GSW!S2, HOU!S2, IND!S2, LAC!S2, LAL!S2, MEM!S2, MIA!S2, MIL!S2, MIN!S2, NOP!S2, NYK!S2, OKC!S2, ORL!S2, PHI!S2, PHX!S2, POR!S2, SAC!S2, SAS!S2, TOR!S2, UTH!S2, WAS!S2)-min(ATL!S2, BOS!S2, BRK!S2, CHA!S2, CHI!S2, CLE!S2, DAL!S2, DEN!S2, DET!S2, GSW!S2, HOU!S2, IND!S2, LAC!S2, LAL!S2, MEM!S2, MIA!S2, MIL!S2, MIN!S2, NOP!S2, NYK!S2, OKC!S2, ORL!S2, PHI!S2, PHX!S2, POR!S2, SAC!S2, SAS!S2, TOR!S2, UTH!S2, WAS!S2))/$B$103</f>
        <v>-1493.607143</v>
      </c>
    </row>
    <row r="105">
      <c r="A105" s="3" t="s">
        <v>22</v>
      </c>
      <c r="B105" s="140">
        <f>(SUM(ATL!B3, BOS!B3, BRK!B3, CHA!B3, CHI!B3, CLE!B3, DAL!B3, DEN!B3, DET!B3, GSW!B3, HOU!B3, IND!B3, LAC!B3, LAL!B3, MEM!B3, MIA!B3, MIL!B3, MIN!B3, NOP!B3, NYK!B3, OKC!B3, ORL!B3, PHI!B3, PHX!B3, POR!B3, SAC!B3, SAS!B3, TOR!B3, UTH!B3, WAS!B3)-Max(ATL!B3, BOS!B3, BRK!B3, CHA!B3, CHI!B3, CLE!B3, DAL!B3, DEN!B3, DET!B3, GSW!B3, HOU!B3, IND!B3, LAC!B3, LAL!B3, MEM!B3, MIA!B3, MIL!B3, MIN!B3, NOP!B3, NYK!B3, OKC!B3, ORL!B3, PHI!B3, PHX!B3, POR!B3, SAC!B3, SAS!B3, TOR!B3, UTH!B3, WAS!B3)-min(ATL!B3, BOS!B3, BRK!B3, CHA!B3, CHI!B3, CLE!B3, DAL!B3, DEN!B3, DET!B3, GSW!B3, HOU!B3, IND!B3, LAC!B3, LAL!B3, MEM!B3, MIA!B3, MIL!B3, MIN!B3, NOP!B3, NYK!B3, OKC!B3, ORL!B3, PHI!B3, PHX!B3, POR!B3, SAC!B3, SAS!B3, TOR!B3, UTH!B3, WAS!B3))/$B$103</f>
        <v>26.71428571</v>
      </c>
      <c r="C105" s="140">
        <f>(SUM(ATL!C3, BOS!C3, BRK!C3, CHA!C3, CHI!C3, CLE!C3, DAL!C3, DEN!C3, DET!C3, GSW!C3, HOU!C3, IND!C3, LAC!C3, LAL!C3, MEM!C3, MIA!C3, MIL!C3, MIN!C3, NOP!C3, NYK!C3, OKC!C3, ORL!C3, PHI!C3, PHX!C3, POR!C3, SAC!C3, SAS!C3, TOR!C3, UTH!C3, WAS!C3)-Max(ATL!C3, BOS!C3, BRK!C3, CHA!C3, CHI!C3, CLE!C3, DAL!C3, DEN!C3, DET!C3, GSW!C3, HOU!C3, IND!C3, LAC!C3, LAL!C3, MEM!C3, MIA!C3, MIL!C3, MIN!C3, NOP!C3, NYK!C3, OKC!C3, ORL!C3, PHI!C3, PHX!C3, POR!C3, SAC!C3, SAS!C3, TOR!C3, UTH!C3, WAS!C3)-min(ATL!C3, BOS!C3, BRK!C3, CHA!C3, CHI!C3, CLE!C3, DAL!C3, DEN!C3, DET!C3, GSW!C3, HOU!C3, IND!C3, LAC!C3, LAL!C3, MEM!C3, MIA!C3, MIL!C3, MIN!C3, NOP!C3, NYK!C3, OKC!C3, ORL!C3, PHI!C3, PHX!C3, POR!C3, SAC!C3, SAS!C3, TOR!C3, UTH!C3, WAS!C3))/$B$103</f>
        <v>20.03571429</v>
      </c>
      <c r="D105" s="140">
        <f>(SUM(ATL!D3, BOS!D3, BRK!D3, CHA!D3, CHI!D3, CLE!D3, DAL!D3, DEN!D3, DET!D3, GSW!D3, HOU!D3, IND!D3, LAC!D3, LAL!D3, MEM!D3, MIA!D3, MIL!D3, MIN!D3, NOP!D3, NYK!D3, OKC!D3, ORL!D3, PHI!D3, PHX!D3, POR!D3, SAC!D3, SAS!D3, TOR!D3, UTH!D3, WAS!D3)-Max(ATL!D3, BOS!D3, BRK!D3, CHA!D3, CHI!D3, CLE!D3, DAL!D3, DEN!D3, DET!D3, GSW!D3, HOU!D3, IND!D3, LAC!D3, LAL!D3, MEM!D3, MIA!D3, MIL!D3, MIN!D3, NOP!D3, NYK!D3, OKC!D3, ORL!D3, PHI!D3, PHX!D3, POR!D3, SAC!D3, SAS!D3, TOR!D3, UTH!D3, WAS!D3)-min(ATL!D3, BOS!D3, BRK!D3, CHA!D3, CHI!D3, CLE!D3, DAL!D3, DEN!D3, DET!D3, GSW!D3, HOU!D3, IND!D3, LAC!D3, LAL!D3, MEM!D3, MIA!D3, MIL!D3, MIN!D3, NOP!D3, NYK!D3, OKC!D3, ORL!D3, PHI!D3, PHX!D3, POR!D3, SAC!D3, SAS!D3, TOR!D3, UTH!D3, WAS!D3))/$B$103</f>
        <v>18.39285714</v>
      </c>
      <c r="E105" s="140">
        <f>(SUM(ATL!E3, BOS!E3, BRK!E3, CHA!E3, CHI!E3, CLE!E3, DAL!E3, DEN!E3, DET!E3, GSW!E3, HOU!E3, IND!E3, LAC!E3, LAL!E3, MEM!E3, MIA!E3, MIL!E3, MIN!E3, NOP!E3, NYK!E3, OKC!E3, ORL!E3, PHI!E3, PHX!E3, POR!E3, SAC!E3, SAS!E3, TOR!E3, UTH!E3, WAS!E3)-Max(ATL!E3, BOS!E3, BRK!E3, CHA!E3, CHI!E3, CLE!E3, DAL!E3, DEN!E3, DET!E3, GSW!E3, HOU!E3, IND!E3, LAC!E3, LAL!E3, MEM!E3, MIA!E3, MIL!E3, MIN!E3, NOP!E3, NYK!E3, OKC!E3, ORL!E3, PHI!E3, PHX!E3, POR!E3, SAC!E3, SAS!E3, TOR!E3, UTH!E3, WAS!E3)-min(ATL!E3, BOS!E3, BRK!E3, CHA!E3, CHI!E3, CLE!E3, DAL!E3, DEN!E3, DET!E3, GSW!E3, HOU!E3, IND!E3, LAC!E3, LAL!E3, MEM!E3, MIA!E3, MIL!E3, MIN!E3, NOP!E3, NYK!E3, OKC!E3, ORL!E3, PHI!E3, PHX!E3, POR!E3, SAC!E3, SAS!E3, TOR!E3, UTH!E3, WAS!E3))/$B$103</f>
        <v>20.39285714</v>
      </c>
      <c r="F105" s="140">
        <f>(SUM(ATL!G3, BOS!F3, BRK!F3, CHA!F3, CHI!F3, CLE!F3, DAL!F3, DEN!F3, DET!F3, GSW!F3, HOU!F3, IND!F3, LAC!F3, LAL!F3, MEM!F3, MIA!F3, MIL!F3, MIN!F3, NOP!F3, NYK!F3, OKC!F3, ORL!F3, PHI!F3, PHX!F3, POR!F3, SAC!F3, SAS!F3, TOR!F3, UTH!F3, WAS!F3)-Max(ATL!G3, BOS!F3, BRK!F3, CHA!F3, CHI!F3, CLE!F3, DAL!F3, DEN!F3, DET!F3, GSW!F3, HOU!F3, IND!F3, LAC!F3, LAL!F3, MEM!F3, MIA!F3, MIL!F3, MIN!F3, NOP!F3, NYK!F3, OKC!F3, ORL!F3, PHI!F3, PHX!F3, POR!F3, SAC!F3, SAS!F3, TOR!F3, UTH!F3, WAS!F3)-min(ATL!G3, BOS!F3, BRK!F3, CHA!F3, CHI!F3, CLE!F3, DAL!F3, DEN!F3, DET!F3, GSW!F3, HOU!F3, IND!F3, LAC!F3, LAL!F3, MEM!F3, MIA!F3, MIL!F3, MIN!F3, NOP!F3, NYK!F3, OKC!F3, ORL!F3, PHI!F3, PHX!F3, POR!F3, SAC!F3, SAS!F3, TOR!F3, UTH!F3, WAS!F3))/$B$103</f>
        <v>19.25</v>
      </c>
      <c r="G105" s="140">
        <f>(SUM(ATL!G3, BOS!G3, BRK!G3, CHA!G3, CHI!G3, CLE!G3, DAL!G3, DEN!G3, DET!G3, GSW!G3, HOU!G3, IND!G3, LAC!G3, LAL!G3, MEM!G3, MIA!G3, MIL!G3, MIN!G3, NOP!G3, NYK!G3, OKC!G3, ORL!G3, PHI!G3, PHX!G3, POR!G3, SAC!G3, SAS!G3, TOR!G3, UTH!G3, WAS!G3)-Max(ATL!G3, BOS!G3, BRK!G3, CHA!G3, CHI!G3, CLE!G3, DAL!G3, DEN!G3, DET!G3, GSW!G3, HOU!G3, IND!G3, LAC!G3, LAL!G3, MEM!G3, MIA!G3, MIL!G3, MIN!G3, NOP!G3, NYK!G3, OKC!G3, ORL!G3, PHI!G3, PHX!G3, POR!G3, SAC!G3, SAS!G3, TOR!G3, UTH!G3, WAS!G3)-min(ATL!G3, BOS!G3, BRK!G3, CHA!G3, CHI!G3, CLE!G3, DAL!G3, DEN!G3, DET!G3, GSW!G3, HOU!G3, IND!G3, LAC!G3, LAL!G3, MEM!G3, MIA!G3, MIL!G3, MIN!G3, NOP!G3, NYK!G3, OKC!G3, ORL!G3, PHI!G3, PHX!G3, POR!G3, SAC!G3, SAS!G3, TOR!G3, UTH!G3, WAS!G3))/$B$103</f>
        <v>20.89285714</v>
      </c>
      <c r="H105" s="140">
        <f>(SUM(ATL!H3, BOS!H3, BRK!H3, CHA!H3, CHI!H3, CLE!H3, DAL!H3, DEN!H3, DET!H3, GSW!H3, HOU!H3, IND!H3, LAC!H3, LAL!H3, MEM!H3, MIA!H3, MIL!H3, MIN!H3, NOP!H3, NYK!H3, OKC!H3, ORL!H3, PHI!H3, PHX!H3, POR!H3, SAC!H3, SAS!H3, TOR!H3, UTH!H3, WAS!H3)-Max(ATL!H3, BOS!H3, BRK!H3, CHA!H3, CHI!H3, CLE!H3, DAL!H3, DEN!H3, DET!H3, GSW!H3, HOU!H3, IND!H3, LAC!H3, LAL!H3, MEM!H3, MIA!H3, MIL!H3, MIN!H3, NOP!H3, NYK!H3, OKC!H3, ORL!H3, PHI!H3, PHX!H3, POR!H3, SAC!H3, SAS!H3, TOR!H3, UTH!H3, WAS!H3)-min(ATL!H3, BOS!H3, BRK!H3, CHA!H3, CHI!H3, CLE!H3, DAL!H3, DEN!H3, DET!H3, GSW!H3, HOU!H3, IND!H3, LAC!H3, LAL!H3, MEM!H3, MIA!H3, MIL!H3, MIN!H3, NOP!H3, NYK!H3, OKC!H3, ORL!H3, PHI!H3, PHX!H3, POR!H3, SAC!H3, SAS!H3, TOR!H3, UTH!H3, WAS!H3))/$B$103</f>
        <v>23.14285714</v>
      </c>
      <c r="I105" s="140">
        <f>(SUM(ATL!I3, BOS!I3, BRK!I3, CHA!I3, CHI!I3, CLE!I3, DAL!I3, DEN!I3, DET!I3, GSW!I3, HOU!I3, IND!I3, LAC!I3, LAL!I3, MEM!I3, MIA!I3, MIL!I3, MIN!I3, NOP!I2, NYK!I3, OKC!I3, ORL!I3, PHI!I3, PHX!I3, POR!I3, SAC!I3, SAS!I3, TOR!I3, UTH!I3, WAS!I3)-Max(ATL!I3, BOS!I3, BRK!I3, CHA!I3, CHI!I3, CLE!I3, DAL!I3, DEN!I3, DET!I3, GSW!I3, HOU!I3, IND!I3, LAC!I3, LAL!I3, MEM!I3, MIA!I3, MIL!I3, MIN!I3, NOP!I2, NYK!I3, OKC!I3, ORL!I3, PHI!I3, PHX!I3, POR!I3, SAC!I3, SAS!I3, TOR!I3, UTH!I3, WAS!I3)-min(ATL!I3, BOS!I3, BRK!I3, CHA!I3, CHI!I3, CLE!I3, DAL!I3, DEN!I3, DET!I3, GSW!I3, HOU!I3, IND!I3, LAC!I3, LAL!I3, MEM!I3, MIA!I3, MIL!I3, MIN!I3, NOP!I2, NYK!I3, OKC!I3, ORL!I3, PHI!I3, PHX!I3, POR!I3, SAC!I3, SAS!I3, TOR!I3, UTH!I3, WAS!I3))/$B$103</f>
        <v>20.85714286</v>
      </c>
      <c r="J105" s="140">
        <f>(SUM(ATL!J3, BOS!J3, BRK!J3, CHA!J3, CHI!J3, CLE!J3, DAL!J3, DEN!J3, DET!J3, GSW!J3, HOU!J3, IND!J3, LAC!J3, LAL!J3, MEM!J3, MIA!J3, MIL!J3, MIN!J3, NOP!J2, NYK!J3, OKC!J3, ORL!J3, PHI!J3, PHX!J3, POR!J3, SAC!J3, SAS!J3, TOR!J3, UTH!J3, WAS!J3)-Max(ATL!J3, BOS!J3, BRK!J3, CHA!J3, CHI!J3, CLE!J3, DAL!J3, DEN!J3, DET!J3, GSW!J3, HOU!J3, IND!J3, LAC!J3, LAL!J3, MEM!J3, MIA!J3, MIL!J3, MIN!J3, NOP!J2, NYK!J3, OKC!J3, ORL!J3, PHI!J3, PHX!J3, POR!J3, SAC!J3, SAS!J3, TOR!J3, UTH!J3, WAS!J3)-min(ATL!J3, BOS!J3, BRK!J3, CHA!J3, CHI!J3, CLE!J3, DAL!J3, DEN!J3, DET!J3, GSW!J3, HOU!J3, IND!J3, LAC!J3, LAL!J3, MEM!J3, MIA!J3, MIL!J3, MIN!J3, NOP!J2, NYK!J3, OKC!J3, ORL!J3, PHI!J3, PHX!J3, POR!J3, SAC!J3, SAS!J3, TOR!J3, UTH!J3, WAS!J3))/$B$103</f>
        <v>17.75</v>
      </c>
      <c r="K105" s="140">
        <f>(SUM(ATL!K3, BOS!K3, BRK!K3, CHA!K3, CHI!K3, CLE!K3, DAL!K3, DEN!K3, DET!K3, GSW!K3, HOU!K3, IND!K3, LAC!K3, LAL!K3, MEM!K3, MIA!K3, MIL!K3, MIN!K3, NOP!K2, NYK!K3, OKC!K3, ORL!K3, PHI!K3, PHX!K3, POR!K3, SAC!K3, SAS!K3, TOR!K3, UTH!K3, WAS!K3)-Max(ATL!K3, BOS!K3, BRK!K3, CHA!K3, CHI!K3, CLE!K3, DAL!K3, DEN!K3, DET!K3, GSW!K3, HOU!K3, IND!K3, LAC!K3, LAL!K3, MEM!K3, MIA!K3, MIL!K3, MIN!K3, NOP!K2, NYK!K3, OKC!K3, ORL!K3, PHI!K3, PHX!K3, POR!K3, SAC!K3, SAS!K3, TOR!K3, UTH!K3, WAS!K3)-min(ATL!K3, BOS!K3, BRK!K3, CHA!K3, CHI!K3, CLE!K3, DAL!K3, DEN!K3, DET!K3, GSW!K3, HOU!K3, IND!K3, LAC!K3, LAL!K3, MEM!K3, MIA!K3, MIL!K3, MIN!K3, NOP!K2, NYK!K3, OKC!K3, ORL!K3, PHI!K3, PHX!K3, POR!K3, SAC!K3, SAS!K3, TOR!K3, UTH!K3, WAS!K3))/$B$103</f>
        <v>18</v>
      </c>
      <c r="L105" s="140">
        <f>(SUM(ATL!L3, BOS!L3, BRK!L3, CHA!L3, CHI!L3, CLE!L3, DAL!L3, DEN!L3, DET!L3, GSW!L3, HOU!L3, IND!L3, LAC!L3, LAL!L3, MEM!L3, MIA!L3, MIL!L3, MIN!L3, NOP!L2, NYK!L3, OKC!L3, ORL!L3, PHI!L3, PHX!L3, POR!L3, SAC!L3, SAS!L3, TOR!L3, UTH!L3, WAS!L3)-Max(ATL!L3, BOS!L3, BRK!L3, CHA!L3, CHI!L3, CLE!L3, DAL!L3, DEN!L3, DET!L3, GSW!L3, HOU!L3, IND!L3, LAC!L3, LAL!L3, MEM!L3, MIA!L3, MIL!L3, MIN!L3, NOP!L2, NYK!L3, OKC!L3, ORL!L3, PHI!L3, PHX!L3, POR!L3, SAC!L3, SAS!L3, TOR!L3, UTH!L3, WAS!L3)-min(ATL!L3, BOS!L3, BRK!L3, CHA!L3, CHI!L3, CLE!L3, DAL!L3, DEN!L3, DET!L3, GSW!L3, HOU!L3, IND!L3, LAC!L3, LAL!L3, MEM!L3, MIA!L3, MIL!L3, MIN!L3, NOP!L2, NYK!L3, OKC!L3, ORL!L3, PHI!L3, PHX!L3, POR!L3, SAC!L3, SAS!L3, TOR!L3, UTH!L3, WAS!L3))/$B$103</f>
        <v>18.10714286</v>
      </c>
      <c r="M105" s="140">
        <f>(SUM(ATL!M3, BOS!M3, BRK!M3, CHA!M3, CHI!M3, CLE!M3, DAL!M3, DEN!M3, DET!M3, GSW!M3, HOU!M3, IND!M3, LAC!M3, LAL!M3, MEM!M3, MIA!M3, MIL!M3, MIN!M3, NOP!M3, NYK!M3, OKC!M3, ORL!M3, PHI!M3, PHX!M3, POR!M3, SAC!M3, SAS!M3, TOR!M3, UTH!M3, WAS!M3)-Max(ATL!M3, BOS!M3, BRK!M3, CHA!M3, CHI!M3, CLE!M3, DAL!M3, DEN!M3, DET!M3, GSW!M3, HOU!M3, IND!M3, LAC!M3, LAL!M3, MEM!M3, MIA!M3, MIL!M3, MIN!M3, NOP!M3, NYK!M3, OKC!M3, ORL!M3, PHI!M3, PHX!M3, POR!M3, SAC!M3, SAS!M3, TOR!M3, UTH!M3, WAS!M3)-min(ATL!M3, BOS!M3, BRK!M3, CHA!M3, CHI!M3, CLE!M3, DAL!M3, DEN!M3, DET!M3, GSW!M3, HOU!M3, IND!M3, LAC!M3, LAL!M3, MEM!M3, MIA!M3, MIL!M3, MIN!M3, NOP!M3, NYK!M3, OKC!M3, ORL!M3, PHI!M3, PHX!M3, POR!M3, SAC!M3, SAS!M3, TOR!M3, UTH!M3, WAS!M3))/$B$103</f>
        <v>15.53571429</v>
      </c>
      <c r="N105" s="140">
        <f>(SUM(ATL!N3, BOS!N3, BRK!N3, CHA!N3, CHI!N3, CLE!N3, DAL!N3, DEN!N3, DET!N3, GSW!N3, HOU!N3, IND!N3, LAC!N3, LAL!N3, MEM!N3, MIA!N3, MIL!N3, MIN!N3, NOP!N3, NYK!N3, OKC!N3, ORL!N3, PHI!N3, PHX!N3, POR!N3, SAC!N3, SAS!N3, TOR!N3, UTH!N3, WAS!N3)-Max(ATL!N3, BOS!N3, BRK!N3, CHA!N3, CHI!N3, CLE!N3, DAL!N3, DEN!N3, DET!N3, GSW!N3, HOU!N3, IND!N3, LAC!N3, LAL!N3, MEM!N3, MIA!N3, MIL!N3, MIN!N3, NOP!N3, NYK!N3, OKC!N3, ORL!N3, PHI!N3, PHX!N3, POR!N3, SAC!N3, SAS!N3, TOR!N3, UTH!N3, WAS!N3)-min(ATL!N3, BOS!N3, BRK!N3, CHA!N3, CHI!N3, CLE!N3, DAL!N3, DEN!N3, DET!N3, GSW!N3, HOU!N3, IND!N3, LAC!N3, LAL!N3, MEM!N3, MIA!N3, MIL!N3, MIN!N3, NOP!N3, NYK!N3, OKC!N3, ORL!N3, PHI!N3, PHX!N3, POR!N3, SAC!N3, SAS!N3, TOR!N3, UTH!N3, WAS!N3))/$B$103</f>
        <v>14.28571429</v>
      </c>
      <c r="O105" s="140">
        <f>(SUM(ATL!O3, BOS!O3, BRK!O3, CHA!O3, CHI!O3, CLE!O3, DAL!O3, DEN!O3, DET!O3, GSW!O3, HOU!O3, IND!O3, LAC!O3, LAL!O3, MEM!O3, MIA!O3, MIL!O3, MIN!O3, NOP!O3, NYK!O3, OKC!O3, ORL!O3, PHI!O3, PHX!O3, POR!O3, SAC!O3, SAS!O3, TOR!O3, UTH!O3, WAS!O3)-Max(ATL!O3, BOS!O3, BRK!O3, CHA!O3, CHI!O3, CLE!O3, DAL!O3, DEN!O3, DET!O3, GSW!O3, HOU!O3, IND!O3, LAC!O3, LAL!O3, MEM!O3, MIA!O3, MIL!O3, MIN!O3, NOP!O3, NYK!O3, OKC!O3, ORL!O3, PHI!O3, PHX!O3, POR!O3, SAC!O3, SAS!O3, TOR!O3, UTH!O3, WAS!O3)-min(ATL!O3, BOS!O3, BRK!O3, CHA!O3, CHI!O3, CLE!O3, DAL!O3, DEN!O3, DET!O3, GSW!O3, HOU!O3, IND!O3, LAC!O3, LAL!O3, MEM!O3, MIA!O3, MIL!O3, MIN!O3, NOP!O3, NYK!O3, OKC!O3, ORL!O3, PHI!O3, PHX!O3, POR!O3, SAC!O3, SAS!O3, TOR!O3, UTH!O3, WAS!O3))/$B$103</f>
        <v>4.821428571</v>
      </c>
      <c r="P105" s="140">
        <f>(SUM(ATL!P3, BOS!P3, BRK!P3, CHA!P3, CHI!P3, CLE!P3, DAL!P3, DEN!P3, DET!P3, GSW!P3, HOU!P3, IND!P3, LAC!P3, LAL!P3, MEM!P3, MIA!P3, MIL!P3, MIN!P3, NOP!P3, NYK!P3, OKC!P3, ORL!P3, PHI!P3, PHX!P3, POR!P3, SAC!P3, SAS!P3, TOR!P3, UTH!P3, WAS!P3)-Max(ATL!P3, BOS!P3, BRK!P3, CHA!P3, CHI!P3, CLE!P3, DAL!P3, DEN!P3, DET!P3, GSW!P3, HOU!P3, IND!P3, LAC!P3, LAL!P3, MEM!P3, MIA!P3, MIL!P3, MIN!P3, NOP!P3, NYK!P3, OKC!P3, ORL!P3, PHI!P3, PHX!P3, POR!P3, SAC!P3, SAS!P3, TOR!P3, UTH!P3, WAS!P3)-min(ATL!P3, BOS!P3, BRK!P3, CHA!P3, CHI!P3, CLE!P3, DAL!P3, DEN!P3, DET!P3, GSW!P3, HOU!P3, IND!P3, LAC!P3, LAL!P3, MEM!P3, MIA!P3, MIL!P3, MIN!P3, NOP!P3, NYK!P3, OKC!P3, ORL!P3, PHI!P3, PHX!P3, POR!P3, SAC!P3, SAS!P3, TOR!P3, UTH!P3, WAS!P3))/$B$103</f>
        <v>0</v>
      </c>
      <c r="Q105" s="140">
        <f>(SUM(ATL!Q3, BOS!Q3, BRK!Q3, CHA!Q3, CHI!Q3, CLE!Q3, DAL!Q3, DEN!Q3, DET!Q3, GSW!Q3, HOU!Q3, IND!Q3, LAC!Q3, LAL!Q3, MEM!Q3, MIA!Q3, MIL!Q3, MIN!Q3, NOP!Q3, NYK!Q3, OKC!Q3, ORL!Q3, PHI!Q3, PHX!Q3, POR!Q3, SAC!Q3, SAS!Q3, TOR!Q3, UTH!Q3, WAS!Q3)-Max(ATL!Q3, BOS!Q3, BRK!Q3, CHA!Q3, CHI!Q3, CLE!Q3, DAL!Q3, DEN!Q3, DET!Q3, GSW!Q3, HOU!Q3, IND!Q3, LAC!Q3, LAL!Q3, MEM!Q3, MIA!Q3, MIL!Q3, MIN!Q3, NOP!Q3, NYK!Q3, OKC!Q3, ORL!Q3, PHI!Q3, PHX!Q3, POR!Q3, SAC!Q3, SAS!Q3, TOR!Q3, UTH!Q3, WAS!Q3)-min(ATL!Q3, BOS!Q3, BRK!Q3, CHA!Q3, CHI!Q3, CLE!Q3, DAL!Q3, DEN!Q3, DET!Q3, GSW!Q3, HOU!Q3, IND!Q3, LAC!Q3, LAL!Q3, MEM!Q3, MIA!Q3, MIL!Q3, MIN!Q3, NOP!Q3, NYK!Q3, OKC!Q3, ORL!Q3, PHI!Q3, PHX!Q3, POR!Q3, SAC!Q3, SAS!Q3, TOR!Q3, UTH!Q3, WAS!Q3))/$B$103</f>
        <v>0</v>
      </c>
      <c r="R105" s="140">
        <f>(SUM(ATL!R3, BOS!R3, BRK!R3, CHA!R3, CHI!R3, CLE!R3, DAL!R3, DEN!R3, DET!R3, GSW!R3, HOU!R3, IND!R3, LAC!R3, LAL!R3, MEM!R3, MIA!R3, MIL!R3, MIN!R3, NOP!R3, NYK!R3, OKC!R3, ORL!R3, PHI!R3, PHX!R3, POR!R3, SAC!R3, SAS!R3, TOR!R3, UTH!R3, WAS!R3)-Max(ATL!R3, BOS!R3, BRK!R3, CHA!R3, CHI!R3, CLE!R3, DAL!R3, DEN!R3, DET!R3, GSW!R3, HOU!R3, IND!R3, LAC!R3, LAL!R3, MEM!R3, MIA!R3, MIL!R3, MIN!R3, NOP!R3, NYK!R3, OKC!R3, ORL!R3, PHI!R3, PHX!R3, POR!R3, SAC!R3, SAS!R3, TOR!R3, UTH!R3, WAS!R3)-min(ATL!R3, BOS!R3, BRK!R3, CHA!R3, CHI!R3, CLE!R3, DAL!R3, DEN!R3, DET!R3, GSW!R3, HOU!R3, IND!R3, LAC!R3, LAL!R3, MEM!R3, MIA!R3, MIL!R3, MIN!R3, NOP!R3, NYK!R3, OKC!R3, ORL!R3, PHI!R3, PHX!R3, POR!R3, SAC!R3, SAS!R3, TOR!R3, UTH!R3, WAS!R3))/$B$103</f>
        <v>0</v>
      </c>
      <c r="S105" s="140">
        <f>(SUM(ATL!S3, BOS!S3, BRK!S3, CHA!S3, CHI!S3, CLE!S3, DAL!S3, DEN!S3, DET!S3, GSW!S3, HOU!S3, IND!S3, LAC!S3, LAL!S3, MEM!S3, MIA!S3, MIL!S3, MIN!S3, NOP!S3, NYK!S3, OKC!S3, ORL!S3, PHI!S3, PHX!S3, POR!S3, SAC!S3, SAS!S3, TOR!S3, UTH!S3, WAS!S3)-Max(ATL!S3, BOS!S3, BRK!S3, CHA!S3, CHI!S3, CLE!S3, DAL!S3, DEN!S3, DET!S3, GSW!S3, HOU!S3, IND!S3, LAC!S3, LAL!S3, MEM!S3, MIA!S3, MIL!S3, MIN!S3, NOP!S3, NYK!S3, OKC!S3, ORL!S3, PHI!S3, PHX!S3, POR!S3, SAC!S3, SAS!S3, TOR!S3, UTH!S3, WAS!S3)-min(ATL!S3, BOS!S3, BRK!S3, CHA!S3, CHI!S3, CLE!S3, DAL!S3, DEN!S3, DET!S3, GSW!S3, HOU!S3, IND!S3, LAC!S3, LAL!S3, MEM!S3, MIA!S3, MIL!S3, MIN!S3, NOP!S3, NYK!S3, OKC!S3, ORL!S3, PHI!S3, PHX!S3, POR!S3, SAC!S3, SAS!S3, TOR!S3, UTH!S3, WAS!S3))/$B$103</f>
        <v>-1489.357143</v>
      </c>
    </row>
    <row r="106">
      <c r="A106" s="3" t="s">
        <v>23</v>
      </c>
      <c r="B106" s="140">
        <f>(SUM(ATL!B4, BOS!B4, BRK!B4, CHA!B4, CHI!B4, CLE!B4, DAL!B4, DEN!B4, DET!B4, GSW!B4, HOU!B4, IND!B4, LAC!B4, LAL!B4, MEM!B4, MIA!B4, MIL!B4, MIN!B4, NOP!B4, NYK!B4, OKC!B4, ORL!B4, PHI!B4, PHX!B4, POR!B4, SAC!B4, SAS!B4, TOR!B4, UTH!B4, WAS!B4)-Max(ATL!B4, BOS!B4, BRK!B4, CHA!B4, CHI!B4, CLE!B4, DAL!B4, DEN!B4, DET!B4, GSW!B4, HOU!B4, IND!B4, LAC!B4, LAL!B4, MEM!B4, MIA!B4, MIL!B4, MIN!B4, NOP!B4, NYK!B4, OKC!B4, ORL!B4, PHI!B4, PHX!B4, POR!B4, SAC!B4, SAS!B4, TOR!B4, UTH!B4, WAS!B4)-min(ATL!B4, BOS!B4, BRK!B4, CHA!B4, CHI!B4, CLE!B4, DAL!B4, DEN!B4, DET!B4, GSW!B4, HOU!B4, IND!B4, LAC!B4, LAL!B4, MEM!B4, MIA!B4, MIL!B4, MIN!B4, NOP!B4, NYK!B4, OKC!B4, ORL!B4, PHI!B4, PHX!B4, POR!B4, SAC!B4, SAS!B4, TOR!B4, UTH!B4, WAS!B4))/$B$103</f>
        <v>18.5</v>
      </c>
      <c r="C106" s="140">
        <f>(SUM(ATL!C4, BOS!C4, BRK!C4, CHA!C4, CHI!C4, CLE!C4, DAL!C4, DEN!C4, DET!C4, GSW!C4, HOU!C4, IND!C4, LAC!C4, LAL!C4, MEM!C4, MIA!C4, MIL!C4, MIN!C4, NOP!C4, NYK!C4, OKC!C4, ORL!C4, PHI!C4, PHX!C4, POR!C4, SAC!C4, SAS!C4, TOR!C4, UTH!C4, WAS!C4)-Max(ATL!C4, BOS!C4, BRK!C4, CHA!C4, CHI!C4, CLE!C4, DAL!C4, DEN!C4, DET!C4, GSW!C4, HOU!C4, IND!C4, LAC!C4, LAL!C4, MEM!C4, MIA!C4, MIL!C4, MIN!C4, NOP!C4, NYK!C4, OKC!C4, ORL!C4, PHI!C4, PHX!C4, POR!C4, SAC!C4, SAS!C4, TOR!C4, UTH!C4, WAS!C4)-min(ATL!C4, BOS!C4, BRK!C4, CHA!C4, CHI!C4, CLE!C4, DAL!C4, DEN!C4, DET!C4, GSW!C4, HOU!C4, IND!C4, LAC!C4, LAL!C4, MEM!C4, MIA!C4, MIL!C4, MIN!C4, NOP!C4, NYK!C4, OKC!C4, ORL!C4, PHI!C4, PHX!C4, POR!C4, SAC!C4, SAS!C4, TOR!C4, UTH!C4, WAS!C4))/$B$103</f>
        <v>18.03571429</v>
      </c>
      <c r="D106" s="140">
        <f>(SUM(ATL!D4, BOS!D4, BRK!D4, CHA!D4, CHI!D4, CLE!D4, DAL!D4, DEN!D4, DET!D4, GSW!D4, HOU!D4, IND!D4, LAC!D4, LAL!D4, MEM!D4, MIA!D4, MIL!D4, MIN!D4, NOP!D4, NYK!D4, OKC!D4, ORL!D4, PHI!D4, PHX!D4, POR!D4, SAC!D4, SAS!D4, TOR!D4, UTH!D4, WAS!D4)-Max(ATL!D4, BOS!D4, BRK!D4, CHA!D4, CHI!D4, CLE!D4, DAL!D4, DEN!D4, DET!D4, GSW!D4, HOU!D4, IND!D4, LAC!D4, LAL!D4, MEM!D4, MIA!D4, MIL!D4, MIN!D4, NOP!D4, NYK!D4, OKC!D4, ORL!D4, PHI!D4, PHX!D4, POR!D4, SAC!D4, SAS!D4, TOR!D4, UTH!D4, WAS!D4)-min(ATL!D4, BOS!D4, BRK!D4, CHA!D4, CHI!D4, CLE!D4, DAL!D4, DEN!D4, DET!D4, GSW!D4, HOU!D4, IND!D4, LAC!D4, LAL!D4, MEM!D4, MIA!D4, MIL!D4, MIN!D4, NOP!D4, NYK!D4, OKC!D4, ORL!D4, PHI!D4, PHX!D4, POR!D4, SAC!D4, SAS!D4, TOR!D4, UTH!D4, WAS!D4))/$B$103</f>
        <v>15.5</v>
      </c>
      <c r="E106" s="140">
        <f>(SUM(ATL!E4, BOS!E4, BRK!E4, CHA!E4, CHI!E4, CLE!E4, DAL!E4, DEN!E4, DET!E4, GSW!E4, HOU!E4, IND!E4, LAC!E4, LAL!E4, MEM!E4, MIA!E4, MIL!E4, MIN!E4, NOP!E4, NYK!E4, OKC!E4, ORL!E4, PHI!E4, PHX!E4, POR!E4, SAC!E4, SAS!E4, TOR!E4, UTH!E4, WAS!E4)-Max(ATL!E4, BOS!E4, BRK!E4, CHA!E4, CHI!E4, CLE!E4, DAL!E4, DEN!E4, DET!E4, GSW!E4, HOU!E4, IND!E4, LAC!E4, LAL!E4, MEM!E4, MIA!E4, MIL!E4, MIN!E4, NOP!E4, NYK!E4, OKC!E4, ORL!E4, PHI!E4, PHX!E4, POR!E4, SAC!E4, SAS!E4, TOR!E4, UTH!E4, WAS!E4)-min(ATL!E4, BOS!E4, BRK!E4, CHA!E4, CHI!E4, CLE!E4, DAL!E4, DEN!E4, DET!E4, GSW!E4, HOU!E4, IND!E4, LAC!E4, LAL!E4, MEM!E4, MIA!E4, MIL!E4, MIN!E4, NOP!E4, NYK!E4, OKC!E4, ORL!E4, PHI!E4, PHX!E4, POR!E4, SAC!E4, SAS!E4, TOR!E4, UTH!E4, WAS!E4))/$B$103</f>
        <v>17.53571429</v>
      </c>
      <c r="F106" s="140">
        <f>(SUM(ATL!G4, BOS!F4, BRK!F4, CHA!F4, CHI!F4, CLE!F4, DAL!F4, DEN!F4, DET!F4, GSW!F4, HOU!F4, IND!F4, LAC!F4, LAL!F4, MEM!F4, MIA!F4, MIL!F4, MIN!F4, NOP!F4, NYK!F4, OKC!F4, ORL!F4, PHI!F4, PHX!F4, POR!F4, SAC!F4, SAS!F4, TOR!F4, UTH!F4, WAS!F4)-Max(ATL!G4, BOS!F4, BRK!F4, CHA!F4, CHI!F4, CLE!F4, DAL!F4, DEN!F4, DET!F4, GSW!F4, HOU!F4, IND!F4, LAC!F4, LAL!F4, MEM!F4, MIA!F4, MIL!F4, MIN!F4, NOP!F4, NYK!F4, OKC!F4, ORL!F4, PHI!F4, PHX!F4, POR!F4, SAC!F4, SAS!F4, TOR!F4, UTH!F4, WAS!F4)-min(ATL!G4, BOS!F4, BRK!F4, CHA!F4, CHI!F4, CLE!F4, DAL!F4, DEN!F4, DET!F4, GSW!F4, HOU!F4, IND!F4, LAC!F4, LAL!F4, MEM!F4, MIA!F4, MIL!F4, MIN!F4, NOP!F4, NYK!F4, OKC!F4, ORL!F4, PHI!F4, PHX!F4, POR!F4, SAC!F4, SAS!F4, TOR!F4, UTH!F4, WAS!F4))/$B$103</f>
        <v>16.28571429</v>
      </c>
      <c r="G106" s="140">
        <f>(SUM(ATL!G4, BOS!G4, BRK!G4, CHA!G4, CHI!G4, CLE!G4, DAL!G4, DEN!G4, DET!G4, GSW!G4, HOU!G4, IND!G4, LAC!G4, LAL!G4, MEM!G4, MIA!G4, MIL!G4, MIN!G4, NOP!G4, NYK!G4, OKC!G4, ORL!G4, PHI!G4, PHX!G4, POR!G4, SAC!G4, SAS!G4, TOR!G4, UTH!G4, WAS!G4)-Max(ATL!G4, BOS!G4, BRK!G4, CHA!G4, CHI!G4, CLE!G4, DAL!G4, DEN!G4, DET!G4, GSW!G4, HOU!G4, IND!G4, LAC!G4, LAL!G4, MEM!G4, MIA!G4, MIL!G4, MIN!G4, NOP!G4, NYK!G4, OKC!G4, ORL!G4, PHI!G4, PHX!G4, POR!G4, SAC!G4, SAS!G4, TOR!G4, UTH!G4, WAS!G4)-min(ATL!G4, BOS!G4, BRK!G4, CHA!G4, CHI!G4, CLE!G4, DAL!G4, DEN!G4, DET!G4, GSW!G4, HOU!G4, IND!G4, LAC!G4, LAL!G4, MEM!G4, MIA!G4, MIL!G4, MIN!G4, NOP!G4, NYK!G4, OKC!G4, ORL!G4, PHI!G4, PHX!G4, POR!G4, SAC!G4, SAS!G4, TOR!G4, UTH!G4, WAS!G4))/$B$103</f>
        <v>16.46428571</v>
      </c>
      <c r="H106" s="140">
        <f>(SUM(ATL!H4, BOS!H4, BRK!H4, CHA!H4, CHI!H4, CLE!H4, DAL!H4, DEN!H4, DET!H4, GSW!H4, HOU!H4, IND!H4, LAC!H4, LAL!H4, MEM!H4, MIA!H4, MIL!H4, MIN!H4, NOP!H4, NYK!H4, OKC!H4, ORL!H4, PHI!H4, PHX!H4, POR!H4, SAC!H4, SAS!H4, TOR!H4, UTH!H4, WAS!H4)-Max(ATL!H4, BOS!H4, BRK!H4, CHA!H4, CHI!H4, CLE!H4, DAL!H4, DEN!H4, DET!H4, GSW!H4, HOU!H4, IND!H4, LAC!H4, LAL!H4, MEM!H4, MIA!H4, MIL!H4, MIN!H4, NOP!H4, NYK!H4, OKC!H4, ORL!H4, PHI!H4, PHX!H4, POR!H4, SAC!H4, SAS!H4, TOR!H4, UTH!H4, WAS!H4)-min(ATL!H4, BOS!H4, BRK!H4, CHA!H4, CHI!H4, CLE!H4, DAL!H4, DEN!H4, DET!H4, GSW!H4, HOU!H4, IND!H4, LAC!H4, LAL!H4, MEM!H4, MIA!H4, MIL!H4, MIN!H4, NOP!H4, NYK!H4, OKC!H4, ORL!H4, PHI!H4, PHX!H4, POR!H4, SAC!H4, SAS!H4, TOR!H4, UTH!H4, WAS!H4))/$B$103</f>
        <v>18.92857143</v>
      </c>
      <c r="I106" s="140">
        <f>(SUM(ATL!I4, BOS!I4, BRK!I4, CHA!I4, CHI!I4, CLE!I4, DAL!I4, DEN!I4, DET!I4, GSW!I4, HOU!I4, IND!I4, LAC!I4, LAL!I4, MEM!I4, MIA!I4, MIL!I4, MIN!I4, NOP!I3, NYK!I4, OKC!I4, ORL!I4, PHI!I4, PHX!I4, POR!I4, SAC!I4, SAS!I4, TOR!I4, UTH!I4, WAS!I4)-Max(ATL!I4, BOS!I4, BRK!I4, CHA!I4, CHI!I4, CLE!I4, DAL!I4, DEN!I4, DET!I4, GSW!I4, HOU!I4, IND!I4, LAC!I4, LAL!I4, MEM!I4, MIA!I4, MIL!I4, MIN!I4, NOP!I3, NYK!I4, OKC!I4, ORL!I4, PHI!I4, PHX!I4, POR!I4, SAC!I4, SAS!I4, TOR!I4, UTH!I4, WAS!I4)-min(ATL!I4, BOS!I4, BRK!I4, CHA!I4, CHI!I4, CLE!I4, DAL!I4, DEN!I4, DET!I4, GSW!I4, HOU!I4, IND!I4, LAC!I4, LAL!I4, MEM!I4, MIA!I4, MIL!I4, MIN!I4, NOP!I3, NYK!I4, OKC!I4, ORL!I4, PHI!I4, PHX!I4, POR!I4, SAC!I4, SAS!I4, TOR!I4, UTH!I4, WAS!I4))/$B$103</f>
        <v>19.35714286</v>
      </c>
      <c r="J106" s="140">
        <f>(SUM(ATL!J4, BOS!J4, BRK!J4, CHA!J4, CHI!J4, CLE!J4, DAL!J4, DEN!J4, DET!J4, GSW!J4, HOU!J4, IND!J4, LAC!J4, LAL!J4, MEM!J4, MIA!J4, MIL!J4, MIN!J4, NOP!J3, NYK!J4, OKC!J4, ORL!J4, PHI!J4, PHX!J4, POR!J4, SAC!J4, SAS!J4, TOR!J4, UTH!J4, WAS!J4)-Max(ATL!J4, BOS!J4, BRK!J4, CHA!J4, CHI!J4, CLE!J4, DAL!J4, DEN!J4, DET!J4, GSW!J4, HOU!J4, IND!J4, LAC!J4, LAL!J4, MEM!J4, MIA!J4, MIL!J4, MIN!J4, NOP!J3, NYK!J4, OKC!J4, ORL!J4, PHI!J4, PHX!J4, POR!J4, SAC!J4, SAS!J4, TOR!J4, UTH!J4, WAS!J4)-min(ATL!J4, BOS!J4, BRK!J4, CHA!J4, CHI!J4, CLE!J4, DAL!J4, DEN!J4, DET!J4, GSW!J4, HOU!J4, IND!J4, LAC!J4, LAL!J4, MEM!J4, MIA!J4, MIL!J4, MIN!J4, NOP!J3, NYK!J4, OKC!J4, ORL!J4, PHI!J4, PHX!J4, POR!J4, SAC!J4, SAS!J4, TOR!J4, UTH!J4, WAS!J4))/$B$103</f>
        <v>17.25</v>
      </c>
      <c r="K106" s="140">
        <f>(SUM(ATL!K4, BOS!K4, BRK!K4, CHA!K4, CHI!K4, CLE!K4, DAL!K4, DEN!K4, DET!K4, GSW!K4, HOU!K4, IND!K4, LAC!K4, LAL!K4, MEM!K4, MIA!K4, MIL!K4, MIN!K4, NOP!K3, NYK!K4, OKC!K4, ORL!K4, PHI!K4, PHX!K4, POR!K4, SAC!K4, SAS!K4, TOR!K4, UTH!K4, WAS!K4)-Max(ATL!K4, BOS!K4, BRK!K4, CHA!K4, CHI!K4, CLE!K4, DAL!K4, DEN!K4, DET!K4, GSW!K4, HOU!K4, IND!K4, LAC!K4, LAL!K4, MEM!K4, MIA!K4, MIL!K4, MIN!K4, NOP!K3, NYK!K4, OKC!K4, ORL!K4, PHI!K4, PHX!K4, POR!K4, SAC!K4, SAS!K4, TOR!K4, UTH!K4, WAS!K4)-min(ATL!K4, BOS!K4, BRK!K4, CHA!K4, CHI!K4, CLE!K4, DAL!K4, DEN!K4, DET!K4, GSW!K4, HOU!K4, IND!K4, LAC!K4, LAL!K4, MEM!K4, MIA!K4, MIL!K4, MIN!K4, NOP!K3, NYK!K4, OKC!K4, ORL!K4, PHI!K4, PHX!K4, POR!K4, SAC!K4, SAS!K4, TOR!K4, UTH!K4, WAS!K4))/$B$103</f>
        <v>16.17857143</v>
      </c>
      <c r="L106" s="140">
        <f>(SUM(ATL!L4, BOS!L4, BRK!L4, CHA!L4, CHI!L4, CLE!L4, DAL!L4, DEN!L4, DET!L4, GSW!L4, HOU!L4, IND!L4, LAC!L4, LAL!L4, MEM!L4, MIA!L4, MIL!L4, MIN!L4, NOP!L3, NYK!L4, OKC!L4, ORL!L4, PHI!L4, PHX!L4, POR!L4, SAC!L4, SAS!L4, TOR!L4, UTH!L4, WAS!L4)-Max(ATL!L4, BOS!L4, BRK!L4, CHA!L4, CHI!L4, CLE!L4, DAL!L4, DEN!L4, DET!L4, GSW!L4, HOU!L4, IND!L4, LAC!L4, LAL!L4, MEM!L4, MIA!L4, MIL!L4, MIN!L4, NOP!L3, NYK!L4, OKC!L4, ORL!L4, PHI!L4, PHX!L4, POR!L4, SAC!L4, SAS!L4, TOR!L4, UTH!L4, WAS!L4)-min(ATL!L4, BOS!L4, BRK!L4, CHA!L4, CHI!L4, CLE!L4, DAL!L4, DEN!L4, DET!L4, GSW!L4, HOU!L4, IND!L4, LAC!L4, LAL!L4, MEM!L4, MIA!L4, MIL!L4, MIN!L4, NOP!L3, NYK!L4, OKC!L4, ORL!L4, PHI!L4, PHX!L4, POR!L4, SAC!L4, SAS!L4, TOR!L4, UTH!L4, WAS!L4))/$B$103</f>
        <v>18.64285714</v>
      </c>
      <c r="M106" s="140">
        <f>(SUM(ATL!M4, BOS!M4, BRK!M4, CHA!M4, CHI!M4, CLE!M4, DAL!M4, DEN!M4, DET!M4, GSW!M4, HOU!M4, IND!M4, LAC!M4, LAL!M4, MEM!M4, MIA!M4, MIL!M4, MIN!M4, NOP!M4, NYK!M4, OKC!M4, ORL!M4, PHI!M4, PHX!M4, POR!M4, SAC!M4, SAS!M4, TOR!M4, UTH!M4, WAS!M4)-Max(ATL!M4, BOS!M4, BRK!M4, CHA!M4, CHI!M4, CLE!M4, DAL!M4, DEN!M4, DET!M4, GSW!M4, HOU!M4, IND!M4, LAC!M4, LAL!M4, MEM!M4, MIA!M4, MIL!M4, MIN!M4, NOP!M4, NYK!M4, OKC!M4, ORL!M4, PHI!M4, PHX!M4, POR!M4, SAC!M4, SAS!M4, TOR!M4, UTH!M4, WAS!M4)-min(ATL!M4, BOS!M4, BRK!M4, CHA!M4, CHI!M4, CLE!M4, DAL!M4, DEN!M4, DET!M4, GSW!M4, HOU!M4, IND!M4, LAC!M4, LAL!M4, MEM!M4, MIA!M4, MIL!M4, MIN!M4, NOP!M4, NYK!M4, OKC!M4, ORL!M4, PHI!M4, PHX!M4, POR!M4, SAC!M4, SAS!M4, TOR!M4, UTH!M4, WAS!M4))/$B$103</f>
        <v>17.53571429</v>
      </c>
      <c r="N106" s="140">
        <f>(SUM(ATL!N4, BOS!N4, BRK!N4, CHA!N4, CHI!N4, CLE!N4, DAL!N4, DEN!N4, DET!N4, GSW!N4, HOU!N4, IND!N4, LAC!N4, LAL!N4, MEM!N4, MIA!N4, MIL!N4, MIN!N4, NOP!N4, NYK!N4, OKC!N4, ORL!N4, PHI!N4, PHX!N4, POR!N4, SAC!N4, SAS!N4, TOR!N4, UTH!N4, WAS!N4)-Max(ATL!N4, BOS!N4, BRK!N4, CHA!N4, CHI!N4, CLE!N4, DAL!N4, DEN!N4, DET!N4, GSW!N4, HOU!N4, IND!N4, LAC!N4, LAL!N4, MEM!N4, MIA!N4, MIL!N4, MIN!N4, NOP!N4, NYK!N4, OKC!N4, ORL!N4, PHI!N4, PHX!N4, POR!N4, SAC!N4, SAS!N4, TOR!N4, UTH!N4, WAS!N4)-min(ATL!N4, BOS!N4, BRK!N4, CHA!N4, CHI!N4, CLE!N4, DAL!N4, DEN!N4, DET!N4, GSW!N4, HOU!N4, IND!N4, LAC!N4, LAL!N4, MEM!N4, MIA!N4, MIL!N4, MIN!N4, NOP!N4, NYK!N4, OKC!N4, ORL!N4, PHI!N4, PHX!N4, POR!N4, SAC!N4, SAS!N4, TOR!N4, UTH!N4, WAS!N4))/$B$103</f>
        <v>13.21428571</v>
      </c>
      <c r="O106" s="140">
        <f>(SUM(ATL!O4, BOS!O4, BRK!O4, CHA!O4, CHI!O4, CLE!O4, DAL!O4, DEN!O4, DET!O4, GSW!O4, HOU!O4, IND!O4, LAC!O4, LAL!O4, MEM!O4, MIA!O4, MIL!O4, MIN!O4, NOP!O4, NYK!O4, OKC!O4, ORL!O4, PHI!O4, PHX!O4, POR!O4, SAC!O4, SAS!O4, TOR!O4, UTH!O4, WAS!O4)-Max(ATL!O4, BOS!O4, BRK!O4, CHA!O4, CHI!O4, CLE!O4, DAL!O4, DEN!O4, DET!O4, GSW!O4, HOU!O4, IND!O4, LAC!O4, LAL!O4, MEM!O4, MIA!O4, MIL!O4, MIN!O4, NOP!O4, NYK!O4, OKC!O4, ORL!O4, PHI!O4, PHX!O4, POR!O4, SAC!O4, SAS!O4, TOR!O4, UTH!O4, WAS!O4)-min(ATL!O4, BOS!O4, BRK!O4, CHA!O4, CHI!O4, CLE!O4, DAL!O4, DEN!O4, DET!O4, GSW!O4, HOU!O4, IND!O4, LAC!O4, LAL!O4, MEM!O4, MIA!O4, MIL!O4, MIN!O4, NOP!O4, NYK!O4, OKC!O4, ORL!O4, PHI!O4, PHX!O4, POR!O4, SAC!O4, SAS!O4, TOR!O4, UTH!O4, WAS!O4))/$B$103</f>
        <v>5.107142857</v>
      </c>
      <c r="P106" s="140">
        <f>(SUM(ATL!P4, BOS!P4, BRK!P4, CHA!P4, CHI!P4, CLE!P4, DAL!P4, DEN!P4, DET!P4, GSW!P4, HOU!P4, IND!P4, LAC!P4, LAL!P4, MEM!P4, MIA!P4, MIL!P4, MIN!P4, NOP!P4, NYK!P4, OKC!P4, ORL!P4, PHI!P4, PHX!P4, POR!P4, SAC!P4, SAS!P4, TOR!P4, UTH!P4, WAS!P4)-Max(ATL!P4, BOS!P4, BRK!P4, CHA!P4, CHI!P4, CLE!P4, DAL!P4, DEN!P4, DET!P4, GSW!P4, HOU!P4, IND!P4, LAC!P4, LAL!P4, MEM!P4, MIA!P4, MIL!P4, MIN!P4, NOP!P4, NYK!P4, OKC!P4, ORL!P4, PHI!P4, PHX!P4, POR!P4, SAC!P4, SAS!P4, TOR!P4, UTH!P4, WAS!P4)-min(ATL!P4, BOS!P4, BRK!P4, CHA!P4, CHI!P4, CLE!P4, DAL!P4, DEN!P4, DET!P4, GSW!P4, HOU!P4, IND!P4, LAC!P4, LAL!P4, MEM!P4, MIA!P4, MIL!P4, MIN!P4, NOP!P4, NYK!P4, OKC!P4, ORL!P4, PHI!P4, PHX!P4, POR!P4, SAC!P4, SAS!P4, TOR!P4, UTH!P4, WAS!P4))/$B$103</f>
        <v>0</v>
      </c>
      <c r="Q106" s="140">
        <f>(SUM(ATL!Q4, BOS!Q4, BRK!Q4, CHA!Q4, CHI!Q4, CLE!Q4, DAL!Q4, DEN!Q4, DET!Q4, GSW!Q4, HOU!Q4, IND!Q4, LAC!Q4, LAL!Q4, MEM!Q4, MIA!Q4, MIL!Q4, MIN!Q4, NOP!Q4, NYK!Q4, OKC!Q4, ORL!Q4, PHI!Q4, PHX!Q4, POR!Q4, SAC!Q4, SAS!Q4, TOR!Q4, UTH!Q4, WAS!Q4)-Max(ATL!Q4, BOS!Q4, BRK!Q4, CHA!Q4, CHI!Q4, CLE!Q4, DAL!Q4, DEN!Q4, DET!Q4, GSW!Q4, HOU!Q4, IND!Q4, LAC!Q4, LAL!Q4, MEM!Q4, MIA!Q4, MIL!Q4, MIN!Q4, NOP!Q4, NYK!Q4, OKC!Q4, ORL!Q4, PHI!Q4, PHX!Q4, POR!Q4, SAC!Q4, SAS!Q4, TOR!Q4, UTH!Q4, WAS!Q4)-min(ATL!Q4, BOS!Q4, BRK!Q4, CHA!Q4, CHI!Q4, CLE!Q4, DAL!Q4, DEN!Q4, DET!Q4, GSW!Q4, HOU!Q4, IND!Q4, LAC!Q4, LAL!Q4, MEM!Q4, MIA!Q4, MIL!Q4, MIN!Q4, NOP!Q4, NYK!Q4, OKC!Q4, ORL!Q4, PHI!Q4, PHX!Q4, POR!Q4, SAC!Q4, SAS!Q4, TOR!Q4, UTH!Q4, WAS!Q4))/$B$103</f>
        <v>0</v>
      </c>
      <c r="R106" s="140">
        <f>(SUM(ATL!R4, BOS!R4, BRK!R4, CHA!R4, CHI!R4, CLE!R4, DAL!R4, DEN!R4, DET!R4, GSW!R4, HOU!R4, IND!R4, LAC!R4, LAL!R4, MEM!R4, MIA!R4, MIL!R4, MIN!R4, NOP!R4, NYK!R4, OKC!R4, ORL!R4, PHI!R4, PHX!R4, POR!R4, SAC!R4, SAS!R4, TOR!R4, UTH!R4, WAS!R4)-Max(ATL!R4, BOS!R4, BRK!R4, CHA!R4, CHI!R4, CLE!R4, DAL!R4, DEN!R4, DET!R4, GSW!R4, HOU!R4, IND!R4, LAC!R4, LAL!R4, MEM!R4, MIA!R4, MIL!R4, MIN!R4, NOP!R4, NYK!R4, OKC!R4, ORL!R4, PHI!R4, PHX!R4, POR!R4, SAC!R4, SAS!R4, TOR!R4, UTH!R4, WAS!R4)-min(ATL!R4, BOS!R4, BRK!R4, CHA!R4, CHI!R4, CLE!R4, DAL!R4, DEN!R4, DET!R4, GSW!R4, HOU!R4, IND!R4, LAC!R4, LAL!R4, MEM!R4, MIA!R4, MIL!R4, MIN!R4, NOP!R4, NYK!R4, OKC!R4, ORL!R4, PHI!R4, PHX!R4, POR!R4, SAC!R4, SAS!R4, TOR!R4, UTH!R4, WAS!R4))/$B$103</f>
        <v>0</v>
      </c>
      <c r="S106" s="140">
        <f>(SUM(ATL!S4, BOS!S4, BRK!S4, CHA!S4, CHI!S4, CLE!S4, DAL!S4, DEN!S4, DET!S4, GSW!S4, HOU!S4, IND!S4, LAC!S4, LAL!S4, MEM!S4, MIA!S4, MIL!S4, MIN!S4, NOP!S4, NYK!S4, OKC!S4, ORL!S4, PHI!S4, PHX!S4, POR!S4, SAC!S4, SAS!S4, TOR!S4, UTH!S4, WAS!S4)-Max(ATL!S4, BOS!S4, BRK!S4, CHA!S4, CHI!S4, CLE!S4, DAL!S4, DEN!S4, DET!S4, GSW!S4, HOU!S4, IND!S4, LAC!S4, LAL!S4, MEM!S4, MIA!S4, MIL!S4, MIN!S4, NOP!S4, NYK!S4, OKC!S4, ORL!S4, PHI!S4, PHX!S4, POR!S4, SAC!S4, SAS!S4, TOR!S4, UTH!S4, WAS!S4)-min(ATL!S4, BOS!S4, BRK!S4, CHA!S4, CHI!S4, CLE!S4, DAL!S4, DEN!S4, DET!S4, GSW!S4, HOU!S4, IND!S4, LAC!S4, LAL!S4, MEM!S4, MIA!S4, MIL!S4, MIN!S4, NOP!S4, NYK!S4, OKC!S4, ORL!S4, PHI!S4, PHX!S4, POR!S4, SAC!S4, SAS!S4, TOR!S4, UTH!S4, WAS!S4))/$B$103</f>
        <v>-1490.428571</v>
      </c>
    </row>
    <row r="107">
      <c r="A107" s="3" t="s">
        <v>24</v>
      </c>
      <c r="B107" s="140">
        <f>(SUM(ATL!B5, BOS!B5, BRK!B5, CHA!B5, CHI!B5, CLE!B5, DAL!B5, DEN!B5, DET!B5, GSW!B5, HOU!B5, IND!B5, LAC!B5, LAL!B5, MEM!B5, MIA!B5, MIL!B5, MIN!B5, NOP!B5, NYK!B5, OKC!B5, ORL!B5, PHI!B5, PHX!B5, POR!B5, SAC!B5, SAS!B5, TOR!B5, UTH!B5, WAS!B5)-Max(ATL!B5, BOS!B5, BRK!B5, CHA!B5, CHI!B5, CLE!B5, DAL!B5, DEN!B5, DET!B5, GSW!B5, HOU!B5, IND!B5, LAC!B5, LAL!B5, MEM!B5, MIA!B5, MIL!B5, MIN!B5, NOP!B5, NYK!B5, OKC!B5, ORL!B5, PHI!B5, PHX!B5, POR!B5, SAC!B5, SAS!B5, TOR!B5, UTH!B5, WAS!B5)-min(ATL!B5, BOS!B5, BRK!B5, CHA!B5, CHI!B5, CLE!B5, DAL!B5, DEN!B5, DET!B5, GSW!B5, HOU!B5, IND!B5, LAC!B5, LAL!B5, MEM!B5, MIA!B5, MIL!B5, MIN!B5, NOP!B5, NYK!B5, OKC!B5, ORL!B5, PHI!B5, PHX!B5, POR!B5, SAC!B5, SAS!B5, TOR!B5, UTH!B5, WAS!B5))/$B$103</f>
        <v>13.67857143</v>
      </c>
      <c r="C107" s="140">
        <f>(SUM(ATL!C5, BOS!C5, BRK!C5, CHA!C5, CHI!C5, CLE!C5, DAL!C5, DEN!C5, DET!C5, GSW!C5, HOU!C5, IND!C5, LAC!C5, LAL!C5, MEM!C5, MIA!C5, MIL!C5, MIN!C5, NOP!C5, NYK!C5, OKC!C5, ORL!C5, PHI!C5, PHX!C5, POR!C5, SAC!C5, SAS!C5, TOR!C5, UTH!C5, WAS!C5)-Max(ATL!C5, BOS!C5, BRK!C5, CHA!C5, CHI!C5, CLE!C5, DAL!C5, DEN!C5, DET!C5, GSW!C5, HOU!C5, IND!C5, LAC!C5, LAL!C5, MEM!C5, MIA!C5, MIL!C5, MIN!C5, NOP!C5, NYK!C5, OKC!C5, ORL!C5, PHI!C5, PHX!C5, POR!C5, SAC!C5, SAS!C5, TOR!C5, UTH!C5, WAS!C5)-min(ATL!C5, BOS!C5, BRK!C5, CHA!C5, CHI!C5, CLE!C5, DAL!C5, DEN!C5, DET!C5, GSW!C5, HOU!C5, IND!C5, LAC!C5, LAL!C5, MEM!C5, MIA!C5, MIL!C5, MIN!C5, NOP!C5, NYK!C5, OKC!C5, ORL!C5, PHI!C5, PHX!C5, POR!C5, SAC!C5, SAS!C5, TOR!C5, UTH!C5, WAS!C5))/$B$103</f>
        <v>15.17857143</v>
      </c>
      <c r="D107" s="140">
        <f>(SUM(ATL!D5, BOS!D5, BRK!D5, CHA!D5, CHI!D5, CLE!D5, DAL!D5, DEN!D5, DET!D5, GSW!D5, HOU!D5, IND!D5, LAC!D5, LAL!D5, MEM!D5, MIA!D5, MIL!D5, MIN!D5, NOP!D5, NYK!D5, OKC!D5, ORL!D5, PHI!D5, PHX!D5, POR!D5, SAC!D5, SAS!D5, TOR!D5, UTH!D5, WAS!D5)-Max(ATL!D5, BOS!D5, BRK!D5, CHA!D5, CHI!D5, CLE!D5, DAL!D5, DEN!D5, DET!D5, GSW!D5, HOU!D5, IND!D5, LAC!D5, LAL!D5, MEM!D5, MIA!D5, MIL!D5, MIN!D5, NOP!D5, NYK!D5, OKC!D5, ORL!D5, PHI!D5, PHX!D5, POR!D5, SAC!D5, SAS!D5, TOR!D5, UTH!D5, WAS!D5)-min(ATL!D5, BOS!D5, BRK!D5, CHA!D5, CHI!D5, CLE!D5, DAL!D5, DEN!D5, DET!D5, GSW!D5, HOU!D5, IND!D5, LAC!D5, LAL!D5, MEM!D5, MIA!D5, MIL!D5, MIN!D5, NOP!D5, NYK!D5, OKC!D5, ORL!D5, PHI!D5, PHX!D5, POR!D5, SAC!D5, SAS!D5, TOR!D5, UTH!D5, WAS!D5))/$B$103</f>
        <v>16.53571429</v>
      </c>
      <c r="E107" s="140">
        <f>(SUM(ATL!E5, BOS!E5, BRK!E5, CHA!E5, CHI!E5, CLE!E5, DAL!E5, DEN!E5, DET!E5, GSW!E5, HOU!E5, IND!E5, LAC!E5, LAL!E5, MEM!E5, MIA!E5, MIL!E5, MIN!E5, NOP!E5, NYK!E5, OKC!E5, ORL!E5, PHI!E5, PHX!E5, POR!E5, SAC!E5, SAS!E5, TOR!E5, UTH!E5, WAS!E5)-Max(ATL!E5, BOS!E5, BRK!E5, CHA!E5, CHI!E5, CLE!E5, DAL!E5, DEN!E5, DET!E5, GSW!E5, HOU!E5, IND!E5, LAC!E5, LAL!E5, MEM!E5, MIA!E5, MIL!E5, MIN!E5, NOP!E5, NYK!E5, OKC!E5, ORL!E5, PHI!E5, PHX!E5, POR!E5, SAC!E5, SAS!E5, TOR!E5, UTH!E5, WAS!E5)-min(ATL!E5, BOS!E5, BRK!E5, CHA!E5, CHI!E5, CLE!E5, DAL!E5, DEN!E5, DET!E5, GSW!E5, HOU!E5, IND!E5, LAC!E5, LAL!E5, MEM!E5, MIA!E5, MIL!E5, MIN!E5, NOP!E5, NYK!E5, OKC!E5, ORL!E5, PHI!E5, PHX!E5, POR!E5, SAC!E5, SAS!E5, TOR!E5, UTH!E5, WAS!E5))/$B$103</f>
        <v>22.71428571</v>
      </c>
      <c r="F107" s="140">
        <f>(SUM(ATL!G5, BOS!F5, BRK!F5, CHA!F5, CHI!F5, CLE!F5, DAL!F5, DEN!F5, DET!F5, GSW!F5, HOU!F5, IND!F5, LAC!F5, LAL!F5, MEM!F5, MIA!F5, MIL!F5, MIN!F5, NOP!F5, NYK!F5, OKC!F5, ORL!F5, PHI!F5, PHX!F5, POR!F5, SAC!F5, SAS!F5, TOR!F5, UTH!F5, WAS!F5)-Max(ATL!G5, BOS!F5, BRK!F5, CHA!F5, CHI!F5, CLE!F5, DAL!F5, DEN!F5, DET!F5, GSW!F5, HOU!F5, IND!F5, LAC!F5, LAL!F5, MEM!F5, MIA!F5, MIL!F5, MIN!F5, NOP!F5, NYK!F5, OKC!F5, ORL!F5, PHI!F5, PHX!F5, POR!F5, SAC!F5, SAS!F5, TOR!F5, UTH!F5, WAS!F5)-min(ATL!G5, BOS!F5, BRK!F5, CHA!F5, CHI!F5, CLE!F5, DAL!F5, DEN!F5, DET!F5, GSW!F5, HOU!F5, IND!F5, LAC!F5, LAL!F5, MEM!F5, MIA!F5, MIL!F5, MIN!F5, NOP!F5, NYK!F5, OKC!F5, ORL!F5, PHI!F5, PHX!F5, POR!F5, SAC!F5, SAS!F5, TOR!F5, UTH!F5, WAS!F5))/$B$103</f>
        <v>20.89285714</v>
      </c>
      <c r="G107" s="140">
        <f>(SUM(ATL!G5, BOS!G5, BRK!G5, CHA!G5, CHI!G5, CLE!G5, DAL!G5, DEN!G5, DET!G5, GSW!G5, HOU!G5, IND!G5, LAC!G5, LAL!G5, MEM!G5, MIA!G5, MIL!G5, MIN!G5, NOP!G5, NYK!G5, OKC!G5, ORL!G5, PHI!G5, PHX!G5, POR!G5, SAC!G5, SAS!G5, TOR!G5, UTH!G5, WAS!G5)-Max(ATL!G5, BOS!G5, BRK!G5, CHA!G5, CHI!G5, CLE!G5, DAL!G5, DEN!G5, DET!G5, GSW!G5, HOU!G5, IND!G5, LAC!G5, LAL!G5, MEM!G5, MIA!G5, MIL!G5, MIN!G5, NOP!G5, NYK!G5, OKC!G5, ORL!G5, PHI!G5, PHX!G5, POR!G5, SAC!G5, SAS!G5, TOR!G5, UTH!G5, WAS!G5)-min(ATL!G5, BOS!G5, BRK!G5, CHA!G5, CHI!G5, CLE!G5, DAL!G5, DEN!G5, DET!G5, GSW!G5, HOU!G5, IND!G5, LAC!G5, LAL!G5, MEM!G5, MIA!G5, MIL!G5, MIN!G5, NOP!G5, NYK!G5, OKC!G5, ORL!G5, PHI!G5, PHX!G5, POR!G5, SAC!G5, SAS!G5, TOR!G5, UTH!G5, WAS!G5))/$B$103</f>
        <v>21</v>
      </c>
      <c r="H107" s="140">
        <f>(SUM(ATL!H5, BOS!H5, BRK!H5, CHA!H5, CHI!H5, CLE!H5, DAL!H5, DEN!H5, DET!H5, GSW!H5, HOU!H5, IND!H5, LAC!H5, LAL!H5, MEM!H5, MIA!H5, MIL!H5, MIN!H5, NOP!H5, NYK!H5, OKC!H5, ORL!H5, PHI!H5, PHX!H5, POR!H5, SAC!H5, SAS!H5, TOR!H5, UTH!H5, WAS!H5)-Max(ATL!H5, BOS!H5, BRK!H5, CHA!H5, CHI!H5, CLE!H5, DAL!H5, DEN!H5, DET!H5, GSW!H5, HOU!H5, IND!H5, LAC!H5, LAL!H5, MEM!H5, MIA!H5, MIL!H5, MIN!H5, NOP!H5, NYK!H5, OKC!H5, ORL!H5, PHI!H5, PHX!H5, POR!H5, SAC!H5, SAS!H5, TOR!H5, UTH!H5, WAS!H5)-min(ATL!H5, BOS!H5, BRK!H5, CHA!H5, CHI!H5, CLE!H5, DAL!H5, DEN!H5, DET!H5, GSW!H5, HOU!H5, IND!H5, LAC!H5, LAL!H5, MEM!H5, MIA!H5, MIL!H5, MIN!H5, NOP!H5, NYK!H5, OKC!H5, ORL!H5, PHI!H5, PHX!H5, POR!H5, SAC!H5, SAS!H5, TOR!H5, UTH!H5, WAS!H5))/$B$103</f>
        <v>18.53571429</v>
      </c>
      <c r="I107" s="140">
        <f>(SUM(ATL!I5, BOS!I5, BRK!I5, CHA!I5, CHI!I5, CLE!I5, DAL!I5, DEN!I5, DET!I5, GSW!I5, HOU!I5, IND!I5, LAC!I5, LAL!I5, MEM!I5, MIA!I5, MIL!I5, MIN!I5, NOP!I4, NYK!I5, OKC!I5, ORL!I5, PHI!I5, PHX!I5, POR!I5, SAC!I5, SAS!I5, TOR!I5, UTH!I5, WAS!I5)-Max(ATL!I5, BOS!I5, BRK!I5, CHA!I5, CHI!I5, CLE!I5, DAL!I5, DEN!I5, DET!I5, GSW!I5, HOU!I5, IND!I5, LAC!I5, LAL!I5, MEM!I5, MIA!I5, MIL!I5, MIN!I5, NOP!I4, NYK!I5, OKC!I5, ORL!I5, PHI!I5, PHX!I5, POR!I5, SAC!I5, SAS!I5, TOR!I5, UTH!I5, WAS!I5)-min(ATL!I5, BOS!I5, BRK!I5, CHA!I5, CHI!I5, CLE!I5, DAL!I5, DEN!I5, DET!I5, GSW!I5, HOU!I5, IND!I5, LAC!I5, LAL!I5, MEM!I5, MIA!I5, MIL!I5, MIN!I5, NOP!I4, NYK!I5, OKC!I5, ORL!I5, PHI!I5, PHX!I5, POR!I5, SAC!I5, SAS!I5, TOR!I5, UTH!I5, WAS!I5))/$B$103</f>
        <v>15.78571429</v>
      </c>
      <c r="J107" s="140">
        <f>(SUM(ATL!J5, BOS!J5, BRK!J5, CHA!J5, CHI!J5, CLE!J5, DAL!J5, DEN!J5, DET!J5, GSW!J5, HOU!J5, IND!J5, LAC!J5, LAL!J5, MEM!J5, MIA!J5, MIL!J5, MIN!J5, NOP!J4, NYK!J5, OKC!J5, ORL!J5, PHI!J5, PHX!J5, POR!J5, SAC!J5, SAS!J5, TOR!J5, UTH!J5, WAS!J5)-Max(ATL!J5, BOS!J5, BRK!J5, CHA!J5, CHI!J5, CLE!J5, DAL!J5, DEN!J5, DET!J5, GSW!J5, HOU!J5, IND!J5, LAC!J5, LAL!J5, MEM!J5, MIA!J5, MIL!J5, MIN!J5, NOP!J4, NYK!J5, OKC!J5, ORL!J5, PHI!J5, PHX!J5, POR!J5, SAC!J5, SAS!J5, TOR!J5, UTH!J5, WAS!J5)-min(ATL!J5, BOS!J5, BRK!J5, CHA!J5, CHI!J5, CLE!J5, DAL!J5, DEN!J5, DET!J5, GSW!J5, HOU!J5, IND!J5, LAC!J5, LAL!J5, MEM!J5, MIA!J5, MIL!J5, MIN!J5, NOP!J4, NYK!J5, OKC!J5, ORL!J5, PHI!J5, PHX!J5, POR!J5, SAC!J5, SAS!J5, TOR!J5, UTH!J5, WAS!J5))/$B$103</f>
        <v>14.14285714</v>
      </c>
      <c r="K107" s="140">
        <f>(SUM(ATL!K5, BOS!K5, BRK!K5, CHA!K5, CHI!K5, CLE!K5, DAL!K5, DEN!K5, DET!K5, GSW!K5, HOU!K5, IND!K5, LAC!K5, LAL!K5, MEM!K5, MIA!K5, MIL!K5, MIN!K5, NOP!K4, NYK!K5, OKC!K5, ORL!K5, PHI!K5, PHX!K5, POR!K5, SAC!K5, SAS!K5, TOR!K5, UTH!K5, WAS!K5)-Max(ATL!K5, BOS!K5, BRK!K5, CHA!K5, CHI!K5, CLE!K5, DAL!K5, DEN!K5, DET!K5, GSW!K5, HOU!K5, IND!K5, LAC!K5, LAL!K5, MEM!K5, MIA!K5, MIL!K5, MIN!K5, NOP!K4, NYK!K5, OKC!K5, ORL!K5, PHI!K5, PHX!K5, POR!K5, SAC!K5, SAS!K5, TOR!K5, UTH!K5, WAS!K5)-min(ATL!K5, BOS!K5, BRK!K5, CHA!K5, CHI!K5, CLE!K5, DAL!K5, DEN!K5, DET!K5, GSW!K5, HOU!K5, IND!K5, LAC!K5, LAL!K5, MEM!K5, MIA!K5, MIL!K5, MIN!K5, NOP!K4, NYK!K5, OKC!K5, ORL!K5, PHI!K5, PHX!K5, POR!K5, SAC!K5, SAS!K5, TOR!K5, UTH!K5, WAS!K5))/$B$103</f>
        <v>16.25</v>
      </c>
      <c r="L107" s="140">
        <f>(SUM(ATL!L5, BOS!L5, BRK!L5, CHA!L5, CHI!L5, CLE!L5, DAL!L5, DEN!L5, DET!L5, GSW!L5, HOU!L5, IND!L5, LAC!L5, LAL!L5, MEM!L5, MIA!L5, MIL!L5, MIN!L5, NOP!L4, NYK!L5, OKC!L5, ORL!L5, PHI!L5, PHX!L5, POR!L5, SAC!L5, SAS!L5, TOR!L5, UTH!L5, WAS!L5)-Max(ATL!L5, BOS!L5, BRK!L5, CHA!L5, CHI!L5, CLE!L5, DAL!L5, DEN!L5, DET!L5, GSW!L5, HOU!L5, IND!L5, LAC!L5, LAL!L5, MEM!L5, MIA!L5, MIL!L5, MIN!L5, NOP!L4, NYK!L5, OKC!L5, ORL!L5, PHI!L5, PHX!L5, POR!L5, SAC!L5, SAS!L5, TOR!L5, UTH!L5, WAS!L5)-min(ATL!L5, BOS!L5, BRK!L5, CHA!L5, CHI!L5, CLE!L5, DAL!L5, DEN!L5, DET!L5, GSW!L5, HOU!L5, IND!L5, LAC!L5, LAL!L5, MEM!L5, MIA!L5, MIL!L5, MIN!L5, NOP!L4, NYK!L5, OKC!L5, ORL!L5, PHI!L5, PHX!L5, POR!L5, SAC!L5, SAS!L5, TOR!L5, UTH!L5, WAS!L5))/$B$103</f>
        <v>14.32142857</v>
      </c>
      <c r="M107" s="140">
        <f>(SUM(ATL!M5, BOS!M5, BRK!M5, CHA!M5, CHI!M5, CLE!M5, DAL!M5, DEN!M5, DET!M5, GSW!M5, HOU!M5, IND!M5, LAC!M5, LAL!M5, MEM!M5, MIA!M5, MIL!M5, MIN!M5, NOP!M5, NYK!M5, OKC!M5, ORL!M5, PHI!M5, PHX!M5, POR!M5, SAC!M5, SAS!M5, TOR!M5, UTH!M5, WAS!M5)-Max(ATL!M5, BOS!M5, BRK!M5, CHA!M5, CHI!M5, CLE!M5, DAL!M5, DEN!M5, DET!M5, GSW!M5, HOU!M5, IND!M5, LAC!M5, LAL!M5, MEM!M5, MIA!M5, MIL!M5, MIN!M5, NOP!M5, NYK!M5, OKC!M5, ORL!M5, PHI!M5, PHX!M5, POR!M5, SAC!M5, SAS!M5, TOR!M5, UTH!M5, WAS!M5)-min(ATL!M5, BOS!M5, BRK!M5, CHA!M5, CHI!M5, CLE!M5, DAL!M5, DEN!M5, DET!M5, GSW!M5, HOU!M5, IND!M5, LAC!M5, LAL!M5, MEM!M5, MIA!M5, MIL!M5, MIN!M5, NOP!M5, NYK!M5, OKC!M5, ORL!M5, PHI!M5, PHX!M5, POR!M5, SAC!M5, SAS!M5, TOR!M5, UTH!M5, WAS!M5))/$B$103</f>
        <v>16.67857143</v>
      </c>
      <c r="N107" s="140">
        <f>(SUM(ATL!N5, BOS!N5, BRK!N5, CHA!N5, CHI!N5, CLE!N5, DAL!N5, DEN!N5, DET!N5, GSW!N5, HOU!N5, IND!N5, LAC!N5, LAL!N5, MEM!N5, MIA!N5, MIL!N5, MIN!N5, NOP!N5, NYK!N5, OKC!N5, ORL!N5, PHI!N5, PHX!N5, POR!N5, SAC!N5, SAS!N5, TOR!N5, UTH!N5, WAS!N5)-Max(ATL!N5, BOS!N5, BRK!N5, CHA!N5, CHI!N5, CLE!N5, DAL!N5, DEN!N5, DET!N5, GSW!N5, HOU!N5, IND!N5, LAC!N5, LAL!N5, MEM!N5, MIA!N5, MIL!N5, MIN!N5, NOP!N5, NYK!N5, OKC!N5, ORL!N5, PHI!N5, PHX!N5, POR!N5, SAC!N5, SAS!N5, TOR!N5, UTH!N5, WAS!N5)-min(ATL!N5, BOS!N5, BRK!N5, CHA!N5, CHI!N5, CLE!N5, DAL!N5, DEN!N5, DET!N5, GSW!N5, HOU!N5, IND!N5, LAC!N5, LAL!N5, MEM!N5, MIA!N5, MIL!N5, MIN!N5, NOP!N5, NYK!N5, OKC!N5, ORL!N5, PHI!N5, PHX!N5, POR!N5, SAC!N5, SAS!N5, TOR!N5, UTH!N5, WAS!N5))/$B$103</f>
        <v>17.82142857</v>
      </c>
      <c r="O107" s="140">
        <f>(SUM(ATL!O5, BOS!O5, BRK!O5, CHA!O5, CHI!O5, CLE!O5, DAL!O5, DEN!O5, DET!O5, GSW!O5, HOU!O5, IND!O5, LAC!O5, LAL!O5, MEM!O5, MIA!O5, MIL!O5, MIN!O5, NOP!O5, NYK!O5, OKC!O5, ORL!O5, PHI!O5, PHX!O5, POR!O5, SAC!O5, SAS!O5, TOR!O5, UTH!O5, WAS!O5)-Max(ATL!O5, BOS!O5, BRK!O5, CHA!O5, CHI!O5, CLE!O5, DAL!O5, DEN!O5, DET!O5, GSW!O5, HOU!O5, IND!O5, LAC!O5, LAL!O5, MEM!O5, MIA!O5, MIL!O5, MIN!O5, NOP!O5, NYK!O5, OKC!O5, ORL!O5, PHI!O5, PHX!O5, POR!O5, SAC!O5, SAS!O5, TOR!O5, UTH!O5, WAS!O5)-min(ATL!O5, BOS!O5, BRK!O5, CHA!O5, CHI!O5, CLE!O5, DAL!O5, DEN!O5, DET!O5, GSW!O5, HOU!O5, IND!O5, LAC!O5, LAL!O5, MEM!O5, MIA!O5, MIL!O5, MIN!O5, NOP!O5, NYK!O5, OKC!O5, ORL!O5, PHI!O5, PHX!O5, POR!O5, SAC!O5, SAS!O5, TOR!O5, UTH!O5, WAS!O5))/$B$103</f>
        <v>6.5</v>
      </c>
      <c r="P107" s="140">
        <f>(SUM(ATL!P5, BOS!P5, BRK!P5, CHA!P5, CHI!P5, CLE!P5, DAL!P5, DEN!P5, DET!P5, GSW!P5, HOU!P5, IND!P5, LAC!P5, LAL!P5, MEM!P5, MIA!P5, MIL!P5, MIN!P5, NOP!P5, NYK!P5, OKC!P5, ORL!P5, PHI!P5, PHX!P5, POR!P5, SAC!P5, SAS!P5, TOR!P5, UTH!P5, WAS!P5)-Max(ATL!P5, BOS!P5, BRK!P5, CHA!P5, CHI!P5, CLE!P5, DAL!P5, DEN!P5, DET!P5, GSW!P5, HOU!P5, IND!P5, LAC!P5, LAL!P5, MEM!P5, MIA!P5, MIL!P5, MIN!P5, NOP!P5, NYK!P5, OKC!P5, ORL!P5, PHI!P5, PHX!P5, POR!P5, SAC!P5, SAS!P5, TOR!P5, UTH!P5, WAS!P5)-min(ATL!P5, BOS!P5, BRK!P5, CHA!P5, CHI!P5, CLE!P5, DAL!P5, DEN!P5, DET!P5, GSW!P5, HOU!P5, IND!P5, LAC!P5, LAL!P5, MEM!P5, MIA!P5, MIL!P5, MIN!P5, NOP!P5, NYK!P5, OKC!P5, ORL!P5, PHI!P5, PHX!P5, POR!P5, SAC!P5, SAS!P5, TOR!P5, UTH!P5, WAS!P5))/$B$103</f>
        <v>0</v>
      </c>
      <c r="Q107" s="140">
        <f>(SUM(ATL!Q5, BOS!Q5, BRK!Q5, CHA!Q5, CHI!Q5, CLE!Q5, DAL!Q5, DEN!Q5, DET!Q5, GSW!Q5, HOU!Q5, IND!Q5, LAC!Q5, LAL!Q5, MEM!Q5, MIA!Q5, MIL!Q5, MIN!Q5, NOP!Q5, NYK!Q5, OKC!Q5, ORL!Q5, PHI!Q5, PHX!Q5, POR!Q5, SAC!Q5, SAS!Q5, TOR!Q5, UTH!Q5, WAS!Q5)-Max(ATL!Q5, BOS!Q5, BRK!Q5, CHA!Q5, CHI!Q5, CLE!Q5, DAL!Q5, DEN!Q5, DET!Q5, GSW!Q5, HOU!Q5, IND!Q5, LAC!Q5, LAL!Q5, MEM!Q5, MIA!Q5, MIL!Q5, MIN!Q5, NOP!Q5, NYK!Q5, OKC!Q5, ORL!Q5, PHI!Q5, PHX!Q5, POR!Q5, SAC!Q5, SAS!Q5, TOR!Q5, UTH!Q5, WAS!Q5)-min(ATL!Q5, BOS!Q5, BRK!Q5, CHA!Q5, CHI!Q5, CLE!Q5, DAL!Q5, DEN!Q5, DET!Q5, GSW!Q5, HOU!Q5, IND!Q5, LAC!Q5, LAL!Q5, MEM!Q5, MIA!Q5, MIL!Q5, MIN!Q5, NOP!Q5, NYK!Q5, OKC!Q5, ORL!Q5, PHI!Q5, PHX!Q5, POR!Q5, SAC!Q5, SAS!Q5, TOR!Q5, UTH!Q5, WAS!Q5))/$B$103</f>
        <v>0</v>
      </c>
      <c r="R107" s="140">
        <f>(SUM(ATL!R5, BOS!R5, BRK!R5, CHA!R5, CHI!R5, CLE!R5, DAL!R5, DEN!R5, DET!R5, GSW!R5, HOU!R5, IND!R5, LAC!R5, LAL!R5, MEM!R5, MIA!R5, MIL!R5, MIN!R5, NOP!R5, NYK!R5, OKC!R5, ORL!R5, PHI!R5, PHX!R5, POR!R5, SAC!R5, SAS!R5, TOR!R5, UTH!R5, WAS!R5)-Max(ATL!R5, BOS!R5, BRK!R5, CHA!R5, CHI!R5, CLE!R5, DAL!R5, DEN!R5, DET!R5, GSW!R5, HOU!R5, IND!R5, LAC!R5, LAL!R5, MEM!R5, MIA!R5, MIL!R5, MIN!R5, NOP!R5, NYK!R5, OKC!R5, ORL!R5, PHI!R5, PHX!R5, POR!R5, SAC!R5, SAS!R5, TOR!R5, UTH!R5, WAS!R5)-min(ATL!R5, BOS!R5, BRK!R5, CHA!R5, CHI!R5, CLE!R5, DAL!R5, DEN!R5, DET!R5, GSW!R5, HOU!R5, IND!R5, LAC!R5, LAL!R5, MEM!R5, MIA!R5, MIL!R5, MIN!R5, NOP!R5, NYK!R5, OKC!R5, ORL!R5, PHI!R5, PHX!R5, POR!R5, SAC!R5, SAS!R5, TOR!R5, UTH!R5, WAS!R5))/$B$103</f>
        <v>0</v>
      </c>
      <c r="S107" s="140">
        <f>(SUM(ATL!S5, BOS!S5, BRK!S5, CHA!S5, CHI!S5, CLE!S5, DAL!S5, DEN!S5, DET!S5, GSW!S5, HOU!S5, IND!S5, LAC!S5, LAL!S5, MEM!S5, MIA!S5, MIL!S5, MIN!S5, NOP!S5, NYK!S5, OKC!S5, ORL!S5, PHI!S5, PHX!S5, POR!S5, SAC!S5, SAS!S5, TOR!S5, UTH!S5, WAS!S5)-Max(ATL!S5, BOS!S5, BRK!S5, CHA!S5, CHI!S5, CLE!S5, DAL!S5, DEN!S5, DET!S5, GSW!S5, HOU!S5, IND!S5, LAC!S5, LAL!S5, MEM!S5, MIA!S5, MIL!S5, MIN!S5, NOP!S5, NYK!S5, OKC!S5, ORL!S5, PHI!S5, PHX!S5, POR!S5, SAC!S5, SAS!S5, TOR!S5, UTH!S5, WAS!S5)-min(ATL!S5, BOS!S5, BRK!S5, CHA!S5, CHI!S5, CLE!S5, DAL!S5, DEN!S5, DET!S5, GSW!S5, HOU!S5, IND!S5, LAC!S5, LAL!S5, MEM!S5, MIA!S5, MIL!S5, MIN!S5, NOP!S5, NYK!S5, OKC!S5, ORL!S5, PHI!S5, PHX!S5, POR!S5, SAC!S5, SAS!S5, TOR!S5, UTH!S5, WAS!S5))/$B$103</f>
        <v>-1488.321429</v>
      </c>
    </row>
    <row r="108">
      <c r="A108" s="3" t="s">
        <v>25</v>
      </c>
      <c r="B108" s="140">
        <f>(SUM(ATL!B6, BOS!B6, BRK!B6, CHA!B6, CHI!B6, CLE!B6, DAL!B6, DEN!B6, DET!B6, GSW!B6, HOU!B6, IND!B6, LAC!B6, LAL!B6, MEM!B6, MIA!B6, MIL!B6, MIN!B6, NOP!B6, NYK!B6, OKC!B6, ORL!B6, PHI!B6, PHX!B6, POR!B6, SAC!B6, SAS!B6, TOR!B6, UTH!B6, WAS!B6)-Max(ATL!B6, BOS!B6, BRK!B6, CHA!B6, CHI!B6, CLE!B6, DAL!B6, DEN!B6, DET!B6, GSW!B6, HOU!B6, IND!B6, LAC!B6, LAL!B6, MEM!B6, MIA!B6, MIL!B6, MIN!B6, NOP!B6, NYK!B6, OKC!B6, ORL!B6, PHI!B6, PHX!B6, POR!B6, SAC!B6, SAS!B6, TOR!B6, UTH!B6, WAS!B6)-min(ATL!B6, BOS!B6, BRK!B6, CHA!B6, CHI!B6, CLE!B6, DAL!B6, DEN!B6, DET!B6, GSW!B6, HOU!B6, IND!B6, LAC!B6, LAL!B6, MEM!B6, MIA!B6, MIL!B6, MIN!B6, NOP!B6, NYK!B6, OKC!B6, ORL!B6, PHI!B6, PHX!B6, POR!B6, SAC!B6, SAS!B6, TOR!B6, UTH!B6, WAS!B6))/$B$103</f>
        <v>4.142857143</v>
      </c>
      <c r="C108" s="140">
        <f>(SUM(ATL!C6, BOS!C6, BRK!C6, CHA!C6, CHI!C6, CLE!C6, DAL!C6, DEN!C6, DET!C6, GSW!C6, HOU!C6, IND!C6, LAC!C6, LAL!C6, MEM!C6, MIA!C6, MIL!C6, MIN!C6, NOP!C6, NYK!C6, OKC!C6, ORL!C6, PHI!C6, PHX!C6, POR!C6, SAC!C6, SAS!C6, TOR!C6, UTH!C6, WAS!C6)-Max(ATL!C6, BOS!C6, BRK!C6, CHA!C6, CHI!C6, CLE!C6, DAL!C6, DEN!C6, DET!C6, GSW!C6, HOU!C6, IND!C6, LAC!C6, LAL!C6, MEM!C6, MIA!C6, MIL!C6, MIN!C6, NOP!C6, NYK!C6, OKC!C6, ORL!C6, PHI!C6, PHX!C6, POR!C6, SAC!C6, SAS!C6, TOR!C6, UTH!C6, WAS!C6)-min(ATL!C6, BOS!C6, BRK!C6, CHA!C6, CHI!C6, CLE!C6, DAL!C6, DEN!C6, DET!C6, GSW!C6, HOU!C6, IND!C6, LAC!C6, LAL!C6, MEM!C6, MIA!C6, MIL!C6, MIN!C6, NOP!C6, NYK!C6, OKC!C6, ORL!C6, PHI!C6, PHX!C6, POR!C6, SAC!C6, SAS!C6, TOR!C6, UTH!C6, WAS!C6))/$B$103</f>
        <v>4.107142857</v>
      </c>
      <c r="D108" s="140">
        <f>(SUM(ATL!D6, BOS!D6, BRK!D6, CHA!D6, CHI!D6, CLE!D6, DAL!D6, DEN!D6, DET!D6, GSW!D6, HOU!D6, IND!D6, LAC!D6, LAL!D6, MEM!D6, MIA!D6, MIL!D6, MIN!D6, NOP!D6, NYK!D6, OKC!D6, ORL!D6, PHI!D6, PHX!D6, POR!D6, SAC!D6, SAS!D6, TOR!D6, UTH!D6, WAS!D6)-Max(ATL!D6, BOS!D6, BRK!D6, CHA!D6, CHI!D6, CLE!D6, DAL!D6, DEN!D6, DET!D6, GSW!D6, HOU!D6, IND!D6, LAC!D6, LAL!D6, MEM!D6, MIA!D6, MIL!D6, MIN!D6, NOP!D6, NYK!D6, OKC!D6, ORL!D6, PHI!D6, PHX!D6, POR!D6, SAC!D6, SAS!D6, TOR!D6, UTH!D6, WAS!D6)-min(ATL!D6, BOS!D6, BRK!D6, CHA!D6, CHI!D6, CLE!D6, DAL!D6, DEN!D6, DET!D6, GSW!D6, HOU!D6, IND!D6, LAC!D6, LAL!D6, MEM!D6, MIA!D6, MIL!D6, MIN!D6, NOP!D6, NYK!D6, OKC!D6, ORL!D6, PHI!D6, PHX!D6, POR!D6, SAC!D6, SAS!D6, TOR!D6, UTH!D6, WAS!D6))/$B$103</f>
        <v>5.571428571</v>
      </c>
      <c r="E108" s="140">
        <f>(SUM(ATL!E6, BOS!E6, BRK!E6, CHA!E6, CHI!E6, CLE!E6, DAL!E6, DEN!E6, DET!E6, GSW!E6, HOU!E6, IND!E6, LAC!E6, LAL!E6, MEM!E6, MIA!E6, MIL!E6, MIN!E6, NOP!E6, NYK!E6, OKC!E6, ORL!E6, PHI!E6, PHX!E6, POR!E6, SAC!E6, SAS!E6, TOR!E6, UTH!E6, WAS!E6)-Max(ATL!E6, BOS!E6, BRK!E6, CHA!E6, CHI!E6, CLE!E6, DAL!E6, DEN!E6, DET!E6, GSW!E6, HOU!E6, IND!E6, LAC!E6, LAL!E6, MEM!E6, MIA!E6, MIL!E6, MIN!E6, NOP!E6, NYK!E6, OKC!E6, ORL!E6, PHI!E6, PHX!E6, POR!E6, SAC!E6, SAS!E6, TOR!E6, UTH!E6, WAS!E6)-min(ATL!E6, BOS!E6, BRK!E6, CHA!E6, CHI!E6, CLE!E6, DAL!E6, DEN!E6, DET!E6, GSW!E6, HOU!E6, IND!E6, LAC!E6, LAL!E6, MEM!E6, MIA!E6, MIL!E6, MIN!E6, NOP!E6, NYK!E6, OKC!E6, ORL!E6, PHI!E6, PHX!E6, POR!E6, SAC!E6, SAS!E6, TOR!E6, UTH!E6, WAS!E6))/$B$103</f>
        <v>7.071428571</v>
      </c>
      <c r="F108" s="140">
        <f>(SUM(ATL!G6, BOS!F6, BRK!F6, CHA!F6, CHI!F6, CLE!F6, DAL!F6, DEN!F6, DET!F6, GSW!F6, HOU!F6, IND!F6, LAC!F6, LAL!F6, MEM!F6, MIA!F6, MIL!F6, MIN!F6, NOP!F6, NYK!F6, OKC!F6, ORL!F6, PHI!F6, PHX!F6, POR!F6, SAC!F6, SAS!F6, TOR!F6, UTH!F6, WAS!F6)-Max(ATL!G6, BOS!F6, BRK!F6, CHA!F6, CHI!F6, CLE!F6, DAL!F6, DEN!F6, DET!F6, GSW!F6, HOU!F6, IND!F6, LAC!F6, LAL!F6, MEM!F6, MIA!F6, MIL!F6, MIN!F6, NOP!F6, NYK!F6, OKC!F6, ORL!F6, PHI!F6, PHX!F6, POR!F6, SAC!F6, SAS!F6, TOR!F6, UTH!F6, WAS!F6)-min(ATL!G6, BOS!F6, BRK!F6, CHA!F6, CHI!F6, CLE!F6, DAL!F6, DEN!F6, DET!F6, GSW!F6, HOU!F6, IND!F6, LAC!F6, LAL!F6, MEM!F6, MIA!F6, MIL!F6, MIN!F6, NOP!F6, NYK!F6, OKC!F6, ORL!F6, PHI!F6, PHX!F6, POR!F6, SAC!F6, SAS!F6, TOR!F6, UTH!F6, WAS!F6))/$B$103</f>
        <v>8.678571429</v>
      </c>
      <c r="G108" s="140">
        <f>(SUM(ATL!G6, BOS!G6, BRK!G6, CHA!G6, CHI!G6, CLE!G6, DAL!G6, DEN!G6, DET!G6, GSW!G6, HOU!G6, IND!G6, LAC!G6, LAL!G6, MEM!G6, MIA!G6, MIL!G6, MIN!G6, NOP!G6, NYK!G6, OKC!G6, ORL!G6, PHI!G6, PHX!G6, POR!G6, SAC!G6, SAS!G6, TOR!G6, UTH!G6, WAS!G6)-Max(ATL!G6, BOS!G6, BRK!G6, CHA!G6, CHI!G6, CLE!G6, DAL!G6, DEN!G6, DET!G6, GSW!G6, HOU!G6, IND!G6, LAC!G6, LAL!G6, MEM!G6, MIA!G6, MIL!G6, MIN!G6, NOP!G6, NYK!G6, OKC!G6, ORL!G6, PHI!G6, PHX!G6, POR!G6, SAC!G6, SAS!G6, TOR!G6, UTH!G6, WAS!G6)-min(ATL!G6, BOS!G6, BRK!G6, CHA!G6, CHI!G6, CLE!G6, DAL!G6, DEN!G6, DET!G6, GSW!G6, HOU!G6, IND!G6, LAC!G6, LAL!G6, MEM!G6, MIA!G6, MIL!G6, MIN!G6, NOP!G6, NYK!G6, OKC!G6, ORL!G6, PHI!G6, PHX!G6, POR!G6, SAC!G6, SAS!G6, TOR!G6, UTH!G6, WAS!G6))/$B$103</f>
        <v>5.785714286</v>
      </c>
      <c r="H108" s="140">
        <f>(SUM(ATL!H6, BOS!H6, BRK!H6, CHA!H6, CHI!H6, CLE!H6, DAL!H6, DEN!H6, DET!H6, GSW!H6, HOU!H6, IND!H6, LAC!H6, LAL!H6, MEM!H6, MIA!H6, MIL!H6, MIN!H6, NOP!H6, NYK!H6, OKC!H6, ORL!H6, PHI!H6, PHX!H6, POR!H6, SAC!H6, SAS!H6, TOR!H6, UTH!H6, WAS!H6)-Max(ATL!H6, BOS!H6, BRK!H6, CHA!H6, CHI!H6, CLE!H6, DAL!H6, DEN!H6, DET!H6, GSW!H6, HOU!H6, IND!H6, LAC!H6, LAL!H6, MEM!H6, MIA!H6, MIL!H6, MIN!H6, NOP!H6, NYK!H6, OKC!H6, ORL!H6, PHI!H6, PHX!H6, POR!H6, SAC!H6, SAS!H6, TOR!H6, UTH!H6, WAS!H6)-min(ATL!H6, BOS!H6, BRK!H6, CHA!H6, CHI!H6, CLE!H6, DAL!H6, DEN!H6, DET!H6, GSW!H6, HOU!H6, IND!H6, LAC!H6, LAL!H6, MEM!H6, MIA!H6, MIL!H6, MIN!H6, NOP!H6, NYK!H6, OKC!H6, ORL!H6, PHI!H6, PHX!H6, POR!H6, SAC!H6, SAS!H6, TOR!H6, UTH!H6, WAS!H6))/$B$103</f>
        <v>5.642857143</v>
      </c>
      <c r="I108" s="140">
        <f>(SUM(ATL!I6, BOS!I6, BRK!I6, CHA!I6, CHI!I6, CLE!I6, DAL!I6, DEN!I6, DET!I6, GSW!I6, HOU!I6, IND!I6, LAC!I6, LAL!I6, MEM!I6, MIA!I6, MIL!I6, MIN!I6, NOP!I5, NYK!I6, OKC!I6, ORL!I6, PHI!I6, PHX!I6, POR!I6, SAC!I6, SAS!I6, TOR!I6, UTH!I6, WAS!I6)-Max(ATL!I6, BOS!I6, BRK!I6, CHA!I6, CHI!I6, CLE!I6, DAL!I6, DEN!I6, DET!I6, GSW!I6, HOU!I6, IND!I6, LAC!I6, LAL!I6, MEM!I6, MIA!I6, MIL!I6, MIN!I6, NOP!I5, NYK!I6, OKC!I6, ORL!I6, PHI!I6, PHX!I6, POR!I6, SAC!I6, SAS!I6, TOR!I6, UTH!I6, WAS!I6)-min(ATL!I6, BOS!I6, BRK!I6, CHA!I6, CHI!I6, CLE!I6, DAL!I6, DEN!I6, DET!I6, GSW!I6, HOU!I6, IND!I6, LAC!I6, LAL!I6, MEM!I6, MIA!I6, MIL!I6, MIN!I6, NOP!I5, NYK!I6, OKC!I6, ORL!I6, PHI!I6, PHX!I6, POR!I6, SAC!I6, SAS!I6, TOR!I6, UTH!I6, WAS!I6))/$B$103</f>
        <v>9.821428571</v>
      </c>
      <c r="J108" s="140">
        <f>(SUM(ATL!J6, BOS!J6, BRK!J6, CHA!J6, CHI!J6, CLE!J6, DAL!J6, DEN!J6, DET!J6, GSW!J6, HOU!J6, IND!J6, LAC!J6, LAL!J6, MEM!J6, MIA!J6, MIL!J6, MIN!J6, NOP!J5, NYK!J6, OKC!J6, ORL!J6, PHI!J6, PHX!J6, POR!J6, SAC!J6, SAS!J6, TOR!J6, UTH!J6, WAS!J6)-Max(ATL!J6, BOS!J6, BRK!J6, CHA!J6, CHI!J6, CLE!J6, DAL!J6, DEN!J6, DET!J6, GSW!J6, HOU!J6, IND!J6, LAC!J6, LAL!J6, MEM!J6, MIA!J6, MIL!J6, MIN!J6, NOP!J5, NYK!J6, OKC!J6, ORL!J6, PHI!J6, PHX!J6, POR!J6, SAC!J6, SAS!J6, TOR!J6, UTH!J6, WAS!J6)-min(ATL!J6, BOS!J6, BRK!J6, CHA!J6, CHI!J6, CLE!J6, DAL!J6, DEN!J6, DET!J6, GSW!J6, HOU!J6, IND!J6, LAC!J6, LAL!J6, MEM!J6, MIA!J6, MIL!J6, MIN!J6, NOP!J5, NYK!J6, OKC!J6, ORL!J6, PHI!J6, PHX!J6, POR!J6, SAC!J6, SAS!J6, TOR!J6, UTH!J6, WAS!J6))/$B$103</f>
        <v>8.928571429</v>
      </c>
      <c r="K108" s="140">
        <f>(SUM(ATL!K6, BOS!K6, BRK!K6, CHA!K6, CHI!K6, CLE!K6, DAL!K6, DEN!K6, DET!K6, GSW!K6, HOU!K6, IND!K6, LAC!K6, LAL!K6, MEM!K6, MIA!K6, MIL!K6, MIN!K6, NOP!K5, NYK!K6, OKC!K6, ORL!K6, PHI!K6, PHX!K6, POR!K6, SAC!K6, SAS!K6, TOR!K6, UTH!K6, WAS!K6)-Max(ATL!K6, BOS!K6, BRK!K6, CHA!K6, CHI!K6, CLE!K6, DAL!K6, DEN!K6, DET!K6, GSW!K6, HOU!K6, IND!K6, LAC!K6, LAL!K6, MEM!K6, MIA!K6, MIL!K6, MIN!K6, NOP!K5, NYK!K6, OKC!K6, ORL!K6, PHI!K6, PHX!K6, POR!K6, SAC!K6, SAS!K6, TOR!K6, UTH!K6, WAS!K6)-min(ATL!K6, BOS!K6, BRK!K6, CHA!K6, CHI!K6, CLE!K6, DAL!K6, DEN!K6, DET!K6, GSW!K6, HOU!K6, IND!K6, LAC!K6, LAL!K6, MEM!K6, MIA!K6, MIL!K6, MIN!K6, NOP!K5, NYK!K6, OKC!K6, ORL!K6, PHI!K6, PHX!K6, POR!K6, SAC!K6, SAS!K6, TOR!K6, UTH!K6, WAS!K6))/$B$103</f>
        <v>7.714285714</v>
      </c>
      <c r="L108" s="140">
        <f>(SUM(ATL!L6, BOS!L6, BRK!L6, CHA!L6, CHI!L6, CLE!L6, DAL!L6, DEN!L6, DET!L6, GSW!L6, HOU!L6, IND!L6, LAC!L6, LAL!L6, MEM!L6, MIA!L6, MIL!L6, MIN!L6, NOP!L5, NYK!L6, OKC!L6, ORL!L6, PHI!L6, PHX!L6, POR!L6, SAC!L6, SAS!L6, TOR!L6, UTH!L6, WAS!L6)-Max(ATL!L6, BOS!L6, BRK!L6, CHA!L6, CHI!L6, CLE!L6, DAL!L6, DEN!L6, DET!L6, GSW!L6, HOU!L6, IND!L6, LAC!L6, LAL!L6, MEM!L6, MIA!L6, MIL!L6, MIN!L6, NOP!L5, NYK!L6, OKC!L6, ORL!L6, PHI!L6, PHX!L6, POR!L6, SAC!L6, SAS!L6, TOR!L6, UTH!L6, WAS!L6)-min(ATL!L6, BOS!L6, BRK!L6, CHA!L6, CHI!L6, CLE!L6, DAL!L6, DEN!L6, DET!L6, GSW!L6, HOU!L6, IND!L6, LAC!L6, LAL!L6, MEM!L6, MIA!L6, MIL!L6, MIN!L6, NOP!L5, NYK!L6, OKC!L6, ORL!L6, PHI!L6, PHX!L6, POR!L6, SAC!L6, SAS!L6, TOR!L6, UTH!L6, WAS!L6))/$B$103</f>
        <v>8.714285714</v>
      </c>
      <c r="M108" s="140">
        <f>(SUM(ATL!M6, BOS!M6, BRK!M6, CHA!M6, CHI!M6, CLE!M6, DAL!M6, DEN!M6, DET!M6, GSW!M6, HOU!M6, IND!M6, LAC!M6, LAL!M6, MEM!M6, MIA!M6, MIL!M6, MIN!M6, NOP!M6, NYK!M6, OKC!M6, ORL!M6, PHI!M6, PHX!M6, POR!M6, SAC!M6, SAS!M6, TOR!M6, UTH!M6, WAS!M6)-Max(ATL!M6, BOS!M6, BRK!M6, CHA!M6, CHI!M6, CLE!M6, DAL!M6, DEN!M6, DET!M6, GSW!M6, HOU!M6, IND!M6, LAC!M6, LAL!M6, MEM!M6, MIA!M6, MIL!M6, MIN!M6, NOP!M6, NYK!M6, OKC!M6, ORL!M6, PHI!M6, PHX!M6, POR!M6, SAC!M6, SAS!M6, TOR!M6, UTH!M6, WAS!M6)-min(ATL!M6, BOS!M6, BRK!M6, CHA!M6, CHI!M6, CLE!M6, DAL!M6, DEN!M6, DET!M6, GSW!M6, HOU!M6, IND!M6, LAC!M6, LAL!M6, MEM!M6, MIA!M6, MIL!M6, MIN!M6, NOP!M6, NYK!M6, OKC!M6, ORL!M6, PHI!M6, PHX!M6, POR!M6, SAC!M6, SAS!M6, TOR!M6, UTH!M6, WAS!M6))/$B$103</f>
        <v>9.892857143</v>
      </c>
      <c r="N108" s="140">
        <f>(SUM(ATL!N6, BOS!N6, BRK!N6, CHA!N6, CHI!N6, CLE!N6, DAL!N6, DEN!N6, DET!N6, GSW!N6, HOU!N6, IND!N6, LAC!N6, LAL!N6, MEM!N6, MIA!N6, MIL!N6, MIN!N6, NOP!N6, NYK!N6, OKC!N6, ORL!N6, PHI!N6, PHX!N6, POR!N6, SAC!N6, SAS!N6, TOR!N6, UTH!N6, WAS!N6)-Max(ATL!N6, BOS!N6, BRK!N6, CHA!N6, CHI!N6, CLE!N6, DAL!N6, DEN!N6, DET!N6, GSW!N6, HOU!N6, IND!N6, LAC!N6, LAL!N6, MEM!N6, MIA!N6, MIL!N6, MIN!N6, NOP!N6, NYK!N6, OKC!N6, ORL!N6, PHI!N6, PHX!N6, POR!N6, SAC!N6, SAS!N6, TOR!N6, UTH!N6, WAS!N6)-min(ATL!N6, BOS!N6, BRK!N6, CHA!N6, CHI!N6, CLE!N6, DAL!N6, DEN!N6, DET!N6, GSW!N6, HOU!N6, IND!N6, LAC!N6, LAL!N6, MEM!N6, MIA!N6, MIL!N6, MIN!N6, NOP!N6, NYK!N6, OKC!N6, ORL!N6, PHI!N6, PHX!N6, POR!N6, SAC!N6, SAS!N6, TOR!N6, UTH!N6, WAS!N6))/$B$103</f>
        <v>7.464285714</v>
      </c>
      <c r="O108" s="140">
        <f>(SUM(ATL!O6, BOS!O6, BRK!O6, CHA!O6, CHI!O6, CLE!O6, DAL!O6, DEN!O6, DET!O6, GSW!O6, HOU!O6, IND!O6, LAC!O6, LAL!O6, MEM!O6, MIA!O6, MIL!O6, MIN!O6, NOP!O6, NYK!O6, OKC!O6, ORL!O6, PHI!O6, PHX!O6, POR!O6, SAC!O6, SAS!O6, TOR!O6, UTH!O6, WAS!O6)-Max(ATL!O6, BOS!O6, BRK!O6, CHA!O6, CHI!O6, CLE!O6, DAL!O6, DEN!O6, DET!O6, GSW!O6, HOU!O6, IND!O6, LAC!O6, LAL!O6, MEM!O6, MIA!O6, MIL!O6, MIN!O6, NOP!O6, NYK!O6, OKC!O6, ORL!O6, PHI!O6, PHX!O6, POR!O6, SAC!O6, SAS!O6, TOR!O6, UTH!O6, WAS!O6)-min(ATL!O6, BOS!O6, BRK!O6, CHA!O6, CHI!O6, CLE!O6, DAL!O6, DEN!O6, DET!O6, GSW!O6, HOU!O6, IND!O6, LAC!O6, LAL!O6, MEM!O6, MIA!O6, MIL!O6, MIN!O6, NOP!O6, NYK!O6, OKC!O6, ORL!O6, PHI!O6, PHX!O6, POR!O6, SAC!O6, SAS!O6, TOR!O6, UTH!O6, WAS!O6))/$B$103</f>
        <v>2.678571429</v>
      </c>
      <c r="P108" s="140">
        <f>(SUM(ATL!P6, BOS!P6, BRK!P6, CHA!P6, CHI!P6, CLE!P6, DAL!P6, DEN!P6, DET!P6, GSW!P6, HOU!P6, IND!P6, LAC!P6, LAL!P6, MEM!P6, MIA!P6, MIL!P6, MIN!P6, NOP!P6, NYK!P6, OKC!P6, ORL!P6, PHI!P6, PHX!P6, POR!P6, SAC!P6, SAS!P6, TOR!P6, UTH!P6, WAS!P6)-Max(ATL!P6, BOS!P6, BRK!P6, CHA!P6, CHI!P6, CLE!P6, DAL!P6, DEN!P6, DET!P6, GSW!P6, HOU!P6, IND!P6, LAC!P6, LAL!P6, MEM!P6, MIA!P6, MIL!P6, MIN!P6, NOP!P6, NYK!P6, OKC!P6, ORL!P6, PHI!P6, PHX!P6, POR!P6, SAC!P6, SAS!P6, TOR!P6, UTH!P6, WAS!P6)-min(ATL!P6, BOS!P6, BRK!P6, CHA!P6, CHI!P6, CLE!P6, DAL!P6, DEN!P6, DET!P6, GSW!P6, HOU!P6, IND!P6, LAC!P6, LAL!P6, MEM!P6, MIA!P6, MIL!P6, MIN!P6, NOP!P6, NYK!P6, OKC!P6, ORL!P6, PHI!P6, PHX!P6, POR!P6, SAC!P6, SAS!P6, TOR!P6, UTH!P6, WAS!P6))/$B$103</f>
        <v>0</v>
      </c>
      <c r="Q108" s="140">
        <f>(SUM(ATL!Q6, BOS!Q6, BRK!Q6, CHA!Q6, CHI!Q6, CLE!Q6, DAL!Q6, DEN!Q6, DET!Q6, GSW!Q6, HOU!Q6, IND!Q6, LAC!Q6, LAL!Q6, MEM!Q6, MIA!Q6, MIL!Q6, MIN!Q6, NOP!Q6, NYK!Q6, OKC!Q6, ORL!Q6, PHI!Q6, PHX!Q6, POR!Q6, SAC!Q6, SAS!Q6, TOR!Q6, UTH!Q6, WAS!Q6)-Max(ATL!Q6, BOS!Q6, BRK!Q6, CHA!Q6, CHI!Q6, CLE!Q6, DAL!Q6, DEN!Q6, DET!Q6, GSW!Q6, HOU!Q6, IND!Q6, LAC!Q6, LAL!Q6, MEM!Q6, MIA!Q6, MIL!Q6, MIN!Q6, NOP!Q6, NYK!Q6, OKC!Q6, ORL!Q6, PHI!Q6, PHX!Q6, POR!Q6, SAC!Q6, SAS!Q6, TOR!Q6, UTH!Q6, WAS!Q6)-min(ATL!Q6, BOS!Q6, BRK!Q6, CHA!Q6, CHI!Q6, CLE!Q6, DAL!Q6, DEN!Q6, DET!Q6, GSW!Q6, HOU!Q6, IND!Q6, LAC!Q6, LAL!Q6, MEM!Q6, MIA!Q6, MIL!Q6, MIN!Q6, NOP!Q6, NYK!Q6, OKC!Q6, ORL!Q6, PHI!Q6, PHX!Q6, POR!Q6, SAC!Q6, SAS!Q6, TOR!Q6, UTH!Q6, WAS!Q6))/$B$103</f>
        <v>0</v>
      </c>
      <c r="R108" s="140">
        <f>(SUM(ATL!R6, BOS!R6, BRK!R6, CHA!R6, CHI!R6, CLE!R6, DAL!R6, DEN!R6, DET!R6, GSW!R6, HOU!R6, IND!R6, LAC!R6, LAL!R6, MEM!R6, MIA!R6, MIL!R6, MIN!R6, NOP!R6, NYK!R6, OKC!R6, ORL!R6, PHI!R6, PHX!R6, POR!R6, SAC!R6, SAS!R6, TOR!R6, UTH!R6, WAS!R6)-Max(ATL!R6, BOS!R6, BRK!R6, CHA!R6, CHI!R6, CLE!R6, DAL!R6, DEN!R6, DET!R6, GSW!R6, HOU!R6, IND!R6, LAC!R6, LAL!R6, MEM!R6, MIA!R6, MIL!R6, MIN!R6, NOP!R6, NYK!R6, OKC!R6, ORL!R6, PHI!R6, PHX!R6, POR!R6, SAC!R6, SAS!R6, TOR!R6, UTH!R6, WAS!R6)-min(ATL!R6, BOS!R6, BRK!R6, CHA!R6, CHI!R6, CLE!R6, DAL!R6, DEN!R6, DET!R6, GSW!R6, HOU!R6, IND!R6, LAC!R6, LAL!R6, MEM!R6, MIA!R6, MIL!R6, MIN!R6, NOP!R6, NYK!R6, OKC!R6, ORL!R6, PHI!R6, PHX!R6, POR!R6, SAC!R6, SAS!R6, TOR!R6, UTH!R6, WAS!R6))/$B$103</f>
        <v>0</v>
      </c>
      <c r="S108" s="140">
        <f>(SUM(ATL!S6, BOS!S6, BRK!S6, CHA!S6, CHI!S6, CLE!S6, DAL!S6, DEN!S6, DET!S6, GSW!S6, HOU!S6, IND!S6, LAC!S6, LAL!S6, MEM!S6, MIA!S6, MIL!S6, MIN!S6, NOP!S6, NYK!S6, OKC!S6, ORL!S6, PHI!S6, PHX!S6, POR!S6, SAC!S6, SAS!S6, TOR!S6, UTH!S6, WAS!S6)-Max(ATL!S6, BOS!S6, BRK!S6, CHA!S6, CHI!S6, CLE!S6, DAL!S6, DEN!S6, DET!S6, GSW!S6, HOU!S6, IND!S6, LAC!S6, LAL!S6, MEM!S6, MIA!S6, MIL!S6, MIN!S6, NOP!S6, NYK!S6, OKC!S6, ORL!S6, PHI!S6, PHX!S6, POR!S6, SAC!S6, SAS!S6, TOR!S6, UTH!S6, WAS!S6)-min(ATL!S6, BOS!S6, BRK!S6, CHA!S6, CHI!S6, CLE!S6, DAL!S6, DEN!S6, DET!S6, GSW!S6, HOU!S6, IND!S6, LAC!S6, LAL!S6, MEM!S6, MIA!S6, MIL!S6, MIN!S6, NOP!S6, NYK!S6, OKC!S6, ORL!S6, PHI!S6, PHX!S6, POR!S6, SAC!S6, SAS!S6, TOR!S6, UTH!S6, WAS!S6))/$B$103</f>
        <v>-1490.392857</v>
      </c>
    </row>
    <row r="109">
      <c r="A109" s="3" t="s">
        <v>26</v>
      </c>
      <c r="B109" s="140">
        <f>(SUM(ATL!B7, BOS!B7, BRK!B7, CHA!B7, CHI!B7, CLE!B7, DAL!B7, DEN!B7, DET!B7, GSW!B7, HOU!B7, IND!B7, LAC!B7, LAL!B7, MEM!B7, MIA!B7, MIL!B7, MIN!B7, NOP!B7, NYK!B7, OKC!B7, ORL!B7, PHI!B7, PHX!B7, POR!B7, SAC!B7, SAS!B7, TOR!B7, UTH!B7, WAS!B7)-Max(ATL!B7, BOS!B7, BRK!B7, CHA!B7, CHI!B7, CLE!B7, DAL!B7, DEN!B7, DET!B7, GSW!B7, HOU!B7, IND!B7, LAC!B7, LAL!B7, MEM!B7, MIA!B7, MIL!B7, MIN!B7, NOP!B7, NYK!B7, OKC!B7, ORL!B7, PHI!B7, PHX!B7, POR!B7, SAC!B7, SAS!B7, TOR!B7, UTH!B7, WAS!B7)-min(ATL!B7, BOS!B7, BRK!B7, CHA!B7, CHI!B7, CLE!B7, DAL!B7, DEN!B7, DET!B7, GSW!B7, HOU!B7, IND!B7, LAC!B7, LAL!B7, MEM!B7, MIA!B7, MIL!B7, MIN!B7, NOP!B7, NYK!B7, OKC!B7, ORL!B7, PHI!B7, PHX!B7, POR!B7, SAC!B7, SAS!B7, TOR!B7, UTH!B7, WAS!B7))/$B$103</f>
        <v>2.071428571</v>
      </c>
      <c r="C109" s="140">
        <f>(SUM(ATL!C7, BOS!C7, BRK!C7, CHA!C7, CHI!C7, CLE!C7, DAL!C7, DEN!C7, DET!C7, GSW!C7, HOU!C7, IND!C7, LAC!C7, LAL!C7, MEM!C7, MIA!C7, MIL!C7, MIN!C7, NOP!C7, NYK!C7, OKC!C7, ORL!C7, PHI!C7, PHX!C7, POR!C7, SAC!C7, SAS!C7, TOR!C7, UTH!C7, WAS!C7)-Max(ATL!C7, BOS!C7, BRK!C7, CHA!C7, CHI!C7, CLE!C7, DAL!C7, DEN!C7, DET!C7, GSW!C7, HOU!C7, IND!C7, LAC!C7, LAL!C7, MEM!C7, MIA!C7, MIL!C7, MIN!C7, NOP!C7, NYK!C7, OKC!C7, ORL!C7, PHI!C7, PHX!C7, POR!C7, SAC!C7, SAS!C7, TOR!C7, UTH!C7, WAS!C7)-min(ATL!C7, BOS!C7, BRK!C7, CHA!C7, CHI!C7, CLE!C7, DAL!C7, DEN!C7, DET!C7, GSW!C7, HOU!C7, IND!C7, LAC!C7, LAL!C7, MEM!C7, MIA!C7, MIL!C7, MIN!C7, NOP!C7, NYK!C7, OKC!C7, ORL!C7, PHI!C7, PHX!C7, POR!C7, SAC!C7, SAS!C7, TOR!C7, UTH!C7, WAS!C7))/$B$103</f>
        <v>3.464285714</v>
      </c>
      <c r="D109" s="140">
        <f>(SUM(ATL!D7, BOS!D7, BRK!D7, CHA!D7, CHI!D7, CLE!D7, DAL!D7, DEN!D7, DET!D7, GSW!D7, HOU!D7, IND!D7, LAC!D7, LAL!D7, MEM!D7, MIA!D7, MIL!D7, MIN!D7, NOP!D7, NYK!D7, OKC!D7, ORL!D7, PHI!D7, PHX!D7, POR!D7, SAC!D7, SAS!D7, TOR!D7, UTH!D7, WAS!D7)-Max(ATL!D7, BOS!D7, BRK!D7, CHA!D7, CHI!D7, CLE!D7, DAL!D7, DEN!D7, DET!D7, GSW!D7, HOU!D7, IND!D7, LAC!D7, LAL!D7, MEM!D7, MIA!D7, MIL!D7, MIN!D7, NOP!D7, NYK!D7, OKC!D7, ORL!D7, PHI!D7, PHX!D7, POR!D7, SAC!D7, SAS!D7, TOR!D7, UTH!D7, WAS!D7)-min(ATL!D7, BOS!D7, BRK!D7, CHA!D7, CHI!D7, CLE!D7, DAL!D7, DEN!D7, DET!D7, GSW!D7, HOU!D7, IND!D7, LAC!D7, LAL!D7, MEM!D7, MIA!D7, MIL!D7, MIN!D7, NOP!D7, NYK!D7, OKC!D7, ORL!D7, PHI!D7, PHX!D7, POR!D7, SAC!D7, SAS!D7, TOR!D7, UTH!D7, WAS!D7))/$B$103</f>
        <v>6.964285714</v>
      </c>
      <c r="E109" s="140">
        <f>(SUM(ATL!E7, BOS!E7, BRK!E7, CHA!E7, CHI!E7, CLE!E7, DAL!E7, DEN!E7, DET!E7, GSW!E7, HOU!E7, IND!E7, LAC!E7, LAL!E7, MEM!E7, MIA!E7, MIL!E7, MIN!E7, NOP!E7, NYK!E7, OKC!E7, ORL!E7, PHI!E7, PHX!E7, POR!E7, SAC!E7, SAS!E7, TOR!E7, UTH!E7, WAS!E7)-Max(ATL!E7, BOS!E7, BRK!E7, CHA!E7, CHI!E7, CLE!E7, DAL!E7, DEN!E7, DET!E7, GSW!E7, HOU!E7, IND!E7, LAC!E7, LAL!E7, MEM!E7, MIA!E7, MIL!E7, MIN!E7, NOP!E7, NYK!E7, OKC!E7, ORL!E7, PHI!E7, PHX!E7, POR!E7, SAC!E7, SAS!E7, TOR!E7, UTH!E7, WAS!E7)-min(ATL!E7, BOS!E7, BRK!E7, CHA!E7, CHI!E7, CLE!E7, DAL!E7, DEN!E7, DET!E7, GSW!E7, HOU!E7, IND!E7, LAC!E7, LAL!E7, MEM!E7, MIA!E7, MIL!E7, MIN!E7, NOP!E7, NYK!E7, OKC!E7, ORL!E7, PHI!E7, PHX!E7, POR!E7, SAC!E7, SAS!E7, TOR!E7, UTH!E7, WAS!E7))/$B$103</f>
        <v>9.821428571</v>
      </c>
      <c r="F109" s="140">
        <f>(SUM(ATL!G7, BOS!F7, BRK!F7, CHA!F7, CHI!F7, CLE!F7, DAL!F7, DEN!F7, DET!F7, GSW!F7, HOU!F7, IND!F7, LAC!F7, LAL!F7, MEM!F7, MIA!F7, MIL!F7, MIN!F7, NOP!F7, NYK!F7, OKC!F7, ORL!F7, PHI!F7, PHX!F7, POR!F7, SAC!F7, SAS!F7, TOR!F7, UTH!F7, WAS!F7)-Max(ATL!G7, BOS!F7, BRK!F7, CHA!F7, CHI!F7, CLE!F7, DAL!F7, DEN!F7, DET!F7, GSW!F7, HOU!F7, IND!F7, LAC!F7, LAL!F7, MEM!F7, MIA!F7, MIL!F7, MIN!F7, NOP!F7, NYK!F7, OKC!F7, ORL!F7, PHI!F7, PHX!F7, POR!F7, SAC!F7, SAS!F7, TOR!F7, UTH!F7, WAS!F7)-min(ATL!G7, BOS!F7, BRK!F7, CHA!F7, CHI!F7, CLE!F7, DAL!F7, DEN!F7, DET!F7, GSW!F7, HOU!F7, IND!F7, LAC!F7, LAL!F7, MEM!F7, MIA!F7, MIL!F7, MIN!F7, NOP!F7, NYK!F7, OKC!F7, ORL!F7, PHI!F7, PHX!F7, POR!F7, SAC!F7, SAS!F7, TOR!F7, UTH!F7, WAS!F7))/$B$103</f>
        <v>9.214285714</v>
      </c>
      <c r="G109" s="140">
        <f>(SUM(ATL!G7, BOS!G7, BRK!G7, CHA!G7, CHI!G7, CLE!G7, DAL!G7, DEN!G7, DET!G7, GSW!G7, HOU!G7, IND!G7, LAC!G7, LAL!G7, MEM!G7, MIA!G7, MIL!G7, MIN!G7, NOP!G7, NYK!G7, OKC!G7, ORL!G7, PHI!G7, PHX!G7, POR!G7, SAC!G7, SAS!G7, TOR!G7, UTH!G7, WAS!G7)-Max(ATL!G7, BOS!G7, BRK!G7, CHA!G7, CHI!G7, CLE!G7, DAL!G7, DEN!G7, DET!G7, GSW!G7, HOU!G7, IND!G7, LAC!G7, LAL!G7, MEM!G7, MIA!G7, MIL!G7, MIN!G7, NOP!G7, NYK!G7, OKC!G7, ORL!G7, PHI!G7, PHX!G7, POR!G7, SAC!G7, SAS!G7, TOR!G7, UTH!G7, WAS!G7)-min(ATL!G7, BOS!G7, BRK!G7, CHA!G7, CHI!G7, CLE!G7, DAL!G7, DEN!G7, DET!G7, GSW!G7, HOU!G7, IND!G7, LAC!G7, LAL!G7, MEM!G7, MIA!G7, MIL!G7, MIN!G7, NOP!G7, NYK!G7, OKC!G7, ORL!G7, PHI!G7, PHX!G7, POR!G7, SAC!G7, SAS!G7, TOR!G7, UTH!G7, WAS!G7))/$B$103</f>
        <v>10.85714286</v>
      </c>
      <c r="H109" s="140">
        <f>(SUM(ATL!H7, BOS!H7, BRK!H7, CHA!H7, CHI!H7, CLE!H7, DAL!H7, DEN!H7, DET!H7, GSW!H7, HOU!H7, IND!H7, LAC!H7, LAL!H7, MEM!H7, MIA!H7, MIL!H7, MIN!H7, NOP!H7, NYK!H7, OKC!H7, ORL!H7, PHI!H7, PHX!H7, POR!H7, SAC!H7, SAS!H7, TOR!H7, UTH!H7, WAS!H7)-Max(ATL!H7, BOS!H7, BRK!H7, CHA!H7, CHI!H7, CLE!H7, DAL!H7, DEN!H7, DET!H7, GSW!H7, HOU!H7, IND!H7, LAC!H7, LAL!H7, MEM!H7, MIA!H7, MIL!H7, MIN!H7, NOP!H7, NYK!H7, OKC!H7, ORL!H7, PHI!H7, PHX!H7, POR!H7, SAC!H7, SAS!H7, TOR!H7, UTH!H7, WAS!H7)-min(ATL!H7, BOS!H7, BRK!H7, CHA!H7, CHI!H7, CLE!H7, DAL!H7, DEN!H7, DET!H7, GSW!H7, HOU!H7, IND!H7, LAC!H7, LAL!H7, MEM!H7, MIA!H7, MIL!H7, MIN!H7, NOP!H7, NYK!H7, OKC!H7, ORL!H7, PHI!H7, PHX!H7, POR!H7, SAC!H7, SAS!H7, TOR!H7, UTH!H7, WAS!H7))/$B$103</f>
        <v>14.82142857</v>
      </c>
      <c r="I109" s="140">
        <f>(SUM(ATL!I7, BOS!I7, BRK!I7, CHA!I7, CHI!I7, CLE!I7, DAL!I7, DEN!I7, DET!I7, GSW!I7, HOU!I7, IND!I7, LAC!I7, LAL!I7, MEM!I7, MIA!I7, MIL!I7, MIN!I7, NOP!I6, NYK!I7, OKC!I7, ORL!I7, PHI!I7, PHX!I7, POR!I7, SAC!I7, SAS!I7, TOR!I7, UTH!I7, WAS!I7)-Max(ATL!I7, BOS!I7, BRK!I7, CHA!I7, CHI!I7, CLE!I7, DAL!I7, DEN!I7, DET!I7, GSW!I7, HOU!I7, IND!I7, LAC!I7, LAL!I7, MEM!I7, MIA!I7, MIL!I7, MIN!I7, NOP!I6, NYK!I7, OKC!I7, ORL!I7, PHI!I7, PHX!I7, POR!I7, SAC!I7, SAS!I7, TOR!I7, UTH!I7, WAS!I7)-min(ATL!I7, BOS!I7, BRK!I7, CHA!I7, CHI!I7, CLE!I7, DAL!I7, DEN!I7, DET!I7, GSW!I7, HOU!I7, IND!I7, LAC!I7, LAL!I7, MEM!I7, MIA!I7, MIL!I7, MIN!I7, NOP!I6, NYK!I7, OKC!I7, ORL!I7, PHI!I7, PHX!I7, POR!I7, SAC!I7, SAS!I7, TOR!I7, UTH!I7, WAS!I7))/$B$103</f>
        <v>8.642857143</v>
      </c>
      <c r="J109" s="140">
        <f>(SUM(ATL!J7, BOS!J7, BRK!J7, CHA!J7, CHI!J7, CLE!J7, DAL!J7, DEN!J7, DET!J7, GSW!J7, HOU!J7, IND!J7, LAC!J7, LAL!J7, MEM!J7, MIA!J7, MIL!J7, MIN!J7, NOP!J6, NYK!J7, OKC!J7, ORL!J7, PHI!J7, PHX!J7, POR!J7, SAC!J7, SAS!J7, TOR!J7, UTH!J7, WAS!J7)-Max(ATL!J7, BOS!J7, BRK!J7, CHA!J7, CHI!J7, CLE!J7, DAL!J7, DEN!J7, DET!J7, GSW!J7, HOU!J7, IND!J7, LAC!J7, LAL!J7, MEM!J7, MIA!J7, MIL!J7, MIN!J7, NOP!J6, NYK!J7, OKC!J7, ORL!J7, PHI!J7, PHX!J7, POR!J7, SAC!J7, SAS!J7, TOR!J7, UTH!J7, WAS!J7)-min(ATL!J7, BOS!J7, BRK!J7, CHA!J7, CHI!J7, CLE!J7, DAL!J7, DEN!J7, DET!J7, GSW!J7, HOU!J7, IND!J7, LAC!J7, LAL!J7, MEM!J7, MIA!J7, MIL!J7, MIN!J7, NOP!J6, NYK!J7, OKC!J7, ORL!J7, PHI!J7, PHX!J7, POR!J7, SAC!J7, SAS!J7, TOR!J7, UTH!J7, WAS!J7))/$B$103</f>
        <v>4.964285714</v>
      </c>
      <c r="K109" s="140">
        <f>(SUM(ATL!K7, BOS!K7, BRK!K7, CHA!K7, CHI!K7, CLE!K7, DAL!K7, DEN!K7, DET!K7, GSW!K7, HOU!K7, IND!K7, LAC!K7, LAL!K7, MEM!K7, MIA!K7, MIL!K7, MIN!K7, NOP!K6, NYK!K7, OKC!K7, ORL!K7, PHI!K7, PHX!K7, POR!K7, SAC!K7, SAS!K7, TOR!K7, UTH!K7, WAS!K7)-Max(ATL!K7, BOS!K7, BRK!K7, CHA!K7, CHI!K7, CLE!K7, DAL!K7, DEN!K7, DET!K7, GSW!K7, HOU!K7, IND!K7, LAC!K7, LAL!K7, MEM!K7, MIA!K7, MIL!K7, MIN!K7, NOP!K6, NYK!K7, OKC!K7, ORL!K7, PHI!K7, PHX!K7, POR!K7, SAC!K7, SAS!K7, TOR!K7, UTH!K7, WAS!K7)-min(ATL!K7, BOS!K7, BRK!K7, CHA!K7, CHI!K7, CLE!K7, DAL!K7, DEN!K7, DET!K7, GSW!K7, HOU!K7, IND!K7, LAC!K7, LAL!K7, MEM!K7, MIA!K7, MIL!K7, MIN!K7, NOP!K6, NYK!K7, OKC!K7, ORL!K7, PHI!K7, PHX!K7, POR!K7, SAC!K7, SAS!K7, TOR!K7, UTH!K7, WAS!K7))/$B$103</f>
        <v>3.928571429</v>
      </c>
      <c r="L109" s="140">
        <f>(SUM(ATL!L7, BOS!L7, BRK!L7, CHA!L7, CHI!L7, CLE!L7, DAL!L7, DEN!L7, DET!L7, GSW!L7, HOU!L7, IND!L7, LAC!L7, LAL!L7, MEM!L7, MIA!L7, MIL!L7, MIN!L7, NOP!L6, NYK!L7, OKC!L7, ORL!L7, PHI!L7, PHX!L7, POR!L7, SAC!L7, SAS!L7, TOR!L7, UTH!L7, WAS!L7)-Max(ATL!L7, BOS!L7, BRK!L7, CHA!L7, CHI!L7, CLE!L7, DAL!L7, DEN!L7, DET!L7, GSW!L7, HOU!L7, IND!L7, LAC!L7, LAL!L7, MEM!L7, MIA!L7, MIL!L7, MIN!L7, NOP!L6, NYK!L7, OKC!L7, ORL!L7, PHI!L7, PHX!L7, POR!L7, SAC!L7, SAS!L7, TOR!L7, UTH!L7, WAS!L7)-min(ATL!L7, BOS!L7, BRK!L7, CHA!L7, CHI!L7, CLE!L7, DAL!L7, DEN!L7, DET!L7, GSW!L7, HOU!L7, IND!L7, LAC!L7, LAL!L7, MEM!L7, MIA!L7, MIL!L7, MIN!L7, NOP!L6, NYK!L7, OKC!L7, ORL!L7, PHI!L7, PHX!L7, POR!L7, SAC!L7, SAS!L7, TOR!L7, UTH!L7, WAS!L7))/$B$103</f>
        <v>4.035714286</v>
      </c>
      <c r="M109" s="140">
        <f>(SUM(ATL!M7, BOS!M7, BRK!M7, CHA!M7, CHI!M7, CLE!M7, DAL!M7, DEN!M7, DET!M7, GSW!M7, HOU!M7, IND!M7, LAC!M7, LAL!M7, MEM!M7, MIA!M7, MIL!M7, MIN!M7, NOP!M7, NYK!M7, OKC!M7, ORL!M7, PHI!M7, PHX!M7, POR!M7, SAC!M7, SAS!M7, TOR!M7, UTH!M7, WAS!M7)-Max(ATL!M7, BOS!M7, BRK!M7, CHA!M7, CHI!M7, CLE!M7, DAL!M7, DEN!M7, DET!M7, GSW!M7, HOU!M7, IND!M7, LAC!M7, LAL!M7, MEM!M7, MIA!M7, MIL!M7, MIN!M7, NOP!M7, NYK!M7, OKC!M7, ORL!M7, PHI!M7, PHX!M7, POR!M7, SAC!M7, SAS!M7, TOR!M7, UTH!M7, WAS!M7)-min(ATL!M7, BOS!M7, BRK!M7, CHA!M7, CHI!M7, CLE!M7, DAL!M7, DEN!M7, DET!M7, GSW!M7, HOU!M7, IND!M7, LAC!M7, LAL!M7, MEM!M7, MIA!M7, MIL!M7, MIN!M7, NOP!M7, NYK!M7, OKC!M7, ORL!M7, PHI!M7, PHX!M7, POR!M7, SAC!M7, SAS!M7, TOR!M7, UTH!M7, WAS!M7))/$B$103</f>
        <v>2.107142857</v>
      </c>
      <c r="N109" s="140">
        <f>(SUM(ATL!N7, BOS!N7, BRK!N7, CHA!N7, CHI!N7, CLE!N7, DAL!N7, DEN!N7, DET!N7, GSW!N7, HOU!N7, IND!N7, LAC!N7, LAL!N7, MEM!N7, MIA!N7, MIL!N7, MIN!N7, NOP!N7, NYK!N7, OKC!N7, ORL!N7, PHI!N7, PHX!N7, POR!N7, SAC!N7, SAS!N7, TOR!N7, UTH!N7, WAS!N7)-Max(ATL!N7, BOS!N7, BRK!N7, CHA!N7, CHI!N7, CLE!N7, DAL!N7, DEN!N7, DET!N7, GSW!N7, HOU!N7, IND!N7, LAC!N7, LAL!N7, MEM!N7, MIA!N7, MIL!N7, MIN!N7, NOP!N7, NYK!N7, OKC!N7, ORL!N7, PHI!N7, PHX!N7, POR!N7, SAC!N7, SAS!N7, TOR!N7, UTH!N7, WAS!N7)-min(ATL!N7, BOS!N7, BRK!N7, CHA!N7, CHI!N7, CLE!N7, DAL!N7, DEN!N7, DET!N7, GSW!N7, HOU!N7, IND!N7, LAC!N7, LAL!N7, MEM!N7, MIA!N7, MIL!N7, MIN!N7, NOP!N7, NYK!N7, OKC!N7, ORL!N7, PHI!N7, PHX!N7, POR!N7, SAC!N7, SAS!N7, TOR!N7, UTH!N7, WAS!N7))/$B$103</f>
        <v>2.642857143</v>
      </c>
      <c r="O109" s="140">
        <f>(SUM(ATL!O7, BOS!O7, BRK!O7, CHA!O7, CHI!O7, CLE!O7, DAL!O7, DEN!O7, DET!O7, GSW!O7, HOU!O7, IND!O7, LAC!O7, LAL!O7, MEM!O7, MIA!O7, MIL!O7, MIN!O7, NOP!O7, NYK!O7, OKC!O7, ORL!O7, PHI!O7, PHX!O7, POR!O7, SAC!O7, SAS!O7, TOR!O7, UTH!O7, WAS!O7)-Max(ATL!O7, BOS!O7, BRK!O7, CHA!O7, CHI!O7, CLE!O7, DAL!O7, DEN!O7, DET!O7, GSW!O7, HOU!O7, IND!O7, LAC!O7, LAL!O7, MEM!O7, MIA!O7, MIL!O7, MIN!O7, NOP!O7, NYK!O7, OKC!O7, ORL!O7, PHI!O7, PHX!O7, POR!O7, SAC!O7, SAS!O7, TOR!O7, UTH!O7, WAS!O7)-min(ATL!O7, BOS!O7, BRK!O7, CHA!O7, CHI!O7, CLE!O7, DAL!O7, DEN!O7, DET!O7, GSW!O7, HOU!O7, IND!O7, LAC!O7, LAL!O7, MEM!O7, MIA!O7, MIL!O7, MIN!O7, NOP!O7, NYK!O7, OKC!O7, ORL!O7, PHI!O7, PHX!O7, POR!O7, SAC!O7, SAS!O7, TOR!O7, UTH!O7, WAS!O7))/$B$103</f>
        <v>0.8571428571</v>
      </c>
      <c r="P109" s="140">
        <f>(SUM(ATL!P7, BOS!P7, BRK!P7, CHA!P7, CHI!P7, CLE!P7, DAL!P7, DEN!P7, DET!P7, GSW!P7, HOU!P7, IND!P7, LAC!P7, LAL!P7, MEM!P7, MIA!P7, MIL!P7, MIN!P7, NOP!P7, NYK!P7, OKC!P7, ORL!P7, PHI!P7, PHX!P7, POR!P7, SAC!P7, SAS!P7, TOR!P7, UTH!P7, WAS!P7)-Max(ATL!P7, BOS!P7, BRK!P7, CHA!P7, CHI!P7, CLE!P7, DAL!P7, DEN!P7, DET!P7, GSW!P7, HOU!P7, IND!P7, LAC!P7, LAL!P7, MEM!P7, MIA!P7, MIL!P7, MIN!P7, NOP!P7, NYK!P7, OKC!P7, ORL!P7, PHI!P7, PHX!P7, POR!P7, SAC!P7, SAS!P7, TOR!P7, UTH!P7, WAS!P7)-min(ATL!P7, BOS!P7, BRK!P7, CHA!P7, CHI!P7, CLE!P7, DAL!P7, DEN!P7, DET!P7, GSW!P7, HOU!P7, IND!P7, LAC!P7, LAL!P7, MEM!P7, MIA!P7, MIL!P7, MIN!P7, NOP!P7, NYK!P7, OKC!P7, ORL!P7, PHI!P7, PHX!P7, POR!P7, SAC!P7, SAS!P7, TOR!P7, UTH!P7, WAS!P7))/$B$103</f>
        <v>0</v>
      </c>
      <c r="Q109" s="140">
        <f>(SUM(ATL!Q7, BOS!Q7, BRK!Q7, CHA!Q7, CHI!Q7, CLE!Q7, DAL!Q7, DEN!Q7, DET!Q7, GSW!Q7, HOU!Q7, IND!Q7, LAC!Q7, LAL!Q7, MEM!Q7, MIA!Q7, MIL!Q7, MIN!Q7, NOP!Q7, NYK!Q7, OKC!Q7, ORL!Q7, PHI!Q7, PHX!Q7, POR!Q7, SAC!Q7, SAS!Q7, TOR!Q7, UTH!Q7, WAS!Q7)-Max(ATL!Q7, BOS!Q7, BRK!Q7, CHA!Q7, CHI!Q7, CLE!Q7, DAL!Q7, DEN!Q7, DET!Q7, GSW!Q7, HOU!Q7, IND!Q7, LAC!Q7, LAL!Q7, MEM!Q7, MIA!Q7, MIL!Q7, MIN!Q7, NOP!Q7, NYK!Q7, OKC!Q7, ORL!Q7, PHI!Q7, PHX!Q7, POR!Q7, SAC!Q7, SAS!Q7, TOR!Q7, UTH!Q7, WAS!Q7)-min(ATL!Q7, BOS!Q7, BRK!Q7, CHA!Q7, CHI!Q7, CLE!Q7, DAL!Q7, DEN!Q7, DET!Q7, GSW!Q7, HOU!Q7, IND!Q7, LAC!Q7, LAL!Q7, MEM!Q7, MIA!Q7, MIL!Q7, MIN!Q7, NOP!Q7, NYK!Q7, OKC!Q7, ORL!Q7, PHI!Q7, PHX!Q7, POR!Q7, SAC!Q7, SAS!Q7, TOR!Q7, UTH!Q7, WAS!Q7))/$B$103</f>
        <v>0</v>
      </c>
      <c r="R109" s="140">
        <f>(SUM(ATL!R7, BOS!R7, BRK!R7, CHA!R7, CHI!R7, CLE!R7, DAL!R7, DEN!R7, DET!R7, GSW!R7, HOU!R7, IND!R7, LAC!R7, LAL!R7, MEM!R7, MIA!R7, MIL!R7, MIN!R7, NOP!R7, NYK!R7, OKC!R7, ORL!R7, PHI!R7, PHX!R7, POR!R7, SAC!R7, SAS!R7, TOR!R7, UTH!R7, WAS!R7)-Max(ATL!R7, BOS!R7, BRK!R7, CHA!R7, CHI!R7, CLE!R7, DAL!R7, DEN!R7, DET!R7, GSW!R7, HOU!R7, IND!R7, LAC!R7, LAL!R7, MEM!R7, MIA!R7, MIL!R7, MIN!R7, NOP!R7, NYK!R7, OKC!R7, ORL!R7, PHI!R7, PHX!R7, POR!R7, SAC!R7, SAS!R7, TOR!R7, UTH!R7, WAS!R7)-min(ATL!R7, BOS!R7, BRK!R7, CHA!R7, CHI!R7, CLE!R7, DAL!R7, DEN!R7, DET!R7, GSW!R7, HOU!R7, IND!R7, LAC!R7, LAL!R7, MEM!R7, MIA!R7, MIL!R7, MIN!R7, NOP!R7, NYK!R7, OKC!R7, ORL!R7, PHI!R7, PHX!R7, POR!R7, SAC!R7, SAS!R7, TOR!R7, UTH!R7, WAS!R7))/$B$103</f>
        <v>0</v>
      </c>
      <c r="S109" s="140">
        <f>(SUM(ATL!S7, BOS!S7, BRK!S7, CHA!S7, CHI!S7, CLE!S7, DAL!S7, DEN!S7, DET!S7, GSW!S7, HOU!S7, IND!S7, LAC!S7, LAL!S7, MEM!S7, MIA!S7, MIL!S7, MIN!S7, NOP!S7, NYK!S7, OKC!S7, ORL!S7, PHI!S7, PHX!S7, POR!S7, SAC!S7, SAS!S7, TOR!S7, UTH!S7, WAS!S7)-Max(ATL!S7, BOS!S7, BRK!S7, CHA!S7, CHI!S7, CLE!S7, DAL!S7, DEN!S7, DET!S7, GSW!S7, HOU!S7, IND!S7, LAC!S7, LAL!S7, MEM!S7, MIA!S7, MIL!S7, MIN!S7, NOP!S7, NYK!S7, OKC!S7, ORL!S7, PHI!S7, PHX!S7, POR!S7, SAC!S7, SAS!S7, TOR!S7, UTH!S7, WAS!S7)-min(ATL!S7, BOS!S7, BRK!S7, CHA!S7, CHI!S7, CLE!S7, DAL!S7, DEN!S7, DET!S7, GSW!S7, HOU!S7, IND!S7, LAC!S7, LAL!S7, MEM!S7, MIA!S7, MIL!S7, MIN!S7, NOP!S7, NYK!S7, OKC!S7, ORL!S7, PHI!S7, PHX!S7, POR!S7, SAC!S7, SAS!S7, TOR!S7, UTH!S7, WAS!S7))/$B$103</f>
        <v>-1491.464286</v>
      </c>
    </row>
    <row r="110">
      <c r="A110" s="3" t="s">
        <v>27</v>
      </c>
      <c r="B110" s="140">
        <f>(SUM(ATL!B8, BOS!B8, BRK!B8, CHA!B8, CHI!B8, CLE!B8, DAL!B8, DEN!B8, DET!B8, GSW!B8, HOU!B8, IND!B8, LAC!B8, LAL!B8, MEM!B8, MIA!B8, MIL!B8, MIN!B8, NOP!B8, NYK!B8, OKC!B8, ORL!B8, PHI!B8, PHX!B8, POR!B8, SAC!B8, SAS!B8, TOR!B8, UTH!B8, WAS!B8)-Max(ATL!B8, BOS!B8, BRK!B8, CHA!B8, CHI!B8, CLE!B8, DAL!B8, DEN!B8, DET!B8, GSW!B8, HOU!B8, IND!B8, LAC!B8, LAL!B8, MEM!B8, MIA!B8, MIL!B8, MIN!B8, NOP!B8, NYK!B8, OKC!B8, ORL!B8, PHI!B8, PHX!B8, POR!B8, SAC!B8, SAS!B8, TOR!B8, UTH!B8, WAS!B8)-min(ATL!B8, BOS!B8, BRK!B8, CHA!B8, CHI!B8, CLE!B8, DAL!B8, DEN!B8, DET!B8, GSW!B8, HOU!B8, IND!B8, LAC!B8, LAL!B8, MEM!B8, MIA!B8, MIL!B8, MIN!B8, NOP!B8, NYK!B8, OKC!B8, ORL!B8, PHI!B8, PHX!B8, POR!B8, SAC!B8, SAS!B8, TOR!B8, UTH!B8, WAS!B8))/$B$103</f>
        <v>8.5</v>
      </c>
      <c r="C110" s="140">
        <f>(SUM(ATL!C8, BOS!C8, BRK!C8, CHA!C8, CHI!C8, CLE!C8, DAL!C8, DEN!C8, DET!C8, GSW!C8, HOU!C8, IND!C8, LAC!C8, LAL!C8, MEM!C8, MIA!C8, MIL!C8, MIN!C8, NOP!C8, NYK!C8, OKC!C8, ORL!C8, PHI!C8, PHX!C8, POR!C8, SAC!C8, SAS!C8, TOR!C8, UTH!C8, WAS!C8)-Max(ATL!C8, BOS!C8, BRK!C8, CHA!C8, CHI!C8, CLE!C8, DAL!C8, DEN!C8, DET!C8, GSW!C8, HOU!C8, IND!C8, LAC!C8, LAL!C8, MEM!C8, MIA!C8, MIL!C8, MIN!C8, NOP!C8, NYK!C8, OKC!C8, ORL!C8, PHI!C8, PHX!C8, POR!C8, SAC!C8, SAS!C8, TOR!C8, UTH!C8, WAS!C8)-min(ATL!C8, BOS!C8, BRK!C8, CHA!C8, CHI!C8, CLE!C8, DAL!C8, DEN!C8, DET!C8, GSW!C8, HOU!C8, IND!C8, LAC!C8, LAL!C8, MEM!C8, MIA!C8, MIL!C8, MIN!C8, NOP!C8, NYK!C8, OKC!C8, ORL!C8, PHI!C8, PHX!C8, POR!C8, SAC!C8, SAS!C8, TOR!C8, UTH!C8, WAS!C8))/$B$103</f>
        <v>5.928571429</v>
      </c>
      <c r="D110" s="140">
        <f>(SUM(ATL!D8, BOS!D8, BRK!D8, CHA!D8, CHI!D8, CLE!D8, DAL!D8, DEN!D8, DET!D8, GSW!D8, HOU!D8, IND!D8, LAC!D8, LAL!D8, MEM!D8, MIA!D8, MIL!D8, MIN!D8, NOP!D8, NYK!D8, OKC!D8, ORL!D8, PHI!D8, PHX!D8, POR!D8, SAC!D8, SAS!D8, TOR!D8, UTH!D8, WAS!D8)-Max(ATL!D8, BOS!D8, BRK!D8, CHA!D8, CHI!D8, CLE!D8, DAL!D8, DEN!D8, DET!D8, GSW!D8, HOU!D8, IND!D8, LAC!D8, LAL!D8, MEM!D8, MIA!D8, MIL!D8, MIN!D8, NOP!D8, NYK!D8, OKC!D8, ORL!D8, PHI!D8, PHX!D8, POR!D8, SAC!D8, SAS!D8, TOR!D8, UTH!D8, WAS!D8)-min(ATL!D8, BOS!D8, BRK!D8, CHA!D8, CHI!D8, CLE!D8, DAL!D8, DEN!D8, DET!D8, GSW!D8, HOU!D8, IND!D8, LAC!D8, LAL!D8, MEM!D8, MIA!D8, MIL!D8, MIN!D8, NOP!D8, NYK!D8, OKC!D8, ORL!D8, PHI!D8, PHX!D8, POR!D8, SAC!D8, SAS!D8, TOR!D8, UTH!D8, WAS!D8))/$B$103</f>
        <v>5.75</v>
      </c>
      <c r="E110" s="140">
        <f>(SUM(ATL!E8, BOS!E8, BRK!E8, CHA!E8, CHI!E8, CLE!E8, DAL!E8, DEN!E8, DET!E8, GSW!E8, HOU!E8, IND!E8, LAC!E8, LAL!E8, MEM!E8, MIA!E8, MIL!E8, MIN!E8, NOP!E8, NYK!E8, OKC!E8, ORL!E8, PHI!E8, PHX!E8, POR!E8, SAC!E8, SAS!E8, TOR!E8, UTH!E8, WAS!E8)-Max(ATL!E8, BOS!E8, BRK!E8, CHA!E8, CHI!E8, CLE!E8, DAL!E8, DEN!E8, DET!E8, GSW!E8, HOU!E8, IND!E8, LAC!E8, LAL!E8, MEM!E8, MIA!E8, MIL!E8, MIN!E8, NOP!E8, NYK!E8, OKC!E8, ORL!E8, PHI!E8, PHX!E8, POR!E8, SAC!E8, SAS!E8, TOR!E8, UTH!E8, WAS!E8)-min(ATL!E8, BOS!E8, BRK!E8, CHA!E8, CHI!E8, CLE!E8, DAL!E8, DEN!E8, DET!E8, GSW!E8, HOU!E8, IND!E8, LAC!E8, LAL!E8, MEM!E8, MIA!E8, MIL!E8, MIN!E8, NOP!E8, NYK!E8, OKC!E8, ORL!E8, PHI!E8, PHX!E8, POR!E8, SAC!E8, SAS!E8, TOR!E8, UTH!E8, WAS!E8))/$B$103</f>
        <v>5.285714286</v>
      </c>
      <c r="F110" s="140">
        <f>(SUM(ATL!G8, BOS!F8, BRK!F8, CHA!F8, CHI!F8, CLE!F8, DAL!F8, DEN!F8, DET!F8, GSW!F8, HOU!F8, IND!F8, LAC!F8, LAL!F8, MEM!F8, MIA!F8, MIL!F8, MIN!F8, NOP!F8, NYK!F8, OKC!F8, ORL!F8, PHI!F8, PHX!F8, POR!F8, SAC!F8, SAS!F8, TOR!F8, UTH!F8, WAS!F8)-Max(ATL!G8, BOS!F8, BRK!F8, CHA!F8, CHI!F8, CLE!F8, DAL!F8, DEN!F8, DET!F8, GSW!F8, HOU!F8, IND!F8, LAC!F8, LAL!F8, MEM!F8, MIA!F8, MIL!F8, MIN!F8, NOP!F8, NYK!F8, OKC!F8, ORL!F8, PHI!F8, PHX!F8, POR!F8, SAC!F8, SAS!F8, TOR!F8, UTH!F8, WAS!F8)-min(ATL!G8, BOS!F8, BRK!F8, CHA!F8, CHI!F8, CLE!F8, DAL!F8, DEN!F8, DET!F8, GSW!F8, HOU!F8, IND!F8, LAC!F8, LAL!F8, MEM!F8, MIA!F8, MIL!F8, MIN!F8, NOP!F8, NYK!F8, OKC!F8, ORL!F8, PHI!F8, PHX!F8, POR!F8, SAC!F8, SAS!F8, TOR!F8, UTH!F8, WAS!F8))/$B$103</f>
        <v>8.392857143</v>
      </c>
      <c r="G110" s="140">
        <f>(SUM(ATL!G8, BOS!G8, BRK!G8, CHA!G8, CHI!G8, CLE!G8, DAL!G8, DEN!G8, DET!G8, GSW!G8, HOU!G8, IND!G8, LAC!G8, LAL!G8, MEM!G8, MIA!G8, MIL!G8, MIN!G8, NOP!G8, NYK!G8, OKC!G8, ORL!G8, PHI!G8, PHX!G8, POR!G8, SAC!G8, SAS!G8, TOR!G8, UTH!G8, WAS!G8)-Max(ATL!G8, BOS!G8, BRK!G8, CHA!G8, CHI!G8, CLE!G8, DAL!G8, DEN!G8, DET!G8, GSW!G8, HOU!G8, IND!G8, LAC!G8, LAL!G8, MEM!G8, MIA!G8, MIL!G8, MIN!G8, NOP!G8, NYK!G8, OKC!G8, ORL!G8, PHI!G8, PHX!G8, POR!G8, SAC!G8, SAS!G8, TOR!G8, UTH!G8, WAS!G8)-min(ATL!G8, BOS!G8, BRK!G8, CHA!G8, CHI!G8, CLE!G8, DAL!G8, DEN!G8, DET!G8, GSW!G8, HOU!G8, IND!G8, LAC!G8, LAL!G8, MEM!G8, MIA!G8, MIL!G8, MIN!G8, NOP!G8, NYK!G8, OKC!G8, ORL!G8, PHI!G8, PHX!G8, POR!G8, SAC!G8, SAS!G8, TOR!G8, UTH!G8, WAS!G8))/$B$103</f>
        <v>7.25</v>
      </c>
      <c r="H110" s="140">
        <f>(SUM(ATL!H8, BOS!H8, BRK!H8, CHA!H8, CHI!H8, CLE!H8, DAL!H8, DEN!H8, DET!H8, GSW!H8, HOU!H8, IND!H8, LAC!H8, LAL!H8, MEM!H8, MIA!H8, MIL!H8, MIN!H8, NOP!H8, NYK!H8, OKC!H8, ORL!H8, PHI!H8, PHX!H8, POR!H8, SAC!H8, SAS!H8, TOR!H8, UTH!H8, WAS!H8)-Max(ATL!H8, BOS!H8, BRK!H8, CHA!H8, CHI!H8, CLE!H8, DAL!H8, DEN!H8, DET!H8, GSW!H8, HOU!H8, IND!H8, LAC!H8, LAL!H8, MEM!H8, MIA!H8, MIL!H8, MIN!H8, NOP!H8, NYK!H8, OKC!H8, ORL!H8, PHI!H8, PHX!H8, POR!H8, SAC!H8, SAS!H8, TOR!H8, UTH!H8, WAS!H8)-min(ATL!H8, BOS!H8, BRK!H8, CHA!H8, CHI!H8, CLE!H8, DAL!H8, DEN!H8, DET!H8, GSW!H8, HOU!H8, IND!H8, LAC!H8, LAL!H8, MEM!H8, MIA!H8, MIL!H8, MIN!H8, NOP!H8, NYK!H8, OKC!H8, ORL!H8, PHI!H8, PHX!H8, POR!H8, SAC!H8, SAS!H8, TOR!H8, UTH!H8, WAS!H8))/$B$103</f>
        <v>5.892857143</v>
      </c>
      <c r="I110" s="140">
        <f>(SUM(ATL!I8, BOS!I8, BRK!I8, CHA!I8, CHI!I8, CLE!I8, DAL!I8, DEN!I8, DET!I8, GSW!I8, HOU!I8, IND!I8, LAC!I8, LAL!I8, MEM!I8, MIA!I8, MIL!I8, MIN!I8, NOP!I7, NYK!I8, OKC!I8, ORL!I8, PHI!I8, PHX!I8, POR!I8, SAC!I8, SAS!I8, TOR!I8, UTH!I8, WAS!I8)-Max(ATL!I8, BOS!I8, BRK!I8, CHA!I8, CHI!I8, CLE!I8, DAL!I8, DEN!I8, DET!I8, GSW!I8, HOU!I8, IND!I8, LAC!I8, LAL!I8, MEM!I8, MIA!I8, MIL!I8, MIN!I8, NOP!I7, NYK!I8, OKC!I8, ORL!I8, PHI!I8, PHX!I8, POR!I8, SAC!I8, SAS!I8, TOR!I8, UTH!I8, WAS!I8)-min(ATL!I8, BOS!I8, BRK!I8, CHA!I8, CHI!I8, CLE!I8, DAL!I8, DEN!I8, DET!I8, GSW!I8, HOU!I8, IND!I8, LAC!I8, LAL!I8, MEM!I8, MIA!I8, MIL!I8, MIN!I8, NOP!I7, NYK!I8, OKC!I8, ORL!I8, PHI!I8, PHX!I8, POR!I8, SAC!I8, SAS!I8, TOR!I8, UTH!I8, WAS!I8))/$B$103</f>
        <v>6.428571429</v>
      </c>
      <c r="J110" s="140">
        <f>(SUM(ATL!J8, BOS!J8, BRK!J8, CHA!J8, CHI!J8, CLE!J8, DAL!J8, DEN!J8, DET!J8, GSW!J8, HOU!J8, IND!J8, LAC!J8, LAL!J8, MEM!J8, MIA!J8, MIL!J8, MIN!J8, NOP!J7, NYK!J8, OKC!J8, ORL!J8, PHI!J8, PHX!J8, POR!J8, SAC!J8, SAS!J8, TOR!J8, UTH!J8, WAS!J8)-Max(ATL!J8, BOS!J8, BRK!J8, CHA!J8, CHI!J8, CLE!J8, DAL!J8, DEN!J8, DET!J8, GSW!J8, HOU!J8, IND!J8, LAC!J8, LAL!J8, MEM!J8, MIA!J8, MIL!J8, MIN!J8, NOP!J7, NYK!J8, OKC!J8, ORL!J8, PHI!J8, PHX!J8, POR!J8, SAC!J8, SAS!J8, TOR!J8, UTH!J8, WAS!J8)-min(ATL!J8, BOS!J8, BRK!J8, CHA!J8, CHI!J8, CLE!J8, DAL!J8, DEN!J8, DET!J8, GSW!J8, HOU!J8, IND!J8, LAC!J8, LAL!J8, MEM!J8, MIA!J8, MIL!J8, MIN!J8, NOP!J7, NYK!J8, OKC!J8, ORL!J8, PHI!J8, PHX!J8, POR!J8, SAC!J8, SAS!J8, TOR!J8, UTH!J8, WAS!J8))/$B$103</f>
        <v>5.678571429</v>
      </c>
      <c r="K110" s="140">
        <f>(SUM(ATL!K8, BOS!K8, BRK!K8, CHA!K8, CHI!K8, CLE!K8, DAL!K8, DEN!K8, DET!K8, GSW!K8, HOU!K8, IND!K8, LAC!K8, LAL!K8, MEM!K8, MIA!K8, MIL!K8, MIN!K8, NOP!K7, NYK!K8, OKC!K8, ORL!K8, PHI!K8, PHX!K8, POR!K8, SAC!K8, SAS!K8, TOR!K8, UTH!K8, WAS!K8)-Max(ATL!K8, BOS!K8, BRK!K8, CHA!K8, CHI!K8, CLE!K8, DAL!K8, DEN!K8, DET!K8, GSW!K8, HOU!K8, IND!K8, LAC!K8, LAL!K8, MEM!K8, MIA!K8, MIL!K8, MIN!K8, NOP!K7, NYK!K8, OKC!K8, ORL!K8, PHI!K8, PHX!K8, POR!K8, SAC!K8, SAS!K8, TOR!K8, UTH!K8, WAS!K8)-min(ATL!K8, BOS!K8, BRK!K8, CHA!K8, CHI!K8, CLE!K8, DAL!K8, DEN!K8, DET!K8, GSW!K8, HOU!K8, IND!K8, LAC!K8, LAL!K8, MEM!K8, MIA!K8, MIL!K8, MIN!K8, NOP!K7, NYK!K8, OKC!K8, ORL!K8, PHI!K8, PHX!K8, POR!K8, SAC!K8, SAS!K8, TOR!K8, UTH!K8, WAS!K8))/$B$103</f>
        <v>6.214285714</v>
      </c>
      <c r="L110" s="140">
        <f>(SUM(ATL!L8, BOS!L8, BRK!L8, CHA!L8, CHI!L8, CLE!L8, DAL!L8, DEN!L8, DET!L8, GSW!L8, HOU!L8, IND!L8, LAC!L8, LAL!L8, MEM!L8, MIA!L8, MIL!L8, MIN!L8, NOP!L7, NYK!L8, OKC!L8, ORL!L8, PHI!L8, PHX!L8, POR!L8, SAC!L8, SAS!L8, TOR!L8, UTH!L8, WAS!L8)-Max(ATL!L8, BOS!L8, BRK!L8, CHA!L8, CHI!L8, CLE!L8, DAL!L8, DEN!L8, DET!L8, GSW!L8, HOU!L8, IND!L8, LAC!L8, LAL!L8, MEM!L8, MIA!L8, MIL!L8, MIN!L8, NOP!L7, NYK!L8, OKC!L8, ORL!L8, PHI!L8, PHX!L8, POR!L8, SAC!L8, SAS!L8, TOR!L8, UTH!L8, WAS!L8)-min(ATL!L8, BOS!L8, BRK!L8, CHA!L8, CHI!L8, CLE!L8, DAL!L8, DEN!L8, DET!L8, GSW!L8, HOU!L8, IND!L8, LAC!L8, LAL!L8, MEM!L8, MIA!L8, MIL!L8, MIN!L8, NOP!L7, NYK!L8, OKC!L8, ORL!L8, PHI!L8, PHX!L8, POR!L8, SAC!L8, SAS!L8, TOR!L8, UTH!L8, WAS!L8))/$B$103</f>
        <v>8.571428571</v>
      </c>
      <c r="M110" s="140">
        <f>(SUM(ATL!M8, BOS!M8, BRK!M8, CHA!M8, CHI!M8, CLE!M8, DAL!M8, DEN!M8, DET!M8, GSW!M8, HOU!M8, IND!M8, LAC!M8, LAL!M8, MEM!M8, MIA!M8, MIL!M8, MIN!M8, NOP!M8, NYK!M8, OKC!M8, ORL!M8, PHI!M8, PHX!M8, POR!M8, SAC!M8, SAS!M8, TOR!M8, UTH!M8, WAS!M8)-Max(ATL!M8, BOS!M8, BRK!M8, CHA!M8, CHI!M8, CLE!M8, DAL!M8, DEN!M8, DET!M8, GSW!M8, HOU!M8, IND!M8, LAC!M8, LAL!M8, MEM!M8, MIA!M8, MIL!M8, MIN!M8, NOP!M8, NYK!M8, OKC!M8, ORL!M8, PHI!M8, PHX!M8, POR!M8, SAC!M8, SAS!M8, TOR!M8, UTH!M8, WAS!M8)-min(ATL!M8, BOS!M8, BRK!M8, CHA!M8, CHI!M8, CLE!M8, DAL!M8, DEN!M8, DET!M8, GSW!M8, HOU!M8, IND!M8, LAC!M8, LAL!M8, MEM!M8, MIA!M8, MIL!M8, MIN!M8, NOP!M8, NYK!M8, OKC!M8, ORL!M8, PHI!M8, PHX!M8, POR!M8, SAC!M8, SAS!M8, TOR!M8, UTH!M8, WAS!M8))/$B$103</f>
        <v>8.035714286</v>
      </c>
      <c r="N110" s="140">
        <f>(SUM(ATL!N8, BOS!N8, BRK!N8, CHA!N8, CHI!N8, CLE!N8, DAL!N8, DEN!N8, DET!N8, GSW!N8, HOU!N8, IND!N8, LAC!N8, LAL!N8, MEM!N8, MIA!N8, MIL!N8, MIN!N8, NOP!N8, NYK!N8, OKC!N8, ORL!N8, PHI!N8, PHX!N8, POR!N8, SAC!N8, SAS!N8, TOR!N8, UTH!N8, WAS!N8)-Max(ATL!N8, BOS!N8, BRK!N8, CHA!N8, CHI!N8, CLE!N8, DAL!N8, DEN!N8, DET!N8, GSW!N8, HOU!N8, IND!N8, LAC!N8, LAL!N8, MEM!N8, MIA!N8, MIL!N8, MIN!N8, NOP!N8, NYK!N8, OKC!N8, ORL!N8, PHI!N8, PHX!N8, POR!N8, SAC!N8, SAS!N8, TOR!N8, UTH!N8, WAS!N8)-min(ATL!N8, BOS!N8, BRK!N8, CHA!N8, CHI!N8, CLE!N8, DAL!N8, DEN!N8, DET!N8, GSW!N8, HOU!N8, IND!N8, LAC!N8, LAL!N8, MEM!N8, MIA!N8, MIL!N8, MIN!N8, NOP!N8, NYK!N8, OKC!N8, ORL!N8, PHI!N8, PHX!N8, POR!N8, SAC!N8, SAS!N8, TOR!N8, UTH!N8, WAS!N8))/$B$103</f>
        <v>9.071428571</v>
      </c>
      <c r="O110" s="140">
        <f>(SUM(ATL!O8, BOS!O8, BRK!O8, CHA!O8, CHI!O8, CLE!O8, DAL!O8, DEN!O8, DET!O8, GSW!O8, HOU!O8, IND!O8, LAC!O8, LAL!O8, MEM!O8, MIA!O8, MIL!O8, MIN!O8, NOP!O8, NYK!O8, OKC!O8, ORL!O8, PHI!O8, PHX!O8, POR!O8, SAC!O8, SAS!O8, TOR!O8, UTH!O8, WAS!O8)-Max(ATL!O8, BOS!O8, BRK!O8, CHA!O8, CHI!O8, CLE!O8, DAL!O8, DEN!O8, DET!O8, GSW!O8, HOU!O8, IND!O8, LAC!O8, LAL!O8, MEM!O8, MIA!O8, MIL!O8, MIN!O8, NOP!O8, NYK!O8, OKC!O8, ORL!O8, PHI!O8, PHX!O8, POR!O8, SAC!O8, SAS!O8, TOR!O8, UTH!O8, WAS!O8)-min(ATL!O8, BOS!O8, BRK!O8, CHA!O8, CHI!O8, CLE!O8, DAL!O8, DEN!O8, DET!O8, GSW!O8, HOU!O8, IND!O8, LAC!O8, LAL!O8, MEM!O8, MIA!O8, MIL!O8, MIN!O8, NOP!O8, NYK!O8, OKC!O8, ORL!O8, PHI!O8, PHX!O8, POR!O8, SAC!O8, SAS!O8, TOR!O8, UTH!O8, WAS!O8))/$B$103</f>
        <v>3.392857143</v>
      </c>
      <c r="P110" s="140">
        <f>(SUM(ATL!P8, BOS!P8, BRK!P8, CHA!P8, CHI!P8, CLE!P8, DAL!P8, DEN!P8, DET!P8, GSW!P8, HOU!P8, IND!P8, LAC!P8, LAL!P8, MEM!P8, MIA!P8, MIL!P8, MIN!P8, NOP!P8, NYK!P8, OKC!P8, ORL!P8, PHI!P8, PHX!P8, POR!P8, SAC!P8, SAS!P8, TOR!P8, UTH!P8, WAS!P8)-Max(ATL!P8, BOS!P8, BRK!P8, CHA!P8, CHI!P8, CLE!P8, DAL!P8, DEN!P8, DET!P8, GSW!P8, HOU!P8, IND!P8, LAC!P8, LAL!P8, MEM!P8, MIA!P8, MIL!P8, MIN!P8, NOP!P8, NYK!P8, OKC!P8, ORL!P8, PHI!P8, PHX!P8, POR!P8, SAC!P8, SAS!P8, TOR!P8, UTH!P8, WAS!P8)-min(ATL!P8, BOS!P8, BRK!P8, CHA!P8, CHI!P8, CLE!P8, DAL!P8, DEN!P8, DET!P8, GSW!P8, HOU!P8, IND!P8, LAC!P8, LAL!P8, MEM!P8, MIA!P8, MIL!P8, MIN!P8, NOP!P8, NYK!P8, OKC!P8, ORL!P8, PHI!P8, PHX!P8, POR!P8, SAC!P8, SAS!P8, TOR!P8, UTH!P8, WAS!P8))/$B$103</f>
        <v>0</v>
      </c>
      <c r="Q110" s="140">
        <f>(SUM(ATL!Q8, BOS!Q8, BRK!Q8, CHA!Q8, CHI!Q8, CLE!Q8, DAL!Q8, DEN!Q8, DET!Q8, GSW!Q8, HOU!Q8, IND!Q8, LAC!Q8, LAL!Q8, MEM!Q8, MIA!Q8, MIL!Q8, MIN!Q8, NOP!Q8, NYK!Q8, OKC!Q8, ORL!Q8, PHI!Q8, PHX!Q8, POR!Q8, SAC!Q8, SAS!Q8, TOR!Q8, UTH!Q8, WAS!Q8)-Max(ATL!Q8, BOS!Q8, BRK!Q8, CHA!Q8, CHI!Q8, CLE!Q8, DAL!Q8, DEN!Q8, DET!Q8, GSW!Q8, HOU!Q8, IND!Q8, LAC!Q8, LAL!Q8, MEM!Q8, MIA!Q8, MIL!Q8, MIN!Q8, NOP!Q8, NYK!Q8, OKC!Q8, ORL!Q8, PHI!Q8, PHX!Q8, POR!Q8, SAC!Q8, SAS!Q8, TOR!Q8, UTH!Q8, WAS!Q8)-min(ATL!Q8, BOS!Q8, BRK!Q8, CHA!Q8, CHI!Q8, CLE!Q8, DAL!Q8, DEN!Q8, DET!Q8, GSW!Q8, HOU!Q8, IND!Q8, LAC!Q8, LAL!Q8, MEM!Q8, MIA!Q8, MIL!Q8, MIN!Q8, NOP!Q8, NYK!Q8, OKC!Q8, ORL!Q8, PHI!Q8, PHX!Q8, POR!Q8, SAC!Q8, SAS!Q8, TOR!Q8, UTH!Q8, WAS!Q8))/$B$103</f>
        <v>0</v>
      </c>
      <c r="R110" s="140">
        <f>(SUM(ATL!R8, BOS!R8, BRK!R8, CHA!R8, CHI!R8, CLE!R8, DAL!R8, DEN!R8, DET!R8, GSW!R8, HOU!R8, IND!R8, LAC!R8, LAL!R8, MEM!R8, MIA!R8, MIL!R8, MIN!R8, NOP!R8, NYK!R8, OKC!R8, ORL!R8, PHI!R8, PHX!R8, POR!R8, SAC!R8, SAS!R8, TOR!R8, UTH!R8, WAS!R8)-Max(ATL!R8, BOS!R8, BRK!R8, CHA!R8, CHI!R8, CLE!R8, DAL!R8, DEN!R8, DET!R8, GSW!R8, HOU!R8, IND!R8, LAC!R8, LAL!R8, MEM!R8, MIA!R8, MIL!R8, MIN!R8, NOP!R8, NYK!R8, OKC!R8, ORL!R8, PHI!R8, PHX!R8, POR!R8, SAC!R8, SAS!R8, TOR!R8, UTH!R8, WAS!R8)-min(ATL!R8, BOS!R8, BRK!R8, CHA!R8, CHI!R8, CLE!R8, DAL!R8, DEN!R8, DET!R8, GSW!R8, HOU!R8, IND!R8, LAC!R8, LAL!R8, MEM!R8, MIA!R8, MIL!R8, MIN!R8, NOP!R8, NYK!R8, OKC!R8, ORL!R8, PHI!R8, PHX!R8, POR!R8, SAC!R8, SAS!R8, TOR!R8, UTH!R8, WAS!R8))/$B$103</f>
        <v>0</v>
      </c>
      <c r="S110" s="140">
        <f>(SUM(ATL!S8, BOS!S8, BRK!S8, CHA!S8, CHI!S8, CLE!S8, DAL!S8, DEN!S8, DET!S8, GSW!S8, HOU!S8, IND!S8, LAC!S8, LAL!S8, MEM!S8, MIA!S8, MIL!S8, MIN!S8, NOP!S8, NYK!S8, OKC!S8, ORL!S8, PHI!S8, PHX!S8, POR!S8, SAC!S8, SAS!S8, TOR!S8, UTH!S8, WAS!S8)-Max(ATL!S8, BOS!S8, BRK!S8, CHA!S8, CHI!S8, CLE!S8, DAL!S8, DEN!S8, DET!S8, GSW!S8, HOU!S8, IND!S8, LAC!S8, LAL!S8, MEM!S8, MIA!S8, MIL!S8, MIN!S8, NOP!S8, NYK!S8, OKC!S8, ORL!S8, PHI!S8, PHX!S8, POR!S8, SAC!S8, SAS!S8, TOR!S8, UTH!S8, WAS!S8)-min(ATL!S8, BOS!S8, BRK!S8, CHA!S8, CHI!S8, CLE!S8, DAL!S8, DEN!S8, DET!S8, GSW!S8, HOU!S8, IND!S8, LAC!S8, LAL!S8, MEM!S8, MIA!S8, MIL!S8, MIN!S8, NOP!S8, NYK!S8, OKC!S8, ORL!S8, PHI!S8, PHX!S8, POR!S8, SAC!S8, SAS!S8, TOR!S8, UTH!S8, WAS!S8))/$B$103</f>
        <v>-1490.428571</v>
      </c>
    </row>
    <row r="111">
      <c r="A111" s="3" t="s">
        <v>28</v>
      </c>
      <c r="B111" s="140">
        <f>(SUM(ATL!B9, BOS!B9, BRK!B9, CHA!B9, CHI!B9, CLE!B9, DAL!B9, DEN!B9, DET!B9, GSW!B9, HOU!B9, IND!B9, LAC!B9, LAL!B9, MEM!B9, MIA!B9, MIL!B9, MIN!B9, NOP!B9, NYK!B9, OKC!B9, ORL!B9, PHI!B9, PHX!B9, POR!B9, SAC!B9, SAS!B9, TOR!B9, UTH!B9, WAS!B9)-Max(ATL!B9, BOS!B9, BRK!B9, CHA!B9, CHI!B9, CLE!B9, DAL!B9, DEN!B9, DET!B9, GSW!B9, HOU!B9, IND!B9, LAC!B9, LAL!B9, MEM!B9, MIA!B9, MIL!B9, MIN!B9, NOP!B9, NYK!B9, OKC!B9, ORL!B9, PHI!B9, PHX!B9, POR!B9, SAC!B9, SAS!B9, TOR!B9, UTH!B9, WAS!B9)-min(ATL!B9, BOS!B9, BRK!B9, CHA!B9, CHI!B9, CLE!B9, DAL!B9, DEN!B9, DET!B9, GSW!B9, HOU!B9, IND!B9, LAC!B9, LAL!B9, MEM!B9, MIA!B9, MIL!B9, MIN!B9, NOP!B9, NYK!B9, OKC!B9, ORL!B9, PHI!B9, PHX!B9, POR!B9, SAC!B9, SAS!B9, TOR!B9, UTH!B9, WAS!B9))/$B$103</f>
        <v>16.82142857</v>
      </c>
      <c r="C111" s="140">
        <f>(SUM(ATL!C9, BOS!C9, BRK!C9, CHA!C9, CHI!C9, CLE!C9, DAL!C9, DEN!C9, DET!C9, GSW!C9, HOU!C9, IND!C9, LAC!C9, LAL!C9, MEM!C9, MIA!C9, MIL!C9, MIN!C9, NOP!C9, NYK!C9, OKC!C9, ORL!C9, PHI!C9, PHX!C9, POR!C9, SAC!C9, SAS!C9, TOR!C9, UTH!C9, WAS!C9)-Max(ATL!C9, BOS!C9, BRK!C9, CHA!C9, CHI!C9, CLE!C9, DAL!C9, DEN!C9, DET!C9, GSW!C9, HOU!C9, IND!C9, LAC!C9, LAL!C9, MEM!C9, MIA!C9, MIL!C9, MIN!C9, NOP!C9, NYK!C9, OKC!C9, ORL!C9, PHI!C9, PHX!C9, POR!C9, SAC!C9, SAS!C9, TOR!C9, UTH!C9, WAS!C9)-min(ATL!C9, BOS!C9, BRK!C9, CHA!C9, CHI!C9, CLE!C9, DAL!C9, DEN!C9, DET!C9, GSW!C9, HOU!C9, IND!C9, LAC!C9, LAL!C9, MEM!C9, MIA!C9, MIL!C9, MIN!C9, NOP!C9, NYK!C9, OKC!C9, ORL!C9, PHI!C9, PHX!C9, POR!C9, SAC!C9, SAS!C9, TOR!C9, UTH!C9, WAS!C9))/$B$103</f>
        <v>16.21428571</v>
      </c>
      <c r="D111" s="140">
        <f>(SUM(ATL!D9, BOS!D9, BRK!D9, CHA!D9, CHI!D9, CLE!D9, DAL!D9, DEN!D9, DET!D9, GSW!D9, HOU!D9, IND!D9, LAC!D9, LAL!D9, MEM!D9, MIA!D9, MIL!D9, MIN!D9, NOP!D9, NYK!D9, OKC!D9, ORL!D9, PHI!D9, PHX!D9, POR!D9, SAC!D9, SAS!D9, TOR!D9, UTH!D9, WAS!D9)-Max(ATL!D9, BOS!D9, BRK!D9, CHA!D9, CHI!D9, CLE!D9, DAL!D9, DEN!D9, DET!D9, GSW!D9, HOU!D9, IND!D9, LAC!D9, LAL!D9, MEM!D9, MIA!D9, MIL!D9, MIN!D9, NOP!D9, NYK!D9, OKC!D9, ORL!D9, PHI!D9, PHX!D9, POR!D9, SAC!D9, SAS!D9, TOR!D9, UTH!D9, WAS!D9)-min(ATL!D9, BOS!D9, BRK!D9, CHA!D9, CHI!D9, CLE!D9, DAL!D9, DEN!D9, DET!D9, GSW!D9, HOU!D9, IND!D9, LAC!D9, LAL!D9, MEM!D9, MIA!D9, MIL!D9, MIN!D9, NOP!D9, NYK!D9, OKC!D9, ORL!D9, PHI!D9, PHX!D9, POR!D9, SAC!D9, SAS!D9, TOR!D9, UTH!D9, WAS!D9))/$B$103</f>
        <v>23.64285714</v>
      </c>
      <c r="E111" s="140">
        <f>(SUM(ATL!E9, BOS!E9, BRK!E9, CHA!E9, CHI!E9, CLE!E9, DAL!E9, DEN!E9, DET!E9, GSW!E9, HOU!E9, IND!E9, LAC!E9, LAL!E9, MEM!E9, MIA!E9, MIL!E9, MIN!E9, NOP!E9, NYK!E9, OKC!E9, ORL!E9, PHI!E9, PHX!E9, POR!E9, SAC!E9, SAS!E9, TOR!E9, UTH!E9, WAS!E9)-Max(ATL!E9, BOS!E9, BRK!E9, CHA!E9, CHI!E9, CLE!E9, DAL!E9, DEN!E9, DET!E9, GSW!E9, HOU!E9, IND!E9, LAC!E9, LAL!E9, MEM!E9, MIA!E9, MIL!E9, MIN!E9, NOP!E9, NYK!E9, OKC!E9, ORL!E9, PHI!E9, PHX!E9, POR!E9, SAC!E9, SAS!E9, TOR!E9, UTH!E9, WAS!E9)-min(ATL!E9, BOS!E9, BRK!E9, CHA!E9, CHI!E9, CLE!E9, DAL!E9, DEN!E9, DET!E9, GSW!E9, HOU!E9, IND!E9, LAC!E9, LAL!E9, MEM!E9, MIA!E9, MIL!E9, MIN!E9, NOP!E9, NYK!E9, OKC!E9, ORL!E9, PHI!E9, PHX!E9, POR!E9, SAC!E9, SAS!E9, TOR!E9, UTH!E9, WAS!E9))/$B$103</f>
        <v>13.57142857</v>
      </c>
      <c r="F111" s="140">
        <f>(SUM(ATL!G9, BOS!F9, BRK!F9, CHA!F9, CHI!F9, CLE!F9, DAL!F9, DEN!F9, DET!F9, GSW!F9, HOU!F9, IND!F9, LAC!F9, LAL!F9, MEM!F9, MIA!F9, MIL!F9, MIN!F9, NOP!F9, NYK!F9, OKC!F9, ORL!F9, PHI!F9, PHX!F9, POR!F9, SAC!F9, SAS!F9, TOR!F9, UTH!F9, WAS!F9)-Max(ATL!G9, BOS!F9, BRK!F9, CHA!F9, CHI!F9, CLE!F9, DAL!F9, DEN!F9, DET!F9, GSW!F9, HOU!F9, IND!F9, LAC!F9, LAL!F9, MEM!F9, MIA!F9, MIL!F9, MIN!F9, NOP!F9, NYK!F9, OKC!F9, ORL!F9, PHI!F9, PHX!F9, POR!F9, SAC!F9, SAS!F9, TOR!F9, UTH!F9, WAS!F9)-min(ATL!G9, BOS!F9, BRK!F9, CHA!F9, CHI!F9, CLE!F9, DAL!F9, DEN!F9, DET!F9, GSW!F9, HOU!F9, IND!F9, LAC!F9, LAL!F9, MEM!F9, MIA!F9, MIL!F9, MIN!F9, NOP!F9, NYK!F9, OKC!F9, ORL!F9, PHI!F9, PHX!F9, POR!F9, SAC!F9, SAS!F9, TOR!F9, UTH!F9, WAS!F9))/$B$103</f>
        <v>16.42857143</v>
      </c>
      <c r="G111" s="140">
        <f>(SUM(ATL!G9, BOS!G9, BRK!G9, CHA!G9, CHI!G9, CLE!G9, DAL!G9, DEN!G9, DET!G9, GSW!G9, HOU!G9, IND!G9, LAC!G9, LAL!G9, MEM!G9, MIA!G9, MIL!G9, MIN!G9, NOP!G9, NYK!G9, OKC!G9, ORL!G9, PHI!G9, PHX!G9, POR!G9, SAC!G9, SAS!G9, TOR!G9, UTH!G9, WAS!G9)-Max(ATL!G9, BOS!G9, BRK!G9, CHA!G9, CHI!G9, CLE!G9, DAL!G9, DEN!G9, DET!G9, GSW!G9, HOU!G9, IND!G9, LAC!G9, LAL!G9, MEM!G9, MIA!G9, MIL!G9, MIN!G9, NOP!G9, NYK!G9, OKC!G9, ORL!G9, PHI!G9, PHX!G9, POR!G9, SAC!G9, SAS!G9, TOR!G9, UTH!G9, WAS!G9)-min(ATL!G9, BOS!G9, BRK!G9, CHA!G9, CHI!G9, CLE!G9, DAL!G9, DEN!G9, DET!G9, GSW!G9, HOU!G9, IND!G9, LAC!G9, LAL!G9, MEM!G9, MIA!G9, MIL!G9, MIN!G9, NOP!G9, NYK!G9, OKC!G9, ORL!G9, PHI!G9, PHX!G9, POR!G9, SAC!G9, SAS!G9, TOR!G9, UTH!G9, WAS!G9))/$B$103</f>
        <v>17.32142857</v>
      </c>
      <c r="H111" s="140">
        <f>(SUM(ATL!H9, BOS!H9, BRK!H9, CHA!H9, CHI!H9, CLE!H9, DAL!H9, DEN!H9, DET!H9, GSW!H9, HOU!H9, IND!H9, LAC!H9, LAL!H9, MEM!H9, MIA!H9, MIL!H9, MIN!H9, NOP!H9, NYK!H9, OKC!H9, ORL!H9, PHI!H9, PHX!H9, POR!H9, SAC!H9, SAS!H9, TOR!H9, UTH!H9, WAS!H9)-Max(ATL!H9, BOS!H9, BRK!H9, CHA!H9, CHI!H9, CLE!H9, DAL!H9, DEN!H9, DET!H9, GSW!H9, HOU!H9, IND!H9, LAC!H9, LAL!H9, MEM!H9, MIA!H9, MIL!H9, MIN!H9, NOP!H9, NYK!H9, OKC!H9, ORL!H9, PHI!H9, PHX!H9, POR!H9, SAC!H9, SAS!H9, TOR!H9, UTH!H9, WAS!H9)-min(ATL!H9, BOS!H9, BRK!H9, CHA!H9, CHI!H9, CLE!H9, DAL!H9, DEN!H9, DET!H9, GSW!H9, HOU!H9, IND!H9, LAC!H9, LAL!H9, MEM!H9, MIA!H9, MIL!H9, MIN!H9, NOP!H9, NYK!H9, OKC!H9, ORL!H9, PHI!H9, PHX!H9, POR!H9, SAC!H9, SAS!H9, TOR!H9, UTH!H9, WAS!H9))/$B$103</f>
        <v>16.28571429</v>
      </c>
      <c r="I111" s="140">
        <f>(SUM(ATL!I9, BOS!I9, BRK!I9, CHA!I9, CHI!I9, CLE!I9, DAL!I9, DEN!I9, DET!I9, GSW!I9, HOU!I9, IND!I9, LAC!I9, LAL!I9, MEM!I9, MIA!I9, MIL!I9, MIN!I9, NOP!I8, NYK!I9, OKC!I9, ORL!I9, PHI!I9, PHX!I9, POR!I9, SAC!I9, SAS!I9, TOR!I9, UTH!I9, WAS!I9)-Max(ATL!I9, BOS!I9, BRK!I9, CHA!I9, CHI!I9, CLE!I9, DAL!I9, DEN!I9, DET!I9, GSW!I9, HOU!I9, IND!I9, LAC!I9, LAL!I9, MEM!I9, MIA!I9, MIL!I9, MIN!I9, NOP!I8, NYK!I9, OKC!I9, ORL!I9, PHI!I9, PHX!I9, POR!I9, SAC!I9, SAS!I9, TOR!I9, UTH!I9, WAS!I9)-min(ATL!I9, BOS!I9, BRK!I9, CHA!I9, CHI!I9, CLE!I9, DAL!I9, DEN!I9, DET!I9, GSW!I9, HOU!I9, IND!I9, LAC!I9, LAL!I9, MEM!I9, MIA!I9, MIL!I9, MIN!I9, NOP!I8, NYK!I9, OKC!I9, ORL!I9, PHI!I9, PHX!I9, POR!I9, SAC!I9, SAS!I9, TOR!I9, UTH!I9, WAS!I9))/$B$103</f>
        <v>18.53571429</v>
      </c>
      <c r="J111" s="140">
        <f>(SUM(ATL!J9, BOS!J9, BRK!J9, CHA!J9, CHI!J9, CLE!J9, DAL!J9, DEN!J9, DET!J9, GSW!J9, HOU!J9, IND!J9, LAC!J9, LAL!J9, MEM!J9, MIA!J9, MIL!J9, MIN!J9, NOP!J8, NYK!J9, OKC!J9, ORL!J9, PHI!J9, PHX!J9, POR!J9, SAC!J9, SAS!J9, TOR!J9, UTH!J9, WAS!J9)-Max(ATL!J9, BOS!J9, BRK!J9, CHA!J9, CHI!J9, CLE!J9, DAL!J9, DEN!J9, DET!J9, GSW!J9, HOU!J9, IND!J9, LAC!J9, LAL!J9, MEM!J9, MIA!J9, MIL!J9, MIN!J9, NOP!J8, NYK!J9, OKC!J9, ORL!J9, PHI!J9, PHX!J9, POR!J9, SAC!J9, SAS!J9, TOR!J9, UTH!J9, WAS!J9)-min(ATL!J9, BOS!J9, BRK!J9, CHA!J9, CHI!J9, CLE!J9, DAL!J9, DEN!J9, DET!J9, GSW!J9, HOU!J9, IND!J9, LAC!J9, LAL!J9, MEM!J9, MIA!J9, MIL!J9, MIN!J9, NOP!J8, NYK!J9, OKC!J9, ORL!J9, PHI!J9, PHX!J9, POR!J9, SAC!J9, SAS!J9, TOR!J9, UTH!J9, WAS!J9))/$B$103</f>
        <v>20.28571429</v>
      </c>
      <c r="K111" s="140">
        <f>(SUM(ATL!K9, BOS!K9, BRK!K9, CHA!K9, CHI!K9, CLE!K9, DAL!K9, DEN!K9, DET!K9, GSW!K9, HOU!K9, IND!K9, LAC!K9, LAL!K9, MEM!K9, MIA!K9, MIL!K9, MIN!K9, NOP!K8, NYK!K9, OKC!K9, ORL!K9, PHI!K9, PHX!K9, POR!K9, SAC!K9, SAS!K9, TOR!K9, UTH!K9, WAS!K9)-Max(ATL!K9, BOS!K9, BRK!K9, CHA!K9, CHI!K9, CLE!K9, DAL!K9, DEN!K9, DET!K9, GSW!K9, HOU!K9, IND!K9, LAC!K9, LAL!K9, MEM!K9, MIA!K9, MIL!K9, MIN!K9, NOP!K8, NYK!K9, OKC!K9, ORL!K9, PHI!K9, PHX!K9, POR!K9, SAC!K9, SAS!K9, TOR!K9, UTH!K9, WAS!K9)-min(ATL!K9, BOS!K9, BRK!K9, CHA!K9, CHI!K9, CLE!K9, DAL!K9, DEN!K9, DET!K9, GSW!K9, HOU!K9, IND!K9, LAC!K9, LAL!K9, MEM!K9, MIA!K9, MIL!K9, MIN!K9, NOP!K8, NYK!K9, OKC!K9, ORL!K9, PHI!K9, PHX!K9, POR!K9, SAC!K9, SAS!K9, TOR!K9, UTH!K9, WAS!K9))/$B$103</f>
        <v>20.28571429</v>
      </c>
      <c r="L111" s="140">
        <f>(SUM(ATL!L9, BOS!L9, BRK!L9, CHA!L9, CHI!L9, CLE!L9, DAL!L9, DEN!L9, DET!L9, GSW!L9, HOU!L9, IND!L9, LAC!L9, LAL!L9, MEM!L9, MIA!L9, MIL!L9, MIN!L9, NOP!L8, NYK!L9, OKC!L9, ORL!L9, PHI!L9, PHX!L9, POR!L9, SAC!L9, SAS!L9, TOR!L9, UTH!L9, WAS!L9)-Max(ATL!L9, BOS!L9, BRK!L9, CHA!L9, CHI!L9, CLE!L9, DAL!L9, DEN!L9, DET!L9, GSW!L9, HOU!L9, IND!L9, LAC!L9, LAL!L9, MEM!L9, MIA!L9, MIL!L9, MIN!L9, NOP!L8, NYK!L9, OKC!L9, ORL!L9, PHI!L9, PHX!L9, POR!L9, SAC!L9, SAS!L9, TOR!L9, UTH!L9, WAS!L9)-min(ATL!L9, BOS!L9, BRK!L9, CHA!L9, CHI!L9, CLE!L9, DAL!L9, DEN!L9, DET!L9, GSW!L9, HOU!L9, IND!L9, LAC!L9, LAL!L9, MEM!L9, MIA!L9, MIL!L9, MIN!L9, NOP!L8, NYK!L9, OKC!L9, ORL!L9, PHI!L9, PHX!L9, POR!L9, SAC!L9, SAS!L9, TOR!L9, UTH!L9, WAS!L9))/$B$103</f>
        <v>22.21428571</v>
      </c>
      <c r="M111" s="140">
        <f>(SUM(ATL!M9, BOS!M9, BRK!M9, CHA!M9, CHI!M9, CLE!M9, DAL!M9, DEN!M9, DET!M9, GSW!M9, HOU!M9, IND!M9, LAC!M9, LAL!M9, MEM!M9, MIA!M9, MIL!M9, MIN!M9, NOP!M9, NYK!M9, OKC!M9, ORL!M9, PHI!M9, PHX!M9, POR!M9, SAC!M9, SAS!M9, TOR!M9, UTH!M9, WAS!M9)-Max(ATL!M9, BOS!M9, BRK!M9, CHA!M9, CHI!M9, CLE!M9, DAL!M9, DEN!M9, DET!M9, GSW!M9, HOU!M9, IND!M9, LAC!M9, LAL!M9, MEM!M9, MIA!M9, MIL!M9, MIN!M9, NOP!M9, NYK!M9, OKC!M9, ORL!M9, PHI!M9, PHX!M9, POR!M9, SAC!M9, SAS!M9, TOR!M9, UTH!M9, WAS!M9)-min(ATL!M9, BOS!M9, BRK!M9, CHA!M9, CHI!M9, CLE!M9, DAL!M9, DEN!M9, DET!M9, GSW!M9, HOU!M9, IND!M9, LAC!M9, LAL!M9, MEM!M9, MIA!M9, MIL!M9, MIN!M9, NOP!M9, NYK!M9, OKC!M9, ORL!M9, PHI!M9, PHX!M9, POR!M9, SAC!M9, SAS!M9, TOR!M9, UTH!M9, WAS!M9))/$B$103</f>
        <v>18.96428571</v>
      </c>
      <c r="N111" s="140">
        <f>(SUM(ATL!N9, BOS!N9, BRK!N9, CHA!N9, CHI!N9, CLE!N9, DAL!N9, DEN!N9, DET!N9, GSW!N9, HOU!N9, IND!N9, LAC!N9, LAL!N9, MEM!N9, MIA!N9, MIL!N9, MIN!N9, NOP!N9, NYK!N9, OKC!N9, ORL!N9, PHI!N9, PHX!N9, POR!N9, SAC!N9, SAS!N9, TOR!N9, UTH!N9, WAS!N9)-Max(ATL!N9, BOS!N9, BRK!N9, CHA!N9, CHI!N9, CLE!N9, DAL!N9, DEN!N9, DET!N9, GSW!N9, HOU!N9, IND!N9, LAC!N9, LAL!N9, MEM!N9, MIA!N9, MIL!N9, MIN!N9, NOP!N9, NYK!N9, OKC!N9, ORL!N9, PHI!N9, PHX!N9, POR!N9, SAC!N9, SAS!N9, TOR!N9, UTH!N9, WAS!N9)-min(ATL!N9, BOS!N9, BRK!N9, CHA!N9, CHI!N9, CLE!N9, DAL!N9, DEN!N9, DET!N9, GSW!N9, HOU!N9, IND!N9, LAC!N9, LAL!N9, MEM!N9, MIA!N9, MIL!N9, MIN!N9, NOP!N9, NYK!N9, OKC!N9, ORL!N9, PHI!N9, PHX!N9, POR!N9, SAC!N9, SAS!N9, TOR!N9, UTH!N9, WAS!N9))/$B$103</f>
        <v>20.78571429</v>
      </c>
      <c r="O111" s="140">
        <f>(SUM(ATL!O9, BOS!O9, BRK!O9, CHA!O9, CHI!O9, CLE!O9, DAL!O9, DEN!O9, DET!O9, GSW!O9, HOU!O9, IND!O9, LAC!O9, LAL!O9, MEM!O9, MIA!O9, MIL!O9, MIN!O9, NOP!O9, NYK!O9, OKC!O9, ORL!O9, PHI!O9, PHX!O9, POR!O9, SAC!O9, SAS!O9, TOR!O9, UTH!O9, WAS!O9)-Max(ATL!O9, BOS!O9, BRK!O9, CHA!O9, CHI!O9, CLE!O9, DAL!O9, DEN!O9, DET!O9, GSW!O9, HOU!O9, IND!O9, LAC!O9, LAL!O9, MEM!O9, MIA!O9, MIL!O9, MIN!O9, NOP!O9, NYK!O9, OKC!O9, ORL!O9, PHI!O9, PHX!O9, POR!O9, SAC!O9, SAS!O9, TOR!O9, UTH!O9, WAS!O9)-min(ATL!O9, BOS!O9, BRK!O9, CHA!O9, CHI!O9, CLE!O9, DAL!O9, DEN!O9, DET!O9, GSW!O9, HOU!O9, IND!O9, LAC!O9, LAL!O9, MEM!O9, MIA!O9, MIL!O9, MIN!O9, NOP!O9, NYK!O9, OKC!O9, ORL!O9, PHI!O9, PHX!O9, POR!O9, SAC!O9, SAS!O9, TOR!O9, UTH!O9, WAS!O9))/$B$103</f>
        <v>7.25</v>
      </c>
      <c r="P111" s="140">
        <f>(SUM(ATL!P9, BOS!P9, BRK!P9, CHA!P9, CHI!P9, CLE!P9, DAL!P9, DEN!P9, DET!P9, GSW!P9, HOU!P9, IND!P9, LAC!P9, LAL!P9, MEM!P9, MIA!P9, MIL!P9, MIN!P9, NOP!P9, NYK!P9, OKC!P9, ORL!P9, PHI!P9, PHX!P9, POR!P9, SAC!P9, SAS!P9, TOR!P9, UTH!P9, WAS!P9)-Max(ATL!P9, BOS!P9, BRK!P9, CHA!P9, CHI!P9, CLE!P9, DAL!P9, DEN!P9, DET!P9, GSW!P9, HOU!P9, IND!P9, LAC!P9, LAL!P9, MEM!P9, MIA!P9, MIL!P9, MIN!P9, NOP!P9, NYK!P9, OKC!P9, ORL!P9, PHI!P9, PHX!P9, POR!P9, SAC!P9, SAS!P9, TOR!P9, UTH!P9, WAS!P9)-min(ATL!P9, BOS!P9, BRK!P9, CHA!P9, CHI!P9, CLE!P9, DAL!P9, DEN!P9, DET!P9, GSW!P9, HOU!P9, IND!P9, LAC!P9, LAL!P9, MEM!P9, MIA!P9, MIL!P9, MIN!P9, NOP!P9, NYK!P9, OKC!P9, ORL!P9, PHI!P9, PHX!P9, POR!P9, SAC!P9, SAS!P9, TOR!P9, UTH!P9, WAS!P9))/$B$103</f>
        <v>0</v>
      </c>
      <c r="Q111" s="140">
        <f>(SUM(ATL!Q9, BOS!Q9, BRK!Q9, CHA!Q9, CHI!Q9, CLE!Q9, DAL!Q9, DEN!Q9, DET!Q9, GSW!Q9, HOU!Q9, IND!Q9, LAC!Q9, LAL!Q9, MEM!Q9, MIA!Q9, MIL!Q9, MIN!Q9, NOP!Q9, NYK!Q9, OKC!Q9, ORL!Q9, PHI!Q9, PHX!Q9, POR!Q9, SAC!Q9, SAS!Q9, TOR!Q9, UTH!Q9, WAS!Q9)-Max(ATL!Q9, BOS!Q9, BRK!Q9, CHA!Q9, CHI!Q9, CLE!Q9, DAL!Q9, DEN!Q9, DET!Q9, GSW!Q9, HOU!Q9, IND!Q9, LAC!Q9, LAL!Q9, MEM!Q9, MIA!Q9, MIL!Q9, MIN!Q9, NOP!Q9, NYK!Q9, OKC!Q9, ORL!Q9, PHI!Q9, PHX!Q9, POR!Q9, SAC!Q9, SAS!Q9, TOR!Q9, UTH!Q9, WAS!Q9)-min(ATL!Q9, BOS!Q9, BRK!Q9, CHA!Q9, CHI!Q9, CLE!Q9, DAL!Q9, DEN!Q9, DET!Q9, GSW!Q9, HOU!Q9, IND!Q9, LAC!Q9, LAL!Q9, MEM!Q9, MIA!Q9, MIL!Q9, MIN!Q9, NOP!Q9, NYK!Q9, OKC!Q9, ORL!Q9, PHI!Q9, PHX!Q9, POR!Q9, SAC!Q9, SAS!Q9, TOR!Q9, UTH!Q9, WAS!Q9))/$B$103</f>
        <v>0</v>
      </c>
      <c r="R111" s="140">
        <f>(SUM(ATL!R9, BOS!R9, BRK!R9, CHA!R9, CHI!R9, CLE!R9, DAL!R9, DEN!R9, DET!R9, GSW!R9, HOU!R9, IND!R9, LAC!R9, LAL!R9, MEM!R9, MIA!R9, MIL!R9, MIN!R9, NOP!R9, NYK!R9, OKC!R9, ORL!R9, PHI!R9, PHX!R9, POR!R9, SAC!R9, SAS!R9, TOR!R9, UTH!R9, WAS!R9)-Max(ATL!R9, BOS!R9, BRK!R9, CHA!R9, CHI!R9, CLE!R9, DAL!R9, DEN!R9, DET!R9, GSW!R9, HOU!R9, IND!R9, LAC!R9, LAL!R9, MEM!R9, MIA!R9, MIL!R9, MIN!R9, NOP!R9, NYK!R9, OKC!R9, ORL!R9, PHI!R9, PHX!R9, POR!R9, SAC!R9, SAS!R9, TOR!R9, UTH!R9, WAS!R9)-min(ATL!R9, BOS!R9, BRK!R9, CHA!R9, CHI!R9, CLE!R9, DAL!R9, DEN!R9, DET!R9, GSW!R9, HOU!R9, IND!R9, LAC!R9, LAL!R9, MEM!R9, MIA!R9, MIL!R9, MIN!R9, NOP!R9, NYK!R9, OKC!R9, ORL!R9, PHI!R9, PHX!R9, POR!R9, SAC!R9, SAS!R9, TOR!R9, UTH!R9, WAS!R9))/$B$103</f>
        <v>0</v>
      </c>
      <c r="S111" s="140">
        <f>(SUM(ATL!S9, BOS!S9, BRK!S9, CHA!S9, CHI!S9, CLE!S9, DAL!S9, DEN!S9, DET!S9, GSW!S9, HOU!S9, IND!S9, LAC!S9, LAL!S9, MEM!S9, MIA!S9, MIL!S9, MIN!S9, NOP!S9, NYK!S9, OKC!S9, ORL!S9, PHI!S9, PHX!S9, POR!S9, SAC!S9, SAS!S9, TOR!S9, UTH!S9, WAS!S9)-Max(ATL!S9, BOS!S9, BRK!S9, CHA!S9, CHI!S9, CLE!S9, DAL!S9, DEN!S9, DET!S9, GSW!S9, HOU!S9, IND!S9, LAC!S9, LAL!S9, MEM!S9, MIA!S9, MIL!S9, MIN!S9, NOP!S9, NYK!S9, OKC!S9, ORL!S9, PHI!S9, PHX!S9, POR!S9, SAC!S9, SAS!S9, TOR!S9, UTH!S9, WAS!S9)-min(ATL!S9, BOS!S9, BRK!S9, CHA!S9, CHI!S9, CLE!S9, DAL!S9, DEN!S9, DET!S9, GSW!S9, HOU!S9, IND!S9, LAC!S9, LAL!S9, MEM!S9, MIA!S9, MIL!S9, MIN!S9, NOP!S9, NYK!S9, OKC!S9, ORL!S9, PHI!S9, PHX!S9, POR!S9, SAC!S9, SAS!S9, TOR!S9, UTH!S9, WAS!S9))/$B$103</f>
        <v>-1488.428571</v>
      </c>
    </row>
    <row r="112">
      <c r="A112" s="3" t="s">
        <v>29</v>
      </c>
      <c r="B112" s="140">
        <f>(SUM(ATL!B10, BOS!B10, BRK!B10, CHA!B10, CHI!B10, CLE!B10, DAL!B10, DEN!B10, DET!B10, GSW!B10, HOU!B10, IND!B10, LAC!B10, LAL!B10, MEM!B10, MIA!B10, MIL!B10, MIN!B10, NOP!B10, NYK!B10, OKC!B10, ORL!B10, PHI!B10, PHX!B10, POR!B10, SAC!B10, SAS!B10, TOR!B10, UTH!B10, WAS!B10)-Max(ATL!B10, BOS!B10, BRK!B10, CHA!B10, CHI!B10, CLE!B10, DAL!B10, DEN!B10, DET!B10, GSW!B10, HOU!B10, IND!B10, LAC!B10, LAL!B10, MEM!B10, MIA!B10, MIL!B10, MIN!B10, NOP!B10, NYK!B10, OKC!B10, ORL!B10, PHI!B10, PHX!B10, POR!B10, SAC!B10, SAS!B10, TOR!B10, UTH!B10, WAS!B10)-min(ATL!B10, BOS!B10, BRK!B10, CHA!B10, CHI!B10, CLE!B10, DAL!B10, DEN!B10, DET!B10, GSW!B10, HOU!B10, IND!B10, LAC!B10, LAL!B10, MEM!B10, MIA!B10, MIL!B10, MIN!B10, NOP!B10, NYK!B10, OKC!B10, ORL!B10, PHI!B10, PHX!B10, POR!B10, SAC!B10, SAS!B10, TOR!B10, UTH!B10, WAS!B10))/$B$103</f>
        <v>21.25</v>
      </c>
      <c r="C112" s="140">
        <f>(SUM(ATL!C10, BOS!C10, BRK!C10, CHA!C10, CHI!C10, CLE!C10, DAL!C10, DEN!C10, DET!C10, GSW!C10, HOU!C10, IND!C10, LAC!C10, LAL!C10, MEM!C10, MIA!C10, MIL!C10, MIN!C10, NOP!C10, NYK!C10, OKC!C10, ORL!C10, PHI!C10, PHX!C10, POR!C10, SAC!C10, SAS!C10, TOR!C10, UTH!C10, WAS!C10)-Max(ATL!C10, BOS!C10, BRK!C10, CHA!C10, CHI!C10, CLE!C10, DAL!C10, DEN!C10, DET!C10, GSW!C10, HOU!C10, IND!C10, LAC!C10, LAL!C10, MEM!C10, MIA!C10, MIL!C10, MIN!C10, NOP!C10, NYK!C10, OKC!C10, ORL!C10, PHI!C10, PHX!C10, POR!C10, SAC!C10, SAS!C10, TOR!C10, UTH!C10, WAS!C10)-min(ATL!C10, BOS!C10, BRK!C10, CHA!C10, CHI!C10, CLE!C10, DAL!C10, DEN!C10, DET!C10, GSW!C10, HOU!C10, IND!C10, LAC!C10, LAL!C10, MEM!C10, MIA!C10, MIL!C10, MIN!C10, NOP!C10, NYK!C10, OKC!C10, ORL!C10, PHI!C10, PHX!C10, POR!C10, SAC!C10, SAS!C10, TOR!C10, UTH!C10, WAS!C10))/$B$103</f>
        <v>23.42857143</v>
      </c>
      <c r="D112" s="140">
        <f>(SUM(ATL!D10, BOS!D10, BRK!D10, CHA!D10, CHI!D10, CLE!D10, DAL!D10, DEN!D10, DET!D10, GSW!D10, HOU!D10, IND!D10, LAC!D10, LAL!D10, MEM!D10, MIA!D10, MIL!D10, MIN!D10, NOP!D10, NYK!D10, OKC!D10, ORL!D10, PHI!D10, PHX!D10, POR!D10, SAC!D10, SAS!D10, TOR!D10, UTH!D10, WAS!D10)-Max(ATL!D10, BOS!D10, BRK!D10, CHA!D10, CHI!D10, CLE!D10, DAL!D10, DEN!D10, DET!D10, GSW!D10, HOU!D10, IND!D10, LAC!D10, LAL!D10, MEM!D10, MIA!D10, MIL!D10, MIN!D10, NOP!D10, NYK!D10, OKC!D10, ORL!D10, PHI!D10, PHX!D10, POR!D10, SAC!D10, SAS!D10, TOR!D10, UTH!D10, WAS!D10)-min(ATL!D10, BOS!D10, BRK!D10, CHA!D10, CHI!D10, CLE!D10, DAL!D10, DEN!D10, DET!D10, GSW!D10, HOU!D10, IND!D10, LAC!D10, LAL!D10, MEM!D10, MIA!D10, MIL!D10, MIN!D10, NOP!D10, NYK!D10, OKC!D10, ORL!D10, PHI!D10, PHX!D10, POR!D10, SAC!D10, SAS!D10, TOR!D10, UTH!D10, WAS!D10))/$B$103</f>
        <v>22.60714286</v>
      </c>
      <c r="E112" s="140">
        <f>(SUM(ATL!E10, BOS!E10, BRK!E10, CHA!E10, CHI!E10, CLE!E10, DAL!E10, DEN!E10, DET!E10, GSW!E10, HOU!E10, IND!E10, LAC!E10, LAL!E10, MEM!E10, MIA!E10, MIL!E10, MIN!E10, NOP!E11, NYK!E10, OKC!E10, ORL!E10, PHI!E10, PHX!E10, POR!E10, SAC!E10, SAS!E10, TOR!E10, UTH!E10, WAS!E10)-Max(ATL!E10, BOS!E10, BRK!E10, CHA!E10, CHI!E10, CLE!E10, DAL!E10, DEN!E10, DET!E10, GSW!E10, HOU!E10, IND!E10, LAC!E10, LAL!E10, MEM!E10, MIA!E10, MIL!E10, MIN!E10, NOP!E11, NYK!E10, OKC!E10, ORL!E10, PHI!E10, PHX!E10, POR!E10, SAC!E10, SAS!E10, TOR!E10, UTH!E10, WAS!E10)-min(ATL!E10, BOS!E10, BRK!E10, CHA!E10, CHI!E10, CLE!E10, DAL!E10, DEN!E10, DET!E10, GSW!E10, HOU!E10, IND!E10, LAC!E10, LAL!E10, MEM!E10, MIA!E10, MIL!E10, MIN!E10, NOP!E11, NYK!E10, OKC!E10, ORL!E10, PHI!E10, PHX!E10, POR!E10, SAC!E10, SAS!E10, TOR!E10, UTH!E10, WAS!E10))/$B$103</f>
        <v>24.25</v>
      </c>
      <c r="F112" s="140">
        <f>(SUM(ATL!G10, BOS!F10, BRK!F10, CHA!F10, CHI!F10, CLE!F10, DAL!F10, DEN!F10, DET!F10, GSW!F10, HOU!F10, IND!F10, LAC!F10, LAL!F10, MEM!F10, MIA!F10, MIL!F10, MIN!F10, NOP!F10, NYK!F10, OKC!F10, ORL!F10, PHI!F10, PHX!F10, POR!F10, SAC!F10, SAS!F10, TOR!F10, UTH!F10, WAS!F10)-Max(ATL!G10, BOS!F10, BRK!F10, CHA!F10, CHI!F10, CLE!F10, DAL!F10, DEN!F10, DET!F10, GSW!F10, HOU!F10, IND!F10, LAC!F10, LAL!F10, MEM!F10, MIA!F10, MIL!F10, MIN!F10, NOP!F10, NYK!F10, OKC!F10, ORL!F10, PHI!F10, PHX!F10, POR!F10, SAC!F10, SAS!F10, TOR!F10, UTH!F10, WAS!F10)-min(ATL!G10, BOS!F10, BRK!F10, CHA!F10, CHI!F10, CLE!F10, DAL!F10, DEN!F10, DET!F10, GSW!F10, HOU!F10, IND!F10, LAC!F10, LAL!F10, MEM!F10, MIA!F10, MIL!F10, MIN!F10, NOP!F10, NYK!F10, OKC!F10, ORL!F10, PHI!F10, PHX!F10, POR!F10, SAC!F10, SAS!F10, TOR!F10, UTH!F10, WAS!F10))/$B$103</f>
        <v>23.85714286</v>
      </c>
      <c r="G112" s="140">
        <f>(SUM(ATL!G10, BOS!G10, BRK!G10, CHA!G10, CHI!G10, CLE!G10, DAL!G10, DEN!G10, DET!G10, GSW!G10, HOU!G10, IND!G10, LAC!G10, LAL!G10, MEM!G10, MIA!G10, MIL!G10, MIN!G10, NOP!G10, NYK!G10, OKC!G10, ORL!G10, PHI!G10, PHX!G10, POR!G10, SAC!G10, SAS!G10, TOR!G10, UTH!G10, WAS!G10)-Max(ATL!G10, BOS!G10, BRK!G10, CHA!G10, CHI!G10, CLE!G10, DAL!G10, DEN!G10, DET!G10, GSW!G10, HOU!G10, IND!G10, LAC!G10, LAL!G10, MEM!G10, MIA!G10, MIL!G10, MIN!G10, NOP!G10, NYK!G10, OKC!G10, ORL!G10, PHI!G10, PHX!G10, POR!G10, SAC!G10, SAS!G10, TOR!G10, UTH!G10, WAS!G10)-min(ATL!G10, BOS!G10, BRK!G10, CHA!G10, CHI!G10, CLE!G10, DAL!G10, DEN!G10, DET!G10, GSW!G10, HOU!G10, IND!G10, LAC!G10, LAL!G10, MEM!G10, MIA!G10, MIL!G10, MIN!G10, NOP!G10, NYK!G10, OKC!G10, ORL!G10, PHI!G10, PHX!G10, POR!G10, SAC!G10, SAS!G10, TOR!G10, UTH!G10, WAS!G10))/$B$103</f>
        <v>23.35714286</v>
      </c>
      <c r="H112" s="140">
        <f>(SUM(ATL!H10, BOS!H10, BRK!H10, CHA!H10, CHI!H10, CLE!H11, DAL!H10, DEN!H10, DET!H10, GSW!H10, HOU!H10, IND!H10, LAC!H10, LAL!H10, MEM!H10, MIA!H10, MIL!H10, MIN!H10, NOP!H10, NYK!H10, OKC!H10, ORL!H10, PHI!H10, PHX!H10, POR!H10, SAC!H10, SAS!H10, TOR!H10, UTH!H10, WAS!H10)-Max(ATL!H10, BOS!H10, BRK!H10, CHA!H10, CHI!H10, CLE!H11, DAL!H10, DEN!H10, DET!H10, GSW!H10, HOU!H10, IND!H10, LAC!H10, LAL!H10, MEM!H10, MIA!H10, MIL!H10, MIN!H10, NOP!H10, NYK!H10, OKC!H10, ORL!H10, PHI!H10, PHX!H10, POR!H10, SAC!H10, SAS!H10, TOR!H10, UTH!H10, WAS!H10)-min(ATL!H10, BOS!H10, BRK!H10, CHA!H10, CHI!H10, CLE!H11, DAL!H10, DEN!H10, DET!H10, GSW!H10, HOU!H10, IND!H10, LAC!H10, LAL!H10, MEM!H10, MIA!H10, MIL!H10, MIN!H10, NOP!H10, NYK!H10, OKC!H10, ORL!H10, PHI!H10, PHX!H10, POR!H10, SAC!H10, SAS!H10, TOR!H10, UTH!H10, WAS!H10))/$B$103</f>
        <v>14.17857143</v>
      </c>
      <c r="I112" s="140">
        <f>(SUM(ATL!I10, BOS!I10, BRK!I10, CHA!I10, CHI!I10, CLE!I10, DAL!I10, DEN!I10, DET!I10, GSW!I10, HOU!I10, IND!I10, LAC!I10, LAL!I10, MEM!I10, MIA!I10, MIL!I10, MIN!I10, NOP!I9, NYK!I10, OKC!I10, ORL!I10, PHI!I10, PHX!I10, POR!I10, SAC!I10, SAS!I10, TOR!I10, UTH!I10, WAS!I10)-Max(ATL!I10, BOS!I10, BRK!I10, CHA!I10, CHI!I10, CLE!I10, DAL!I10, DEN!I10, DET!I10, GSW!I10, HOU!I10, IND!I10, LAC!I10, LAL!I10, MEM!I10, MIA!I10, MIL!I10, MIN!I10, NOP!I9, NYK!I10, OKC!I10, ORL!I10, PHI!I10, PHX!I10, POR!I10, SAC!I10, SAS!I10, TOR!I10, UTH!I10, WAS!I10)-min(ATL!I10, BOS!I10, BRK!I10, CHA!I10, CHI!I10, CLE!I10, DAL!I10, DEN!I10, DET!I10, GSW!I10, HOU!I10, IND!I10, LAC!I10, LAL!I10, MEM!I10, MIA!I10, MIL!I10, MIN!I10, NOP!I9, NYK!I10, OKC!I10, ORL!I10, PHI!I10, PHX!I10, POR!I10, SAC!I10, SAS!I10, TOR!I10, UTH!I10, WAS!I10))/$B$103</f>
        <v>17.10714286</v>
      </c>
      <c r="J112" s="140">
        <f>(SUM(ATL!J10, BOS!J10, BRK!J10, CHA!J10, CHI!J10, CLE!J10, DAL!J10, DEN!J10, DET!J10, GSW!J10, HOU!J10, IND!J10, LAC!J10, LAL!J10, MEM!J10, MIA!J10, MIL!J10, MIN!J10, NOP!J9, NYK!J10, OKC!J10, ORL!J10, PHI!J10, PHX!J10, POR!J10, SAC!J10, SAS!J10, TOR!J10, UTH!J10, WAS!J10)-Max(ATL!J10, BOS!J10, BRK!J10, CHA!J10, CHI!J10, CLE!J10, DAL!J10, DEN!J10, DET!J10, GSW!J10, HOU!J10, IND!J10, LAC!J10, LAL!J10, MEM!J10, MIA!J10, MIL!J10, MIN!J10, NOP!J9, NYK!J10, OKC!J10, ORL!J10, PHI!J10, PHX!J10, POR!J10, SAC!J10, SAS!J10, TOR!J10, UTH!J10, WAS!J10)-min(ATL!J10, BOS!J10, BRK!J10, CHA!J10, CHI!J10, CLE!J10, DAL!J10, DEN!J10, DET!J10, GSW!J10, HOU!J10, IND!J10, LAC!J10, LAL!J10, MEM!J10, MIA!J10, MIL!J10, MIN!J10, NOP!J9, NYK!J10, OKC!J10, ORL!J10, PHI!J10, PHX!J10, POR!J10, SAC!J10, SAS!J10, TOR!J10, UTH!J10, WAS!J10))/$B$103</f>
        <v>16.42857143</v>
      </c>
      <c r="K112" s="140">
        <f>(SUM(ATL!K10, BOS!K10, BRK!K10, CHA!K10, CHI!K10, CLE!K10, DAL!K10, DEN!K10, DET!K10, GSW!K10, HOU!K10, IND!K10, LAC!K10, LAL!K10, MEM!K10, MIA!K10, MIL!K10, MIN!K10, NOP!K9, NYK!K10, OKC!K10, ORL!K10, PHI!K10, PHX!K10, POR!K10, SAC!K10, SAS!K10, TOR!K10, UTH!K10, WAS!K10)-Max(ATL!K10, BOS!K10, BRK!K10, CHA!K10, CHI!K10, CLE!K10, DAL!K10, DEN!K10, DET!K10, GSW!K10, HOU!K10, IND!K10, LAC!K10, LAL!K10, MEM!K10, MIA!K10, MIL!K10, MIN!K10, NOP!K9, NYK!K10, OKC!K10, ORL!K10, PHI!K10, PHX!K10, POR!K10, SAC!K10, SAS!K10, TOR!K10, UTH!K10, WAS!K10)-min(ATL!K10, BOS!K10, BRK!K10, CHA!K10, CHI!K10, CLE!K10, DAL!K10, DEN!K10, DET!K10, GSW!K10, HOU!K10, IND!K10, LAC!K10, LAL!K10, MEM!K10, MIA!K10, MIL!K10, MIN!K10, NOP!K9, NYK!K10, OKC!K10, ORL!K10, PHI!K10, PHX!K10, POR!K10, SAC!K10, SAS!K10, TOR!K10, UTH!K10, WAS!K10))/$B$103</f>
        <v>14.03571429</v>
      </c>
      <c r="L112" s="140">
        <f>(SUM(ATL!L10, BOS!L10, BRK!L10, CHA!L10, CHI!L10, CLE!L10, DAL!L10, DEN!L10, DET!L10, GSW!L10, HOU!L10, IND!L10, LAC!L10, LAL!L10, MEM!L10, MIA!L10, MIL!L10, MIN!L10, NOP!L9, NYK!L10, OKC!L10, ORL!L10, PHI!L10, PHX!L10, POR!L10, SAC!L10, SAS!L10, TOR!L10, UTH!L10, WAS!L10)-Max(ATL!L10, BOS!L10, BRK!L10, CHA!L10, CHI!L10, CLE!L10, DAL!L10, DEN!L10, DET!L10, GSW!L10, HOU!L10, IND!L10, LAC!L10, LAL!L10, MEM!L10, MIA!L10, MIL!L10, MIN!L10, NOP!L9, NYK!L10, OKC!L10, ORL!L10, PHI!L10, PHX!L10, POR!L10, SAC!L10, SAS!L10, TOR!L10, UTH!L10, WAS!L10)-min(ATL!L10, BOS!L10, BRK!L10, CHA!L10, CHI!L10, CLE!L10, DAL!L10, DEN!L10, DET!L10, GSW!L10, HOU!L10, IND!L10, LAC!L10, LAL!L10, MEM!L10, MIA!L10, MIL!L10, MIN!L10, NOP!L9, NYK!L10, OKC!L10, ORL!L10, PHI!L10, PHX!L10, POR!L10, SAC!L10, SAS!L10, TOR!L10, UTH!L10, WAS!L10))/$B$103</f>
        <v>20.28571429</v>
      </c>
      <c r="M112" s="140">
        <f>(SUM(ATL!M10, BOS!M10, BRK!M10, CHA!M10, CHI!M10, CLE!M10, DAL!M10, DEN!M10, DET!M10, GSW!M10, HOU!M10, IND!M10, LAC!M10, LAL!M10, MEM!M10, MIA!M10, MIL!M10, MIN!M10, NOP!M10, NYK!M10, OKC!M10, ORL!M10, PHI!M10, PHX!M10, POR!M10, SAC!M10, SAS!M10, TOR!M10, UTH!M10, WAS!M10)-Max(ATL!M10, BOS!M10, BRK!M10, CHA!M10, CHI!M10, CLE!M10, DAL!M10, DEN!M10, DET!M10, GSW!M10, HOU!M10, IND!M10, LAC!M10, LAL!M10, MEM!M10, MIA!M10, MIL!M10, MIN!M10, NOP!M10, NYK!M10, OKC!M10, ORL!M10, PHI!M10, PHX!M10, POR!M10, SAC!M10, SAS!M10, TOR!M10, UTH!M10, WAS!M10)-min(ATL!M10, BOS!M10, BRK!M10, CHA!M10, CHI!M10, CLE!M10, DAL!M10, DEN!M10, DET!M10, GSW!M10, HOU!M10, IND!M10, LAC!M10, LAL!M10, MEM!M10, MIA!M10, MIL!M10, MIN!M10, NOP!M10, NYK!M10, OKC!M10, ORL!M10, PHI!M10, PHX!M10, POR!M10, SAC!M10, SAS!M10, TOR!M10, UTH!M10, WAS!M10))/$B$103</f>
        <v>19.35714286</v>
      </c>
      <c r="N112" s="140">
        <f>(SUM(ATL!N10, BOS!N10, BRK!N10, CHA!N10, CHI!N10, CLE!N10, DAL!N10, DEN!N10, DET!N10, GSW!N10, HOU!N10, IND!N10, LAC!N10, LAL!N10, MEM!N10, MIA!N10, MIL!N10, MIN!N10, NOP!N10, NYK!N10, OKC!N10, ORL!N10, PHI!N10, PHX!N10, POR!N10, SAC!N10, SAS!N10, TOR!N10, UTH!N10, WAS!N10)-Max(ATL!N10, BOS!N10, BRK!N10, CHA!N10, CHI!N10, CLE!N10, DAL!N10, DEN!N10, DET!N10, GSW!N10, HOU!N10, IND!N10, LAC!N10, LAL!N10, MEM!N10, MIA!N10, MIL!N10, MIN!N10, NOP!N10, NYK!N10, OKC!N10, ORL!N10, PHI!N10, PHX!N10, POR!N10, SAC!N10, SAS!N10, TOR!N10, UTH!N10, WAS!N10)-min(ATL!N10, BOS!N10, BRK!N10, CHA!N10, CHI!N10, CLE!N10, DAL!N10, DEN!N10, DET!N10, GSW!N10, HOU!N10, IND!N10, LAC!N10, LAL!N10, MEM!N10, MIA!N10, MIL!N10, MIN!N10, NOP!N10, NYK!N10, OKC!N10, ORL!N10, PHI!N10, PHX!N10, POR!N10, SAC!N10, SAS!N10, TOR!N10, UTH!N10, WAS!N10))/$B$103</f>
        <v>18.42857143</v>
      </c>
      <c r="O112" s="140">
        <f>(SUM(ATL!O10, BOS!O10, BRK!O10, CHA!O10, CHI!O10, CLE!O10, DAL!O10, DEN!O10, DET!O10, GSW!O10, HOU!O10, IND!O10, LAC!O10, LAL!O10, MEM!O10, MIA!O10, MIL!O10, MIN!O10, NOP!O10, NYK!O10, OKC!O10, ORL!O10, PHI!O10, PHX!O10, POR!O10, SAC!O10, SAS!O10, TOR!O10, UTH!O10, WAS!O10)-Max(ATL!O10, BOS!O10, BRK!O10, CHA!O10, CHI!O10, CLE!O10, DAL!O10, DEN!O10, DET!O10, GSW!O10, HOU!O10, IND!O10, LAC!O10, LAL!O10, MEM!O10, MIA!O10, MIL!O10, MIN!O10, NOP!O10, NYK!O10, OKC!O10, ORL!O10, PHI!O10, PHX!O10, POR!O10, SAC!O10, SAS!O10, TOR!O10, UTH!O10, WAS!O10)-min(ATL!O10, BOS!O10, BRK!O10, CHA!O10, CHI!O10, CLE!O10, DAL!O10, DEN!O10, DET!O10, GSW!O10, HOU!O10, IND!O10, LAC!O10, LAL!O10, MEM!O10, MIA!O10, MIL!O10, MIN!O10, NOP!O10, NYK!O10, OKC!O10, ORL!O10, PHI!O10, PHX!O10, POR!O10, SAC!O10, SAS!O10, TOR!O10, UTH!O10, WAS!O10))/$B$103</f>
        <v>6.428571429</v>
      </c>
      <c r="P112" s="140">
        <f>(SUM(ATL!P10, BOS!P10, BRK!P10, CHA!P10, CHI!P10, CLE!P10, DAL!P10, DEN!P10, DET!P10, GSW!P10, HOU!P10, IND!P10, LAC!P10, LAL!P10, MEM!P10, MIA!P10, MIL!P10, MIN!P10, NOP!P10, NYK!P10, OKC!P10, ORL!P10, PHI!P10, PHX!P10, POR!P10, SAC!P10, SAS!P10, TOR!P10, UTH!P10, WAS!P10)-Max(ATL!P10, BOS!P10, BRK!P10, CHA!P10, CHI!P10, CLE!P10, DAL!P10, DEN!P10, DET!P10, GSW!P10, HOU!P10, IND!P10, LAC!P10, LAL!P10, MEM!P10, MIA!P10, MIL!P10, MIN!P10, NOP!P10, NYK!P10, OKC!P10, ORL!P10, PHI!P10, PHX!P10, POR!P10, SAC!P10, SAS!P10, TOR!P10, UTH!P10, WAS!P10)-min(ATL!P10, BOS!P10, BRK!P10, CHA!P10, CHI!P10, CLE!P10, DAL!P10, DEN!P10, DET!P10, GSW!P10, HOU!P10, IND!P10, LAC!P10, LAL!P10, MEM!P10, MIA!P10, MIL!P10, MIN!P10, NOP!P10, NYK!P10, OKC!P10, ORL!P10, PHI!P10, PHX!P10, POR!P10, SAC!P10, SAS!P10, TOR!P10, UTH!P10, WAS!P10))/$B$103</f>
        <v>0</v>
      </c>
      <c r="Q112" s="140">
        <f>(SUM(ATL!Q10, BOS!Q10, BRK!Q10, CHA!Q10, CHI!Q10, CLE!Q10, DAL!Q10, DEN!Q10, DET!Q10, GSW!Q10, HOU!Q10, IND!Q10, LAC!Q10, LAL!Q10, MEM!Q10, MIA!Q10, MIL!Q10, MIN!Q10, NOP!Q10, NYK!Q10, OKC!Q10, ORL!Q10, PHI!Q10, PHX!Q10, POR!Q10, SAC!Q10, SAS!Q10, TOR!Q10, UTH!Q10, WAS!Q10)-Max(ATL!Q10, BOS!Q10, BRK!Q10, CHA!Q10, CHI!Q10, CLE!Q10, DAL!Q10, DEN!Q10, DET!Q10, GSW!Q10, HOU!Q10, IND!Q10, LAC!Q10, LAL!Q10, MEM!Q10, MIA!Q10, MIL!Q10, MIN!Q10, NOP!Q10, NYK!Q10, OKC!Q10, ORL!Q10, PHI!Q10, PHX!Q10, POR!Q10, SAC!Q10, SAS!Q10, TOR!Q10, UTH!Q10, WAS!Q10)-min(ATL!Q10, BOS!Q10, BRK!Q10, CHA!Q10, CHI!Q10, CLE!Q10, DAL!Q10, DEN!Q10, DET!Q10, GSW!Q10, HOU!Q10, IND!Q10, LAC!Q10, LAL!Q10, MEM!Q10, MIA!Q10, MIL!Q10, MIN!Q10, NOP!Q10, NYK!Q10, OKC!Q10, ORL!Q10, PHI!Q10, PHX!Q10, POR!Q10, SAC!Q10, SAS!Q10, TOR!Q10, UTH!Q10, WAS!Q10))/$B$103</f>
        <v>0</v>
      </c>
      <c r="R112" s="140">
        <f>(SUM(ATL!R10, BOS!R10, BRK!R10, CHA!R10, CHI!R10, CLE!R10, DAL!R10, DEN!R10, DET!R10, GSW!R10, HOU!R10, IND!R10, LAC!R10, LAL!R10, MEM!R10, MIA!R10, MIL!R10, MIN!R10, NOP!R10, NYK!R10, OKC!R10, ORL!R10, PHI!R10, PHX!R10, POR!R10, SAC!R10, SAS!R10, TOR!R10, UTH!R10, WAS!R10)-Max(ATL!R10, BOS!R10, BRK!R10, CHA!R10, CHI!R10, CLE!R10, DAL!R10, DEN!R10, DET!R10, GSW!R10, HOU!R10, IND!R10, LAC!R10, LAL!R10, MEM!R10, MIA!R10, MIL!R10, MIN!R10, NOP!R10, NYK!R10, OKC!R10, ORL!R10, PHI!R10, PHX!R10, POR!R10, SAC!R10, SAS!R10, TOR!R10, UTH!R10, WAS!R10)-min(ATL!R10, BOS!R10, BRK!R10, CHA!R10, CHI!R10, CLE!R10, DAL!R10, DEN!R10, DET!R10, GSW!R10, HOU!R10, IND!R10, LAC!R10, LAL!R10, MEM!R10, MIA!R10, MIL!R10, MIN!R10, NOP!R10, NYK!R10, OKC!R10, ORL!R10, PHI!R10, PHX!R10, POR!R10, SAC!R10, SAS!R10, TOR!R10, UTH!R10, WAS!R10))/$B$103</f>
        <v>0</v>
      </c>
      <c r="S112" s="140">
        <f>(SUM(ATL!S10, BOS!S10, BRK!S10, CHA!S10, CHI!S10, CLE!S10, DAL!S10, DEN!S10, DET!S10, GSW!S10, HOU!S10, IND!S10, LAC!S10, LAL!S10, MEM!S10, MIA!S10, MIL!S10, MIN!S10, NOP!S10, NYK!S10, OKC!S10, ORL!S10, PHI!S10, PHX!S10, POR!S10, SAC!S10, SAS!S10, TOR!S10, UTH!S10, WAS!S10)-Max(ATL!S10, BOS!S10, BRK!S10, CHA!S10, CHI!S10, CLE!S10, DAL!S10, DEN!S10, DET!S10, GSW!S10, HOU!S10, IND!S10, LAC!S10, LAL!S10, MEM!S10, MIA!S10, MIL!S10, MIN!S10, NOP!S10, NYK!S10, OKC!S10, ORL!S10, PHI!S10, PHX!S10, POR!S10, SAC!S10, SAS!S10, TOR!S10, UTH!S10, WAS!S10)-min(ATL!S10, BOS!S10, BRK!S10, CHA!S10, CHI!S10, CLE!S10, DAL!S10, DEN!S10, DET!S10, GSW!S10, HOU!S10, IND!S10, LAC!S10, LAL!S10, MEM!S10, MIA!S10, MIL!S10, MIN!S10, NOP!S10, NYK!S10, OKC!S10, ORL!S10, PHI!S10, PHX!S10, POR!S10, SAC!S10, SAS!S10, TOR!S10, UTH!S10, WAS!S10))/$B$103</f>
        <v>-1488.392857</v>
      </c>
    </row>
    <row r="113">
      <c r="A113" s="3" t="s">
        <v>30</v>
      </c>
      <c r="B113" s="140">
        <f>(SUM(ATL!B11, BOS!B11, BRK!B11, CHA!B11, CHI!B11, CLE!B11, DAL!B11, DEN!B11, DET!B11, GSW!B11, HOU!B11, IND!B11, LAC!B11, LAL!B11, MEM!B11, MIA!B11, MIL!B11, MIN!B11, NOP!B11, NYK!B11, OKC!B11, ORL!B11, PHI!B11, PHX!B11, POR!B11, SAC!B11, SAS!B11, TOR!B11, UTH!B11, WAS!B11)-Max(ATL!B11, BOS!B11, BRK!B11, CHA!B11, CHI!B11, CLE!B11, DAL!B11, DEN!B11, DET!B11, GSW!B11, HOU!B11, IND!B11, LAC!B11, LAL!B11, MEM!B11, MIA!B11, MIL!B11, MIN!B11, NOP!B11, NYK!B11, OKC!B11, ORL!B11, PHI!B11, PHX!B11, POR!B11, SAC!B11, SAS!B11, TOR!B11, UTH!B11, WAS!B11)-min(ATL!B11, BOS!B11, BRK!B11, CHA!B11, CHI!B11, CLE!B11, DAL!B11, DEN!B11, DET!B11, GSW!B11, HOU!B11, IND!B11, LAC!B11, LAL!B11, MEM!B11, MIA!B11, MIL!B11, MIN!B11, NOP!B11, NYK!B11, OKC!B11, ORL!B11, PHI!B11, PHX!B11, POR!B11, SAC!B11, SAS!B11, TOR!B11, UTH!B11, WAS!B11))/$B$103</f>
        <v>5.714285714</v>
      </c>
      <c r="C113" s="140">
        <f>(SUM(ATL!C11, BOS!C11, BRK!C11, CHA!C11, CHI!C11, CLE!C11, DAL!C11, DEN!C11, DET!C11, GSW!C11, HOU!C11, IND!C11, LAC!C11, LAL!C11, MEM!C11, MIA!C11, MIL!C11, MIN!C11, NOP!C11, NYK!C11, OKC!C11, ORL!C11, PHI!C11, PHX!C11, POR!C11, SAC!C11, SAS!C11, TOR!C11, UTH!C11, WAS!C11)-Max(ATL!C11, BOS!C11, BRK!C11, CHA!C11, CHI!C11, CLE!C11, DAL!C11, DEN!C11, DET!C11, GSW!C11, HOU!C11, IND!C11, LAC!C11, LAL!C11, MEM!C11, MIA!C11, MIL!C11, MIN!C11, NOP!C11, NYK!C11, OKC!C11, ORL!C11, PHI!C11, PHX!C11, POR!C11, SAC!C11, SAS!C11, TOR!C11, UTH!C11, WAS!C11)-min(ATL!C11, BOS!C11, BRK!C11, CHA!C11, CHI!C11, CLE!C11, DAL!C11, DEN!C11, DET!C11, GSW!C11, HOU!C11, IND!C11, LAC!C11, LAL!C11, MEM!C11, MIA!C11, MIL!C11, MIN!C11, NOP!C11, NYK!C11, OKC!C11, ORL!C11, PHI!C11, PHX!C11, POR!C11, SAC!C11, SAS!C11, TOR!C11, UTH!C11, WAS!C11))/$B$103</f>
        <v>2.392857143</v>
      </c>
      <c r="D113" s="140">
        <f>(SUM(ATL!D11, BOS!D11, BRK!D11, CHA!D11, CHI!D11, CLE!D11, DAL!D11, DEN!D11, DET!D11, GSW!D11, HOU!D11, IND!D11, LAC!D11, LAL!D11, MEM!D11, MIA!D11, MIL!D11, MIN!D11, NOP!D11, NYK!D11, OKC!D11, ORL!D11, PHI!D11, PHX!D11, POR!D11, SAC!D11, SAS!D11, TOR!D11, UTH!D11, WAS!D11)-Max(ATL!D11, BOS!D11, BRK!D11, CHA!D11, CHI!D11, CLE!D11, DAL!D11, DEN!D11, DET!D11, GSW!D11, HOU!D11, IND!D11, LAC!D11, LAL!D11, MEM!D11, MIA!D11, MIL!D11, MIN!D11, NOP!D11, NYK!D11, OKC!D11, ORL!D11, PHI!D11, PHX!D11, POR!D11, SAC!D11, SAS!D11, TOR!D11, UTH!D11, WAS!D11)-min(ATL!D11, BOS!D11, BRK!D11, CHA!D11, CHI!D11, CLE!D11, DAL!D11, DEN!D11, DET!D11, GSW!D11, HOU!D11, IND!D11, LAC!D11, LAL!D11, MEM!D11, MIA!D11, MIL!D11, MIN!D11, NOP!D11, NYK!D11, OKC!D11, ORL!D11, PHI!D11, PHX!D11, POR!D11, SAC!D11, SAS!D11, TOR!D11, UTH!D11, WAS!D11))/$B$103</f>
        <v>1.714285714</v>
      </c>
      <c r="E113" s="140">
        <f>(SUM(ATL!E11, BOS!E11, BRK!E11, CHA!E11, CHI!E11, CLE!E11, DAL!E11, DEN!E11, DET!E11, GSW!E11, HOU!E11, IND!E11, LAC!E11, LAL!E11, MEM!E11, MIA!E11, MIL!E11, MIN!E11, NOP!E12, NYK!E11, OKC!E11, ORL!E11, PHI!E11, PHX!E11, POR!E11, SAC!E11, SAS!E11, TOR!E11, UTH!E11, WAS!E11)-Max(ATL!E11, BOS!E11, BRK!E11, CHA!E11, CHI!E11, CLE!E11, DAL!E11, DEN!E11, DET!E11, GSW!E11, HOU!E11, IND!E11, LAC!E11, LAL!E11, MEM!E11, MIA!E11, MIL!E11, MIN!E11, NOP!E12, NYK!E11, OKC!E11, ORL!E11, PHI!E11, PHX!E11, POR!E11, SAC!E11, SAS!E11, TOR!E11, UTH!E11, WAS!E11)-min(ATL!E11, BOS!E11, BRK!E11, CHA!E11, CHI!E11, CLE!E11, DAL!E11, DEN!E11, DET!E11, GSW!E11, HOU!E11, IND!E11, LAC!E11, LAL!E11, MEM!E11, MIA!E11, MIL!E11, MIN!E11, NOP!E12, NYK!E11, OKC!E11, ORL!E11, PHI!E11, PHX!E11, POR!E11, SAC!E11, SAS!E11, TOR!E11, UTH!E11, WAS!E11))/$B$103</f>
        <v>1.178571429</v>
      </c>
      <c r="F113" s="140">
        <f>(SUM(ATL!G11, BOS!F11, BRK!F11, CHA!F11, CHI!F11, CLE!F11, DAL!F11, DEN!F11, DET!F11, GSW!F11, HOU!F11, IND!F11, LAC!F11, LAL!F11, MEM!F11, MIA!F11, MIL!F11, MIN!F11, NOP!F11, NYK!F11, OKC!F11, ORL!F11, PHI!F11, PHX!F11, POR!F11, SAC!F11, SAS!F11, TOR!F11, UTH!F11, WAS!F11)-Max(ATL!G11, BOS!F11, BRK!F11, CHA!F11, CHI!F11, CLE!F11, DAL!F11, DEN!F11, DET!F11, GSW!F11, HOU!F11, IND!F11, LAC!F11, LAL!F11, MEM!F11, MIA!F11, MIL!F11, MIN!F11, NOP!F11, NYK!F11, OKC!F11, ORL!F11, PHI!F11, PHX!F11, POR!F11, SAC!F11, SAS!F11, TOR!F11, UTH!F11, WAS!F11)-min(ATL!G11, BOS!F11, BRK!F11, CHA!F11, CHI!F11, CLE!F11, DAL!F11, DEN!F11, DET!F11, GSW!F11, HOU!F11, IND!F11, LAC!F11, LAL!F11, MEM!F11, MIA!F11, MIL!F11, MIN!F11, NOP!F11, NYK!F11, OKC!F11, ORL!F11, PHI!F11, PHX!F11, POR!F11, SAC!F11, SAS!F11, TOR!F11, UTH!F11, WAS!F11))/$B$103</f>
        <v>0.8571428571</v>
      </c>
      <c r="G113" s="140">
        <f>(SUM(ATL!G11, BOS!G11, BRK!G11, CHA!G11, CHI!G11, CLE!G11, DAL!G11, DEN!G11, DET!G11, GSW!G11, HOU!G11, IND!G11, LAC!G11, LAL!G11, MEM!G11, MIA!G11, MIL!G11, MIN!G11, NOP!G11, NYK!G11, OKC!G11, ORL!G11, PHI!G11, PHX!G11, POR!G11, SAC!G11, SAS!G11, TOR!G11, UTH!G11, WAS!G11)-Max(ATL!G11, BOS!G11, BRK!G11, CHA!G11, CHI!G11, CLE!G11, DAL!G11, DEN!G11, DET!G11, GSW!G11, HOU!G11, IND!G11, LAC!G11, LAL!G11, MEM!G11, MIA!G11, MIL!G11, MIN!G11, NOP!G11, NYK!G11, OKC!G11, ORL!G11, PHI!G11, PHX!G11, POR!G11, SAC!G11, SAS!G11, TOR!G11, UTH!G11, WAS!G11)-min(ATL!G11, BOS!G11, BRK!G11, CHA!G11, CHI!G11, CLE!G11, DAL!G11, DEN!G11, DET!G11, GSW!G11, HOU!G11, IND!G11, LAC!G11, LAL!G11, MEM!G11, MIA!G11, MIL!G11, MIN!G11, NOP!G11, NYK!G11, OKC!G11, ORL!G11, PHI!G11, PHX!G11, POR!G11, SAC!G11, SAS!G11, TOR!G11, UTH!G11, WAS!G11))/$B$103</f>
        <v>1.464285714</v>
      </c>
      <c r="H113" s="140">
        <f>(SUM(ATL!H11, BOS!H11, BRK!H11, CHA!H11, CHI!H11, CLE!H11, DAL!H11, DEN!H11, DET!H11, GSW!H11, HOU!H11, IND!H11, LAC!H11, LAL!H11, MEM!H11, MIA!H11, MIL!H11, MIN!H11, NOP!H11, NYK!H11, OKC!H11, ORL!H11, PHI!H11, PHX!H11, POR!H11, SAC!H11, SAS!H11, TOR!H11, UTH!H11, WAS!H11)-Max(ATL!H11, BOS!H11, BRK!H11, CHA!H11, CHI!H11, CLE!H11, DAL!H11, DEN!H11, DET!H11, GSW!H11, HOU!H11, IND!H11, LAC!H11, LAL!H11, MEM!H11, MIA!H11, MIL!H11, MIN!H11, NOP!H11, NYK!H11, OKC!H11, ORL!H11, PHI!H11, PHX!H11, POR!H11, SAC!H11, SAS!H11, TOR!H11, UTH!H11, WAS!H11)-min(ATL!H11, BOS!H11, BRK!H11, CHA!H11, CHI!H11, CLE!H11, DAL!H11, DEN!H11, DET!H11, GSW!H11, HOU!H11, IND!H11, LAC!H11, LAL!H11, MEM!H11, MIA!H11, MIL!H11, MIN!H11, NOP!H11, NYK!H11, OKC!H11, ORL!H11, PHI!H11, PHX!H11, POR!H11, SAC!H11, SAS!H11, TOR!H11, UTH!H11, WAS!H11))/$B$103</f>
        <v>1.107142857</v>
      </c>
      <c r="I113" s="140">
        <f>(SUM(ATL!I11, BOS!I11, BRK!I11, CHA!I11, CHI!I11, CLE!I11, DAL!I11, DEN!I11, DET!I11, GSW!I11, HOU!I11, IND!I11, LAC!I11, LAL!I11, MEM!I11, MIA!I11, MIL!I11, MIN!I11, NOP!I10, NYK!I11, OKC!I11, ORL!I11, PHI!I11, PHX!I11, POR!I11, SAC!I11, SAS!I11, TOR!I11, UTH!I11, WAS!I11)-Max(ATL!I11, BOS!I11, BRK!I11, CHA!I11, CHI!I11, CLE!I11, DAL!I11, DEN!I11, DET!I11, GSW!I11, HOU!I11, IND!I11, LAC!I11, LAL!I11, MEM!I11, MIA!I11, MIL!I11, MIN!I11, NOP!I10, NYK!I11, OKC!I11, ORL!I11, PHI!I11, PHX!I11, POR!I11, SAC!I11, SAS!I11, TOR!I11, UTH!I11, WAS!I11)-min(ATL!I11, BOS!I11, BRK!I11, CHA!I11, CHI!I11, CLE!I11, DAL!I11, DEN!I11, DET!I11, GSW!I11, HOU!I11, IND!I11, LAC!I11, LAL!I11, MEM!I11, MIA!I11, MIL!I11, MIN!I11, NOP!I10, NYK!I11, OKC!I11, ORL!I11, PHI!I11, PHX!I11, POR!I11, SAC!I11, SAS!I11, TOR!I11, UTH!I11, WAS!I11))/$B$103</f>
        <v>1.178571429</v>
      </c>
      <c r="J113" s="140">
        <f>(SUM(ATL!J11, BOS!J11, BRK!J11, CHA!J11, CHI!J11, CLE!J11, DAL!J11, DEN!J11, DET!J11, GSW!J11, HOU!J11, IND!J11, LAC!J11, LAL!J11, MEM!J11, MIA!J11, MIL!J11, MIN!J11, NOP!J10, NYK!J11, OKC!J11, ORL!J11, PHI!J11, PHX!J11, POR!J11, SAC!J11, SAS!J11, TOR!J11, UTH!J11, WAS!J11)-Max(ATL!J11, BOS!J11, BRK!J11, CHA!J11, CHI!J11, CLE!J11, DAL!J11, DEN!J11, DET!J11, GSW!J11, HOU!J11, IND!J11, LAC!J11, LAL!J11, MEM!J11, MIA!J11, MIL!J11, MIN!J11, NOP!J10, NYK!J11, OKC!J11, ORL!J11, PHI!J11, PHX!J11, POR!J11, SAC!J11, SAS!J11, TOR!J11, UTH!J11, WAS!J11)-min(ATL!J11, BOS!J11, BRK!J11, CHA!J11, CHI!J11, CLE!J11, DAL!J11, DEN!J11, DET!J11, GSW!J11, HOU!J11, IND!J11, LAC!J11, LAL!J11, MEM!J11, MIA!J11, MIL!J11, MIN!J11, NOP!J10, NYK!J11, OKC!J11, ORL!J11, PHI!J11, PHX!J11, POR!J11, SAC!J11, SAS!J11, TOR!J11, UTH!J11, WAS!J11))/$B$103</f>
        <v>1.821428571</v>
      </c>
      <c r="K113" s="140">
        <f>(SUM(ATL!K11, BOS!K11, BRK!K11, CHA!K11, CHI!K11, CLE!K11, DAL!K11, DEN!K11, DET!K11, GSW!K11, HOU!K11, IND!K11, LAC!K11, LAL!K11, MEM!K11, MIA!K11, MIL!K11, MIN!K11, NOP!K10, NYK!K11, OKC!K11, ORL!K11, PHI!K11, PHX!K11, POR!K11, SAC!K11, SAS!K11, TOR!K11, UTH!K11, WAS!K11)-Max(ATL!K11, BOS!K11, BRK!K11, CHA!K11, CHI!K11, CLE!K11, DAL!K11, DEN!K11, DET!K11, GSW!K11, HOU!K11, IND!K11, LAC!K11, LAL!K11, MEM!K11, MIA!K11, MIL!K11, MIN!K11, NOP!K10, NYK!K11, OKC!K11, ORL!K11, PHI!K11, PHX!K11, POR!K11, SAC!K11, SAS!K11, TOR!K11, UTH!K11, WAS!K11)-min(ATL!K11, BOS!K11, BRK!K11, CHA!K11, CHI!K11, CLE!K11, DAL!K11, DEN!K11, DET!K11, GSW!K11, HOU!K11, IND!K11, LAC!K11, LAL!K11, MEM!K11, MIA!K11, MIL!K11, MIN!K11, NOP!K10, NYK!K11, OKC!K11, ORL!K11, PHI!K11, PHX!K11, POR!K11, SAC!K11, SAS!K11, TOR!K11, UTH!K11, WAS!K11))/$B$103</f>
        <v>1.178571429</v>
      </c>
      <c r="L113" s="140">
        <f>(SUM(ATL!L11, BOS!L11, BRK!L11, CHA!L11, CHI!L11, CLE!L11, DAL!L11, DEN!L11, DET!L11, GSW!L11, HOU!L11, IND!L11, LAC!L11, LAL!L11, MEM!L11, MIA!L11, MIL!L11, MIN!L11, NOP!L10, NYK!L11, OKC!L11, ORL!L11, PHI!L11, PHX!L11, POR!L11, SAC!L11, SAS!L11, TOR!L11, UTH!L11, WAS!L11)-Max(ATL!L11, BOS!L11, BRK!L11, CHA!L11, CHI!L11, CLE!L11, DAL!L11, DEN!L11, DET!L11, GSW!L11, HOU!L11, IND!L11, LAC!L11, LAL!L11, MEM!L11, MIA!L11, MIL!L11, MIN!L11, NOP!L10, NYK!L11, OKC!L11, ORL!L11, PHI!L11, PHX!L11, POR!L11, SAC!L11, SAS!L11, TOR!L11, UTH!L11, WAS!L11)-min(ATL!L11, BOS!L11, BRK!L11, CHA!L11, CHI!L11, CLE!L11, DAL!L11, DEN!L11, DET!L11, GSW!L11, HOU!L11, IND!L11, LAC!L11, LAL!L11, MEM!L11, MIA!L11, MIL!L11, MIN!L11, NOP!L10, NYK!L11, OKC!L11, ORL!L11, PHI!L11, PHX!L11, POR!L11, SAC!L11, SAS!L11, TOR!L11, UTH!L11, WAS!L11))/$B$103</f>
        <v>0.9642857143</v>
      </c>
      <c r="M113" s="140">
        <f>(SUM(ATL!M11, BOS!M11, BRK!M11, CHA!M11, CHI!M11, CLE!M11, DAL!M11, DEN!M11, DET!M11, GSW!M11, HOU!M11, IND!M11, LAC!M11, LAL!M11, MEM!M11, MIA!M11, MIL!M11, MIN!M11, NOP!M11, NYK!M11, OKC!M11, ORL!M11, PHI!M11, PHX!M11, POR!M11, SAC!M11, SAS!M11, TOR!M11, UTH!M11, WAS!M11)-Max(ATL!M11, BOS!M11, BRK!M11, CHA!M11, CHI!M11, CLE!M11, DAL!M11, DEN!M11, DET!M11, GSW!M11, HOU!M11, IND!M11, LAC!M11, LAL!M11, MEM!M11, MIA!M11, MIL!M11, MIN!M11, NOP!M11, NYK!M11, OKC!M11, ORL!M11, PHI!M11, PHX!M11, POR!M11, SAC!M11, SAS!M11, TOR!M11, UTH!M11, WAS!M11)-min(ATL!M11, BOS!M11, BRK!M11, CHA!M11, CHI!M11, CLE!M11, DAL!M11, DEN!M11, DET!M11, GSW!M11, HOU!M11, IND!M11, LAC!M11, LAL!M11, MEM!M11, MIA!M11, MIL!M11, MIN!M11, NOP!M11, NYK!M11, OKC!M11, ORL!M11, PHI!M11, PHX!M11, POR!M11, SAC!M11, SAS!M11, TOR!M11, UTH!M11, WAS!M11))/$B$103</f>
        <v>0.8214285714</v>
      </c>
      <c r="N113" s="140">
        <f>(SUM(ATL!N11, BOS!N11, BRK!N11, CHA!N11, CHI!N11, CLE!N11, DAL!N11, DEN!N11, DET!N11, GSW!N11, HOU!N11, IND!N11, LAC!N11, LAL!N11, MEM!N11, MIA!N11, MIL!N11, MIN!N11, NOP!N11, NYK!N11, OKC!N11, ORL!N11, PHI!N11, PHX!N11, POR!N11, SAC!N11, SAS!N11, TOR!N11, UTH!N11, WAS!N11)-Max(ATL!N11, BOS!N11, BRK!N11, CHA!N11, CHI!N11, CLE!N11, DAL!N11, DEN!N11, DET!N11, GSW!N11, HOU!N11, IND!N11, LAC!N11, LAL!N11, MEM!N11, MIA!N11, MIL!N11, MIN!N11, NOP!N11, NYK!N11, OKC!N11, ORL!N11, PHI!N11, PHX!N11, POR!N11, SAC!N11, SAS!N11, TOR!N11, UTH!N11, WAS!N11)-min(ATL!N11, BOS!N11, BRK!N11, CHA!N11, CHI!N11, CLE!N11, DAL!N11, DEN!N11, DET!N11, GSW!N11, HOU!N11, IND!N11, LAC!N11, LAL!N11, MEM!N11, MIA!N11, MIL!N11, MIN!N11, NOP!N11, NYK!N11, OKC!N11, ORL!N11, PHI!N11, PHX!N11, POR!N11, SAC!N11, SAS!N11, TOR!N11, UTH!N11, WAS!N11))/$B$103</f>
        <v>1.071428571</v>
      </c>
      <c r="O113" s="140">
        <f>(SUM(ATL!O11, BOS!O11, BRK!O11, CHA!O11, CHI!O11, CLE!O11, DAL!O11, DEN!O11, DET!O11, GSW!O11, HOU!O11, IND!O11, LAC!O11, LAL!O11, MEM!O11, MIA!O11, MIL!O11, MIN!O11, NOP!O11, NYK!O11, OKC!O11, ORL!O11, PHI!O11, PHX!O11, POR!O11, SAC!O11, SAS!O11, TOR!O11, UTH!O11, WAS!O11)-Max(ATL!O11, BOS!O11, BRK!O11, CHA!O11, CHI!O11, CLE!O11, DAL!O11, DEN!O11, DET!O11, GSW!O11, HOU!O11, IND!O11, LAC!O11, LAL!O11, MEM!O11, MIA!O11, MIL!O11, MIN!O11, NOP!O11, NYK!O11, OKC!O11, ORL!O11, PHI!O11, PHX!O11, POR!O11, SAC!O11, SAS!O11, TOR!O11, UTH!O11, WAS!O11)-min(ATL!O11, BOS!O11, BRK!O11, CHA!O11, CHI!O11, CLE!O11, DAL!O11, DEN!O11, DET!O11, GSW!O11, HOU!O11, IND!O11, LAC!O11, LAL!O11, MEM!O11, MIA!O11, MIL!O11, MIN!O11, NOP!O11, NYK!O11, OKC!O11, ORL!O11, PHI!O11, PHX!O11, POR!O11, SAC!O11, SAS!O11, TOR!O11, UTH!O11, WAS!O11))/$B$103</f>
        <v>0.3571428571</v>
      </c>
      <c r="P113" s="140">
        <f>(SUM(ATL!P11, BOS!P11, BRK!P11, CHA!P11, CHI!P11, CLE!P11, DAL!P11, DEN!P11, DET!P11, GSW!P11, HOU!P11, IND!P11, LAC!P11, LAL!P11, MEM!P11, MIA!P11, MIL!P11, MIN!P11, NOP!P11, NYK!P11, OKC!P11, ORL!P11, PHI!P11, PHX!P11, POR!P11, SAC!P11, SAS!P11, TOR!P11, UTH!P11, WAS!P11)-Max(ATL!P11, BOS!P11, BRK!P11, CHA!P11, CHI!P11, CLE!P11, DAL!P11, DEN!P11, DET!P11, GSW!P11, HOU!P11, IND!P11, LAC!P11, LAL!P11, MEM!P11, MIA!P11, MIL!P11, MIN!P11, NOP!P11, NYK!P11, OKC!P11, ORL!P11, PHI!P11, PHX!P11, POR!P11, SAC!P11, SAS!P11, TOR!P11, UTH!P11, WAS!P11)-min(ATL!P11, BOS!P11, BRK!P11, CHA!P11, CHI!P11, CLE!P11, DAL!P11, DEN!P11, DET!P11, GSW!P11, HOU!P11, IND!P11, LAC!P11, LAL!P11, MEM!P11, MIA!P11, MIL!P11, MIN!P11, NOP!P11, NYK!P11, OKC!P11, ORL!P11, PHI!P11, PHX!P11, POR!P11, SAC!P11, SAS!P11, TOR!P11, UTH!P11, WAS!P11))/$B$103</f>
        <v>0</v>
      </c>
      <c r="Q113" s="140">
        <f>(SUM(ATL!Q11, BOS!Q11, BRK!Q11, CHA!Q11, CHI!Q11, CLE!Q11, DAL!Q11, DEN!Q11, DET!Q11, GSW!Q11, HOU!Q11, IND!Q11, LAC!Q11, LAL!Q11, MEM!Q11, MIA!Q11, MIL!Q11, MIN!Q11, NOP!Q11, NYK!Q11, OKC!Q11, ORL!Q11, PHI!Q11, PHX!Q11, POR!Q11, SAC!Q11, SAS!Q11, TOR!Q11, UTH!Q11, WAS!Q11)-Max(ATL!Q11, BOS!Q11, BRK!Q11, CHA!Q11, CHI!Q11, CLE!Q11, DAL!Q11, DEN!Q11, DET!Q11, GSW!Q11, HOU!Q11, IND!Q11, LAC!Q11, LAL!Q11, MEM!Q11, MIA!Q11, MIL!Q11, MIN!Q11, NOP!Q11, NYK!Q11, OKC!Q11, ORL!Q11, PHI!Q11, PHX!Q11, POR!Q11, SAC!Q11, SAS!Q11, TOR!Q11, UTH!Q11, WAS!Q11)-min(ATL!Q11, BOS!Q11, BRK!Q11, CHA!Q11, CHI!Q11, CLE!Q11, DAL!Q11, DEN!Q11, DET!Q11, GSW!Q11, HOU!Q11, IND!Q11, LAC!Q11, LAL!Q11, MEM!Q11, MIA!Q11, MIL!Q11, MIN!Q11, NOP!Q11, NYK!Q11, OKC!Q11, ORL!Q11, PHI!Q11, PHX!Q11, POR!Q11, SAC!Q11, SAS!Q11, TOR!Q11, UTH!Q11, WAS!Q11))/$B$103</f>
        <v>0</v>
      </c>
      <c r="R113" s="140">
        <f>(SUM(ATL!R11, BOS!R11, BRK!R11, CHA!R11, CHI!R11, CLE!R11, DAL!R11, DEN!R11, DET!R11, GSW!R11, HOU!R11, IND!R11, LAC!R11, LAL!R11, MEM!R11, MIA!R11, MIL!R11, MIN!R11, NOP!R11, NYK!R11, OKC!R11, ORL!R11, PHI!R11, PHX!R11, POR!R11, SAC!R11, SAS!R11, TOR!R11, UTH!R11, WAS!R11)-Max(ATL!R11, BOS!R11, BRK!R11, CHA!R11, CHI!R11, CLE!R11, DAL!R11, DEN!R11, DET!R11, GSW!R11, HOU!R11, IND!R11, LAC!R11, LAL!R11, MEM!R11, MIA!R11, MIL!R11, MIN!R11, NOP!R11, NYK!R11, OKC!R11, ORL!R11, PHI!R11, PHX!R11, POR!R11, SAC!R11, SAS!R11, TOR!R11, UTH!R11, WAS!R11)-min(ATL!R11, BOS!R11, BRK!R11, CHA!R11, CHI!R11, CLE!R11, DAL!R11, DEN!R11, DET!R11, GSW!R11, HOU!R11, IND!R11, LAC!R11, LAL!R11, MEM!R11, MIA!R11, MIL!R11, MIN!R11, NOP!R11, NYK!R11, OKC!R11, ORL!R11, PHI!R11, PHX!R11, POR!R11, SAC!R11, SAS!R11, TOR!R11, UTH!R11, WAS!R11))/$B$103</f>
        <v>0</v>
      </c>
      <c r="S113" s="140">
        <f>(SUM(ATL!S11, BOS!S11, BRK!S11, CHA!S11, CHI!S11, CLE!S11, DAL!S11, DEN!S11, DET!S11, GSW!S11, HOU!S11, IND!S11, LAC!S11, LAL!S11, MEM!S11, MIA!S11, MIL!S11, MIN!S11, NOP!S11, NYK!S11, OKC!S11, ORL!S11, PHI!S11, PHX!S11, POR!S11, SAC!S11, SAS!S11, TOR!S11, UTH!S11, WAS!S11)-Max(ATL!S11, BOS!S11, BRK!S11, CHA!S11, CHI!S11, CLE!S11, DAL!S11, DEN!S11, DET!S11, GSW!S11, HOU!S11, IND!S11, LAC!S11, LAL!S11, MEM!S11, MIA!S11, MIL!S11, MIN!S11, NOP!S11, NYK!S11, OKC!S11, ORL!S11, PHI!S11, PHX!S11, POR!S11, SAC!S11, SAS!S11, TOR!S11, UTH!S11, WAS!S11)-min(ATL!S11, BOS!S11, BRK!S11, CHA!S11, CHI!S11, CLE!S11, DAL!S11, DEN!S11, DET!S11, GSW!S11, HOU!S11, IND!S11, LAC!S11, LAL!S11, MEM!S11, MIA!S11, MIL!S11, MIN!S11, NOP!S11, NYK!S11, OKC!S11, ORL!S11, PHI!S11, PHX!S11, POR!S11, SAC!S11, SAS!S11, TOR!S11, UTH!S11, WAS!S11))/$B$103</f>
        <v>0</v>
      </c>
    </row>
    <row r="114">
      <c r="A114" s="3" t="s">
        <v>31</v>
      </c>
      <c r="B114" s="140">
        <f>(SUM(ATL!B12, BOS!B12, BRK!B12, CHA!B12, CHI!B12, CLE!B12, DAL!B12, DEN!B12, DET!B12, GSW!B12, HOU!B12, IND!B12, LAC!B12, LAL!B12, MEM!B12, MIA!B12, MIL!B12, MIN!B12, NOP!B12, NYK!B12, OKC!B12, ORL!B12, PHI!B12, PHX!B12, POR!B12, SAC!B12, SAS!B12, TOR!B12, UTH!B12, WAS!B12)-Max(ATL!B12, BOS!B12, BRK!B12, CHA!B12, CHI!B12, CLE!B12, DAL!B12, DEN!B12, DET!B12, GSW!B12, HOU!B12, IND!B12, LAC!B12, LAL!B12, MEM!B12, MIA!B12, MIL!B12, MIN!B12, NOP!B12, NYK!B12, OKC!B12, ORL!B12, PHI!B12, PHX!B12, POR!B12, SAC!B12, SAS!B12, TOR!B12, UTH!B12, WAS!B12)-min(ATL!B12, BOS!B12, BRK!B12, CHA!B12, CHI!B12, CLE!B12, DAL!B12, DEN!B12, DET!B12, GSW!B12, HOU!B12, IND!B12, LAC!B12, LAL!B12, MEM!B12, MIA!B12, MIL!B12, MIN!B12, NOP!B12, NYK!B12, OKC!B12, ORL!B12, PHI!B12, PHX!B12, POR!B12, SAC!B12, SAS!B12, TOR!B12, UTH!B12, WAS!B12))/$B$103</f>
        <v>9.357142857</v>
      </c>
      <c r="C114" s="140">
        <f>(SUM(ATL!C12, BOS!C12, BRK!C12, CHA!C12, CHI!C12, CLE!C12, DAL!C12, DEN!C12, DET!C12, GSW!C12, HOU!C12, IND!C12, LAC!C12, LAL!C12, MEM!C12, MIA!C12, MIL!C12, MIN!C12, NOP!C12, NYK!C12, OKC!C12, ORL!C12, PHI!C12, PHX!C12, POR!C12, SAC!C12, SAS!C12, TOR!C12, UTH!C12, WAS!C12)-Max(ATL!C12, BOS!C12, BRK!C12, CHA!C12, CHI!C12, CLE!C12, DAL!C12, DEN!C12, DET!C12, GSW!C12, HOU!C12, IND!C12, LAC!C12, LAL!C12, MEM!C12, MIA!C12, MIL!C12, MIN!C12, NOP!C12, NYK!C12, OKC!C12, ORL!C12, PHI!C12, PHX!C12, POR!C12, SAC!C12, SAS!C12, TOR!C12, UTH!C12, WAS!C12)-min(ATL!C12, BOS!C12, BRK!C12, CHA!C12, CHI!C12, CLE!C12, DAL!C12, DEN!C12, DET!C12, GSW!C12, HOU!C12, IND!C12, LAC!C12, LAL!C12, MEM!C12, MIA!C12, MIL!C12, MIN!C12, NOP!C12, NYK!C12, OKC!C12, ORL!C12, PHI!C12, PHX!C12, POR!C12, SAC!C12, SAS!C12, TOR!C12, UTH!C12, WAS!C12))/$B$103</f>
        <v>5.535714286</v>
      </c>
      <c r="D114" s="140">
        <f>(SUM(ATL!D12, BOS!D12, BRK!D12, CHA!D12, CHI!D12, CLE!D12, DAL!D12, DEN!D12, DET!D12, GSW!D12, HOU!D12, IND!D12, LAC!D12, LAL!D12, MEM!D12, MIA!D12, MIL!D12, MIN!D12, NOP!D12, NYK!D12, OKC!D12, ORL!D12, PHI!D12, PHX!D12, POR!D12, SAC!D12, SAS!D12, TOR!D12, UTH!D12, WAS!D12)-Max(ATL!D12, BOS!D12, BRK!D12, CHA!D12, CHI!D12, CLE!D12, DAL!D12, DEN!D12, DET!D12, GSW!D12, HOU!D12, IND!D12, LAC!D12, LAL!D12, MEM!D12, MIA!D12, MIL!D12, MIN!D12, NOP!D12, NYK!D12, OKC!D12, ORL!D12, PHI!D12, PHX!D12, POR!D12, SAC!D12, SAS!D12, TOR!D12, UTH!D12, WAS!D12)-min(ATL!D12, BOS!D12, BRK!D12, CHA!D12, CHI!D12, CLE!D12, DAL!D12, DEN!D12, DET!D12, GSW!D12, HOU!D12, IND!D12, LAC!D12, LAL!D12, MEM!D12, MIA!D12, MIL!D12, MIN!D12, NOP!D12, NYK!D12, OKC!D12, ORL!D12, PHI!D12, PHX!D12, POR!D12, SAC!D12, SAS!D12, TOR!D12, UTH!D12, WAS!D12))/$B$103</f>
        <v>2.714285714</v>
      </c>
      <c r="E114" s="140">
        <f>(SUM(ATL!E12, BOS!E12, BRK!E12, CHA!E12, CHI!E12, CLE!I8, DAL!E12, DEN!E12, DET!E12, GSW!E12, HOU!E12, IND!E12, LAC!E12, LAL!E12, MEM!E12, MIA!E12, MIL!E12, MIN!E12, NOP!E12, NYK!E12, OKC!E12, ORL!E12, PHI!E12, PHX!E12, POR!E12, SAC!E12, SAS!E12, TOR!E12, UTH!E12, WAS!E12)-Max(ATL!E12, BOS!E12, BRK!E12, CHA!E12, CHI!E12, CLE!I8, DAL!E12, DEN!E12, DET!E12, GSW!E12, HOU!E12, IND!E12, LAC!E12, LAL!E12, MEM!E12, MIA!E12, MIL!E12, MIN!E12, NOP!E12, NYK!E12, OKC!E12, ORL!E12, PHI!E12, PHX!E12, POR!E12, SAC!E12, SAS!E12, TOR!E12, UTH!E12, WAS!E12)-min(ATL!E12, BOS!E12, BRK!E12, CHA!E12, CHI!E12, CLE!I8, DAL!E12, DEN!E12, DET!E12, GSW!E12, HOU!E12, IND!E12, LAC!E12, LAL!E12, MEM!E12, MIA!E12, MIL!E12, MIN!E12, NOP!E12, NYK!E12, OKC!E12, ORL!E12, PHI!E12, PHX!E12, POR!E12, SAC!E12, SAS!E12, TOR!E12, UTH!E12, WAS!E12))/$B$103</f>
        <v>4.5</v>
      </c>
      <c r="F114" s="140">
        <f>(SUM(ATL!G12, BOS!F12, BRK!F12, CHA!F12, CHI!F12, CLE!F12, DAL!F12, DEN!F12, DET!F12, GSW!F12, HOU!F12, IND!F12, LAC!F12, LAL!F12, MEM!F12, MIA!F12, MIL!F12, MIN!F12, NOP!F12, NYK!F12, OKC!F12, ORL!F12, PHI!F12, PHX!F12, POR!F12, SAC!F12, SAS!F12, TOR!F12, UTH!F12, WAS!F12)-Max(ATL!G12, BOS!F12, BRK!F12, CHA!F12, CHI!F12, CLE!F12, DAL!F12, DEN!F12, DET!F12, GSW!F12, HOU!F12, IND!F12, LAC!F12, LAL!F12, MEM!F12, MIA!F12, MIL!F12, MIN!F12, NOP!F12, NYK!F12, OKC!F12, ORL!F12, PHI!F12, PHX!F12, POR!F12, SAC!F12, SAS!F12, TOR!F12, UTH!F12, WAS!F12)-min(ATL!G12, BOS!F12, BRK!F12, CHA!F12, CHI!F12, CLE!F12, DAL!F12, DEN!F12, DET!F12, GSW!F12, HOU!F12, IND!F12, LAC!F12, LAL!F12, MEM!F12, MIA!F12, MIL!F12, MIN!F12, NOP!F12, NYK!F12, OKC!F12, ORL!F12, PHI!F12, PHX!F12, POR!F12, SAC!F12, SAS!F12, TOR!F12, UTH!F12, WAS!F12))/$B$103</f>
        <v>2.75</v>
      </c>
      <c r="G114" s="140">
        <f>(SUM(ATL!G12, BOS!G12, BRK!G12, CHA!G12, CHI!G12, CLE!G12, DAL!G12, DEN!G12, DET!G12, GSW!G12, HOU!G12, IND!G12, LAC!G12, LAL!G12, MEM!G12, MIA!G12, MIL!G12, MIN!G12, NOP!G12, NYK!G12, OKC!G12, ORL!G12, PHI!G12, PHX!G12, POR!G12, SAC!G12, SAS!G12, TOR!G12, UTH!G12, WAS!G12)-Max(ATL!G12, BOS!G12, BRK!G12, CHA!G12, CHI!G12, CLE!G12, DAL!G12, DEN!G12, DET!G12, GSW!G12, HOU!G12, IND!G12, LAC!G12, LAL!G12, MEM!G12, MIA!G12, MIL!G12, MIN!G12, NOP!G12, NYK!G12, OKC!G12, ORL!G12, PHI!G12, PHX!G12, POR!G12, SAC!G12, SAS!G12, TOR!G12, UTH!G12, WAS!G12)-min(ATL!G12, BOS!G12, BRK!G12, CHA!G12, CHI!G12, CLE!G12, DAL!G12, DEN!G12, DET!G12, GSW!G12, HOU!G12, IND!G12, LAC!G12, LAL!G12, MEM!G12, MIA!G12, MIL!G12, MIN!G12, NOP!G12, NYK!G12, OKC!G12, ORL!G12, PHI!G12, PHX!G12, POR!G12, SAC!G12, SAS!G12, TOR!G12, UTH!G12, WAS!G12))/$B$103</f>
        <v>4.714285714</v>
      </c>
      <c r="H114" s="140">
        <f>(SUM(ATL!H12, BOS!H12, BRK!H12, CHA!H12, CHI!H12, CLE!H12, DAL!H12, DEN!H12, DET!H12, GSW!H12, HOU!H12, IND!H12, LAC!H12, LAL!H12, MEM!H12, MIA!H12, MIL!H12, MIN!H12, NOP!H12, NYK!H12, OKC!H12, ORL!H12, PHI!H12, PHX!H12, POR!H12, SAC!H12, SAS!H12, TOR!H12, UTH!H12, WAS!H12)-Max(ATL!H12, BOS!H12, BRK!H12, CHA!H12, CHI!H12, CLE!H12, DAL!H12, DEN!H12, DET!H12, GSW!H12, HOU!H12, IND!H12, LAC!H12, LAL!H12, MEM!H12, MIA!H12, MIL!H12, MIN!H12, NOP!H12, NYK!H12, OKC!H12, ORL!H12, PHI!H12, PHX!H12, POR!H12, SAC!H12, SAS!H12, TOR!H12, UTH!H12, WAS!H12)-min(ATL!H12, BOS!H12, BRK!H12, CHA!H12, CHI!H12, CLE!H12, DAL!H12, DEN!H12, DET!H12, GSW!H12, HOU!H12, IND!H12, LAC!H12, LAL!H12, MEM!H12, MIA!H12, MIL!H12, MIN!H12, NOP!H12, NYK!H12, OKC!H12, ORL!H12, PHI!H12, PHX!H12, POR!H12, SAC!H12, SAS!H12, TOR!H12, UTH!H12, WAS!H12))/$B$103</f>
        <v>4.571428571</v>
      </c>
      <c r="I114" s="140">
        <f>(SUM(ATL!I12, BOS!I12, BRK!I12, CHA!I12, CHI!I12, CLE!I12, DAL!I12, DEN!I12, DET!I12, GSW!I12, HOU!I12, IND!I12, LAC!I12, LAL!I12, MEM!I12, MIA!I12, MIL!I12, MIN!I12, NOP!I11, NYK!I12, OKC!I12, ORL!I12, PHI!I12, PHX!I12, POR!I12, SAC!I12, SAS!I12, TOR!I12, UTH!I12, WAS!I12)-Max(ATL!I12, BOS!I12, BRK!I12, CHA!I12, CHI!I12, CLE!I12, DAL!I12, DEN!I12, DET!I12, GSW!I12, HOU!I12, IND!I12, LAC!I12, LAL!I12, MEM!I12, MIA!I12, MIL!I12, MIN!I12, NOP!I11, NYK!I12, OKC!I12, ORL!I12, PHI!I12, PHX!I12, POR!I12, SAC!I12, SAS!I12, TOR!I12, UTH!I12, WAS!I12)-min(ATL!I12, BOS!I12, BRK!I12, CHA!I12, CHI!I12, CLE!I12, DAL!I12, DEN!I12, DET!I12, GSW!I12, HOU!I12, IND!I12, LAC!I12, LAL!I12, MEM!I12, MIA!I12, MIL!I12, MIN!I12, NOP!I11, NYK!I12, OKC!I12, ORL!I12, PHI!I12, PHX!I12, POR!I12, SAC!I12, SAS!I12, TOR!I12, UTH!I12, WAS!I12))/$B$103</f>
        <v>5.035714286</v>
      </c>
      <c r="J114" s="140">
        <f>(SUM(ATL!J12, BOS!J12, BRK!J12, CHA!J12, CHI!J12, CLE!J12, DAL!J12, DEN!J12, DET!J12, GSW!J12, HOU!J12, IND!J12, LAC!J12, LAL!J12, MEM!J12, MIA!J12, MIL!J12, MIN!J12, NOP!J11, NYK!J12, OKC!J12, ORL!J12, PHI!J12, PHX!J12, POR!J12, SAC!J12, SAS!J12, TOR!J12, UTH!J12, WAS!J12)-Max(ATL!J12, BOS!J12, BRK!J12, CHA!J12, CHI!J12, CLE!J12, DAL!J12, DEN!J12, DET!J12, GSW!J12, HOU!J12, IND!J12, LAC!J12, LAL!J12, MEM!J12, MIA!J12, MIL!J12, MIN!J12, NOP!J11, NYK!J12, OKC!J12, ORL!J12, PHI!J12, PHX!J12, POR!J12, SAC!J12, SAS!J12, TOR!J12, UTH!J12, WAS!J12)-min(ATL!J12, BOS!J12, BRK!J12, CHA!J12, CHI!J12, CLE!J12, DAL!J12, DEN!J12, DET!J12, GSW!J12, HOU!J12, IND!J12, LAC!J12, LAL!J12, MEM!J12, MIA!J12, MIL!J12, MIN!J12, NOP!J11, NYK!J12, OKC!J12, ORL!J12, PHI!J12, PHX!J12, POR!J12, SAC!J12, SAS!J12, TOR!J12, UTH!J12, WAS!J12))/$B$103</f>
        <v>4.214285714</v>
      </c>
      <c r="K114" s="140">
        <f>(SUM(ATL!K12, BOS!K12, BRK!K12, CHA!K12, CHI!K12, CLE!K12, DAL!K12, DEN!K12, DET!K12, GSW!K12, HOU!K12, IND!K12, LAC!K12, LAL!K12, MEM!K12, MIA!K12, MIL!K12, MIN!K12, NOP!K11, NYK!K12, OKC!K12, ORL!K12, PHI!K12, PHX!K12, POR!K12, SAC!K12, SAS!K12, TOR!K12, UTH!K12, WAS!K12)-Max(ATL!K12, BOS!K12, BRK!K12, CHA!K12, CHI!K12, CLE!K12, DAL!K12, DEN!K12, DET!K12, GSW!K12, HOU!K12, IND!K12, LAC!K12, LAL!K12, MEM!K12, MIA!K12, MIL!K12, MIN!K12, NOP!K11, NYK!K12, OKC!K12, ORL!K12, PHI!K12, PHX!K12, POR!K12, SAC!K12, SAS!K12, TOR!K12, UTH!K12, WAS!K12)-min(ATL!K12, BOS!K12, BRK!K12, CHA!K12, CHI!K12, CLE!K12, DAL!K12, DEN!K12, DET!K12, GSW!K12, HOU!K12, IND!K12, LAC!K12, LAL!K12, MEM!K12, MIA!K12, MIL!K12, MIN!K12, NOP!K11, NYK!K12, OKC!K12, ORL!K12, PHI!K12, PHX!K12, POR!K12, SAC!K12, SAS!K12, TOR!K12, UTH!K12, WAS!K12))/$B$103</f>
        <v>4.571428571</v>
      </c>
      <c r="L114" s="140">
        <f>(SUM(ATL!L12, BOS!L12, BRK!L12, CHA!L12, CHI!L12, CLE!L12, DAL!L12, DEN!L12, DET!L12, GSW!L12, HOU!L12, IND!L12, LAC!L12, LAL!L12, MEM!L12, MIA!L12, MIL!L12, MIN!L12, NOP!L11, NYK!L12, OKC!L12, ORL!L12, PHI!L12, PHX!L12, POR!L12, SAC!L12, SAS!L12, TOR!L12, UTH!L12, WAS!L12)-Max(ATL!L12, BOS!L12, BRK!L12, CHA!L12, CHI!L12, CLE!L12, DAL!L12, DEN!L12, DET!L12, GSW!L12, HOU!L12, IND!L12, LAC!L12, LAL!L12, MEM!L12, MIA!L12, MIL!L12, MIN!L12, NOP!L11, NYK!L12, OKC!L12, ORL!L12, PHI!L12, PHX!L12, POR!L12, SAC!L12, SAS!L12, TOR!L12, UTH!L12, WAS!L12)-min(ATL!L12, BOS!L12, BRK!L12, CHA!L12, CHI!L12, CLE!L12, DAL!L12, DEN!L12, DET!L12, GSW!L12, HOU!L12, IND!L12, LAC!L12, LAL!L12, MEM!L12, MIA!L12, MIL!L12, MIN!L12, NOP!L11, NYK!L12, OKC!L12, ORL!L12, PHI!L12, PHX!L12, POR!L12, SAC!L12, SAS!L12, TOR!L12, UTH!L12, WAS!L12))/$B$103</f>
        <v>3.392857143</v>
      </c>
      <c r="M114" s="140">
        <f>(SUM(ATL!M12, BOS!M12, BRK!M12, CHA!M12, CHI!M12, CLE!M12, DAL!M12, DEN!M12, DET!M12, GSW!M12, HOU!M12, IND!M12, LAC!M12, LAL!M12, MEM!M12, MIA!M12, MIL!M12, MIN!M12, NOP!M12, NYK!M12, OKC!M12, ORL!M12, PHI!M12, PHX!M12, POR!M12, SAC!M12, SAS!M12, TOR!M12, UTH!M12, WAS!M12)-Max(ATL!M12, BOS!M12, BRK!M12, CHA!M12, CHI!M12, CLE!M12, DAL!M12, DEN!M12, DET!M12, GSW!M12, HOU!M12, IND!M12, LAC!M12, LAL!M12, MEM!M12, MIA!M12, MIL!M12, MIN!M12, NOP!M12, NYK!M12, OKC!M12, ORL!M12, PHI!M12, PHX!M12, POR!M12, SAC!M12, SAS!M12, TOR!M12, UTH!M12, WAS!M12)-min(ATL!M12, BOS!M12, BRK!M12, CHA!M12, CHI!M12, CLE!M12, DAL!M12, DEN!M12, DET!M12, GSW!M12, HOU!M12, IND!M12, LAC!M12, LAL!M12, MEM!M12, MIA!M12, MIL!M12, MIN!M12, NOP!M12, NYK!M12, OKC!M12, ORL!M12, PHI!M12, PHX!M12, POR!M12, SAC!M12, SAS!M12, TOR!M12, UTH!M12, WAS!M12))/$B$103</f>
        <v>4.892857143</v>
      </c>
      <c r="N114" s="140">
        <f>(SUM(ATL!N12, BOS!N12, BRK!N12, CHA!N12, CHI!N12, CLE!N12, DAL!N12, DEN!N12, DET!N12, GSW!N12, HOU!N12, IND!N12, LAC!N12, LAL!N12, MEM!N12, MIA!N12, MIL!N12, MIN!N12, NOP!N12, NYK!N12, OKC!N12, ORL!N12, PHI!N12, PHX!N12, POR!N12, SAC!N12, SAS!N12, TOR!N12, UTH!N12, WAS!N12)-Max(ATL!N12, BOS!N12, BRK!N12, CHA!N12, CHI!N12, CLE!N12, DAL!N12, DEN!N12, DET!N12, GSW!N12, HOU!N12, IND!N12, LAC!N12, LAL!N12, MEM!N12, MIA!N12, MIL!N12, MIN!N12, NOP!N12, NYK!N12, OKC!N12, ORL!N12, PHI!N12, PHX!N12, POR!N12, SAC!N12, SAS!N12, TOR!N12, UTH!N12, WAS!N12)-min(ATL!N12, BOS!N12, BRK!N12, CHA!N12, CHI!N12, CLE!N12, DAL!N12, DEN!N12, DET!N12, GSW!N12, HOU!N12, IND!N12, LAC!N12, LAL!N12, MEM!N12, MIA!N12, MIL!N12, MIN!N12, NOP!N12, NYK!N12, OKC!N12, ORL!N12, PHI!N12, PHX!N12, POR!N12, SAC!N12, SAS!N12, TOR!N12, UTH!N12, WAS!N12))/$B$103</f>
        <v>3.607142857</v>
      </c>
      <c r="O114" s="140">
        <f>(SUM(ATL!O12, BOS!O12, BRK!O12, CHA!O12, CHI!O12, CLE!O12, DAL!O12, DEN!O12, DET!O12, GSW!O12, HOU!O12, IND!O12, LAC!O12, LAL!O12, MEM!O12, MIA!O12, MIL!O12, MIN!O12, NOP!O12, NYK!O12, OKC!O12, ORL!O12, PHI!O12, PHX!O12, POR!O12, SAC!O12, SAS!O12, TOR!O12, UTH!O12, WAS!O12)-Max(ATL!O12, BOS!O12, BRK!O12, CHA!O12, CHI!O12, CLE!O12, DAL!O12, DEN!O12, DET!O12, GSW!O12, HOU!O12, IND!O12, LAC!O12, LAL!O12, MEM!O12, MIA!O12, MIL!O12, MIN!O12, NOP!O12, NYK!O12, OKC!O12, ORL!O12, PHI!O12, PHX!O12, POR!O12, SAC!O12, SAS!O12, TOR!O12, UTH!O12, WAS!O12)-min(ATL!O12, BOS!O12, BRK!O12, CHA!O12, CHI!O12, CLE!O12, DAL!O12, DEN!O12, DET!O12, GSW!O12, HOU!O12, IND!O12, LAC!O12, LAL!O12, MEM!O12, MIA!O12, MIL!O12, MIN!O12, NOP!O12, NYK!O12, OKC!O12, ORL!O12, PHI!O12, PHX!O12, POR!O12, SAC!O12, SAS!O12, TOR!O12, UTH!O12, WAS!O12))/$B$103</f>
        <v>1.428571429</v>
      </c>
      <c r="P114" s="140">
        <f>(SUM(ATL!P12, BOS!P12, BRK!P12, CHA!P12, CHI!P12, CLE!P12, DAL!P12, DEN!P12, DET!P12, GSW!P12, HOU!P12, IND!P12, LAC!P12, LAL!P12, MEM!P12, MIA!P12, MIL!P12, MIN!P12, NOP!P12, NYK!P12, OKC!P12, ORL!P12, PHI!P12, PHX!P12, POR!P12, SAC!P12, SAS!P12, TOR!P12, UTH!P12, WAS!P12)-Max(ATL!P12, BOS!P12, BRK!P12, CHA!P12, CHI!P12, CLE!P12, DAL!P12, DEN!P12, DET!P12, GSW!P12, HOU!P12, IND!P12, LAC!P12, LAL!P12, MEM!P12, MIA!P12, MIL!P12, MIN!P12, NOP!P12, NYK!P12, OKC!P12, ORL!P12, PHI!P12, PHX!P12, POR!P12, SAC!P12, SAS!P12, TOR!P12, UTH!P12, WAS!P12)-min(ATL!P12, BOS!P12, BRK!P12, CHA!P12, CHI!P12, CLE!P12, DAL!P12, DEN!P12, DET!P12, GSW!P12, HOU!P12, IND!P12, LAC!P12, LAL!P12, MEM!P12, MIA!P12, MIL!P12, MIN!P12, NOP!P12, NYK!P12, OKC!P12, ORL!P12, PHI!P12, PHX!P12, POR!P12, SAC!P12, SAS!P12, TOR!P12, UTH!P12, WAS!P12))/$B$103</f>
        <v>0</v>
      </c>
      <c r="Q114" s="140">
        <f>(SUM(ATL!Q12, BOS!Q12, BRK!Q12, CHA!Q12, CHI!Q12, CLE!Q12, DAL!Q12, DEN!Q12, DET!Q12, GSW!Q12, HOU!Q12, IND!Q12, LAC!Q12, LAL!Q12, MEM!Q12, MIA!Q12, MIL!Q12, MIN!Q12, NOP!Q12, NYK!Q12, OKC!Q12, ORL!Q12, PHI!Q12, PHX!Q12, POR!Q12, SAC!Q12, SAS!Q12, TOR!Q12, UTH!Q12, WAS!Q12)-Max(ATL!Q12, BOS!Q12, BRK!Q12, CHA!Q12, CHI!Q12, CLE!Q12, DAL!Q12, DEN!Q12, DET!Q12, GSW!Q12, HOU!Q12, IND!Q12, LAC!Q12, LAL!Q12, MEM!Q12, MIA!Q12, MIL!Q12, MIN!Q12, NOP!Q12, NYK!Q12, OKC!Q12, ORL!Q12, PHI!Q12, PHX!Q12, POR!Q12, SAC!Q12, SAS!Q12, TOR!Q12, UTH!Q12, WAS!Q12)-min(ATL!Q12, BOS!Q12, BRK!Q12, CHA!Q12, CHI!Q12, CLE!Q12, DAL!Q12, DEN!Q12, DET!Q12, GSW!Q12, HOU!Q12, IND!Q12, LAC!Q12, LAL!Q12, MEM!Q12, MIA!Q12, MIL!Q12, MIN!Q12, NOP!Q12, NYK!Q12, OKC!Q12, ORL!Q12, PHI!Q12, PHX!Q12, POR!Q12, SAC!Q12, SAS!Q12, TOR!Q12, UTH!Q12, WAS!Q12))/$B$103</f>
        <v>0</v>
      </c>
      <c r="R114" s="140">
        <f>(SUM(ATL!R12, BOS!R12, BRK!R12, CHA!R12, CHI!R12, CLE!R12, DAL!R12, DEN!R12, DET!R12, GSW!R12, HOU!R12, IND!R12, LAC!R12, LAL!R12, MEM!R12, MIA!R12, MIL!R12, MIN!R12, NOP!R12, NYK!R12, OKC!R12, ORL!R12, PHI!R12, PHX!R12, POR!R12, SAC!R12, SAS!R12, TOR!R12, UTH!R12, WAS!R12)-Max(ATL!R12, BOS!R12, BRK!R12, CHA!R12, CHI!R12, CLE!R12, DAL!R12, DEN!R12, DET!R12, GSW!R12, HOU!R12, IND!R12, LAC!R12, LAL!R12, MEM!R12, MIA!R12, MIL!R12, MIN!R12, NOP!R12, NYK!R12, OKC!R12, ORL!R12, PHI!R12, PHX!R12, POR!R12, SAC!R12, SAS!R12, TOR!R12, UTH!R12, WAS!R12)-min(ATL!R12, BOS!R12, BRK!R12, CHA!R12, CHI!R12, CLE!R12, DAL!R12, DEN!R12, DET!R12, GSW!R12, HOU!R12, IND!R12, LAC!R12, LAL!R12, MEM!R12, MIA!R12, MIL!R12, MIN!R12, NOP!R12, NYK!R12, OKC!R12, ORL!R12, PHI!R12, PHX!R12, POR!R12, SAC!R12, SAS!R12, TOR!R12, UTH!R12, WAS!R12))/$B$103</f>
        <v>0</v>
      </c>
      <c r="S114" s="140">
        <f>(SUM(ATL!S12, BOS!S12, BRK!S12, CHA!S12, CHI!S12, CLE!S12, DAL!S12, DEN!S12, DET!S12, GSW!S12, HOU!S12, IND!S12, LAC!S12, LAL!S12, MEM!S12, MIA!S12, MIL!S12, MIN!S12, NOP!S12, NYK!S12, OKC!S12, ORL!S12, PHI!S12, PHX!S12, POR!S12, SAC!S12, SAS!S12, TOR!S12, UTH!S12, WAS!S12)-Max(ATL!S12, BOS!S12, BRK!S12, CHA!S12, CHI!S12, CLE!S12, DAL!S12, DEN!S12, DET!S12, GSW!S12, HOU!S12, IND!S12, LAC!S12, LAL!S12, MEM!S12, MIA!S12, MIL!S12, MIN!S12, NOP!S12, NYK!S12, OKC!S12, ORL!S12, PHI!S12, PHX!S12, POR!S12, SAC!S12, SAS!S12, TOR!S12, UTH!S12, WAS!S12)-min(ATL!S12, BOS!S12, BRK!S12, CHA!S12, CHI!S12, CLE!S12, DAL!S12, DEN!S12, DET!S12, GSW!S12, HOU!S12, IND!S12, LAC!S12, LAL!S12, MEM!S12, MIA!S12, MIL!S12, MIN!S12, NOP!S12, NYK!S12, OKC!S12, ORL!S12, PHI!S12, PHX!S12, POR!S12, SAC!S12, SAS!S12, TOR!S12, UTH!S12, WAS!S12))/$B$103</f>
        <v>-1491.428571</v>
      </c>
    </row>
    <row r="115">
      <c r="A115" s="3" t="s">
        <v>32</v>
      </c>
      <c r="B115" s="140">
        <f>(SUM(ATL!B13, BOS!B13, BRK!B13, CHA!B13, CHI!B13, CLE!B13, DAL!B13, DEN!B13, DET!B13, GSW!B13, HOU!B13, IND!B13, LAC!B13, LAL!B13, MEM!B13, MIA!B13, MIL!B13, MIN!B13, NOP!B13, NYK!B13, OKC!B13, ORL!B13, PHI!B13, PHX!B13, POR!B13, SAC!B13, SAS!B13, TOR!B13, UTH!B13, WAS!B13)-Max(ATL!B13, BOS!B13, BRK!B13, CHA!B13, CHI!B13, CLE!B13, DAL!B13, DEN!B13, DET!B13, GSW!B13, HOU!B13, IND!B13, LAC!B13, LAL!B13, MEM!B13, MIA!B13, MIL!B13, MIN!B13, NOP!B13, NYK!B13, OKC!B13, ORL!B13, PHI!B13, PHX!B13, POR!B13, SAC!B13, SAS!B13, TOR!B13, UTH!B13, WAS!B13)-min(ATL!B13, BOS!B13, BRK!B13, CHA!B13, CHI!B13, CLE!B13, DAL!B13, DEN!B13, DET!B13, GSW!B13, HOU!B13, IND!B13, LAC!B13, LAL!B13, MEM!B13, MIA!B13, MIL!B13, MIN!B13, NOP!B13, NYK!B13, OKC!B13, ORL!B13, PHI!B13, PHX!B13, POR!B13, SAC!B13, SAS!B13, TOR!B13, UTH!B13, WAS!B13))/$B$103</f>
        <v>22.35714286</v>
      </c>
      <c r="C115" s="140">
        <f>(SUM(ATL!C13, BOS!C13, BRK!C13, CHA!C13, CHI!C13, CLE!C13, DAL!C13, DEN!C13, DET!C13, GSW!C13, HOU!C13, IND!C13, LAC!C13, LAL!C13, MEM!C13, MIA!C13, MIL!C13, MIN!C13, NOP!C13, NYK!C13, OKC!C13, ORL!C13, PHI!C13, PHX!C13, POR!C13, SAC!C13, SAS!C13, TOR!C13, UTH!C13, WAS!C13)-Max(ATL!C13, BOS!C13, BRK!C13, CHA!C13, CHI!C13, CLE!C13, DAL!C13, DEN!C13, DET!C13, GSW!C13, HOU!C13, IND!C13, LAC!C13, LAL!C13, MEM!C13, MIA!C13, MIL!C13, MIN!C13, NOP!C13, NYK!C13, OKC!C13, ORL!C13, PHI!C13, PHX!C13, POR!C13, SAC!C13, SAS!C13, TOR!C13, UTH!C13, WAS!C13)-min(ATL!C13, BOS!C13, BRK!C13, CHA!C13, CHI!C13, CLE!C13, DAL!C13, DEN!C13, DET!C13, GSW!C13, HOU!C13, IND!C13, LAC!C13, LAL!C13, MEM!C13, MIA!C13, MIL!C13, MIN!C13, NOP!C13, NYK!C13, OKC!C13, ORL!C13, PHI!C13, PHX!C13, POR!C13, SAC!C13, SAS!C13, TOR!C13, UTH!C13, WAS!C13))/$B$103</f>
        <v>21.89285714</v>
      </c>
      <c r="D115" s="140">
        <f>(SUM(ATL!D13, BOS!D13, BRK!D13, CHA!D13, CHI!D13, CLE!D13, DAL!D13, DEN!D13, DET!D13, GSW!D13, HOU!D13, IND!D13, LAC!D13, LAL!D13, MEM!D13, MIA!D13, MIL!D13, MIN!D13, NOP!D13, NYK!D13, OKC!D13, ORL!D13, PHI!D13, PHX!D13, POR!D13, SAC!D13, SAS!D13, TOR!D13, UTH!D13, WAS!D13)-Max(ATL!D13, BOS!D13, BRK!D13, CHA!D13, CHI!D13, CLE!D13, DAL!D13, DEN!D13, DET!D13, GSW!D13, HOU!D13, IND!D13, LAC!D13, LAL!D13, MEM!D13, MIA!D13, MIL!D13, MIN!D13, NOP!D13, NYK!D13, OKC!D13, ORL!D13, PHI!D13, PHX!D13, POR!D13, SAC!D13, SAS!D13, TOR!D13, UTH!D13, WAS!D13)-min(ATL!D13, BOS!D13, BRK!D13, CHA!D13, CHI!D13, CLE!D13, DAL!D13, DEN!D13, DET!D13, GSW!D13, HOU!D13, IND!D13, LAC!D13, LAL!D13, MEM!D13, MIA!D13, MIL!D13, MIN!D13, NOP!D13, NYK!D13, OKC!D13, ORL!D13, PHI!D13, PHX!D13, POR!D13, SAC!D13, SAS!D13, TOR!D13, UTH!D13, WAS!D13))/$B$103</f>
        <v>19.71428571</v>
      </c>
      <c r="E115" s="140">
        <f>(SUM(ATL!E13, BOS!E13, BRK!E13, CHA!E13, CHI!E13, CLE!E13, DAL!E13, DEN!E13, DET!E13, GSW!E13, HOU!E13, IND!E13, LAC!E13, LAL!E13, MEM!E13, MIA!E13, MIL!E13, MIN!E13, NOP!E13, NYK!E13, OKC!E13, ORL!E13, PHI!E13, PHX!E13, POR!E13, SAC!E13, SAS!E13, TOR!E13, UTH!E13, WAS!E13)-Max(ATL!E13, BOS!E13, BRK!E13, CHA!E13, CHI!E13, CLE!E13, DAL!E13, DEN!E13, DET!E13, GSW!E13, HOU!E13, IND!E13, LAC!E13, LAL!E13, MEM!E13, MIA!E13, MIL!E13, MIN!E13, NOP!E13, NYK!E13, OKC!E13, ORL!E13, PHI!E13, PHX!E13, POR!E13, SAC!E13, SAS!E13, TOR!E13, UTH!E13, WAS!E13)-min(ATL!E13, BOS!E13, BRK!E13, CHA!E13, CHI!E13, CLE!E13, DAL!E13, DEN!E13, DET!E13, GSW!E13, HOU!E13, IND!E13, LAC!E13, LAL!E13, MEM!E13, MIA!E13, MIL!E13, MIN!E13, NOP!E13, NYK!E13, OKC!E13, ORL!E13, PHI!E13, PHX!E13, POR!E13, SAC!E13, SAS!E13, TOR!E13, UTH!E13, WAS!E13))/$B$103</f>
        <v>17.07142857</v>
      </c>
      <c r="F115" s="140">
        <f>(SUM(ATL!G13, BOS!F13, BRK!F13, CHA!F13, CHI!F13, CLE!F13, DAL!F13, DEN!F13, DET!F13, GSW!F13, HOU!F13, IND!F13, LAC!F13, LAL!F13, MEM!F13, MIA!F13, MIL!F13, MIN!F13, NOP!F13, NYK!F13, OKC!F13, ORL!F13, PHI!F13, PHX!F13, POR!F13, SAC!F13, SAS!F13, TOR!F13, UTH!F13, WAS!F13)-Max(ATL!G13, BOS!F13, BRK!F13, CHA!F13, CHI!F13, CLE!F13, DAL!F13, DEN!F13, DET!F13, GSW!F13, HOU!F13, IND!F13, LAC!F13, LAL!F13, MEM!F13, MIA!F13, MIL!F13, MIN!F13, NOP!F13, NYK!F13, OKC!F13, ORL!F13, PHI!F13, PHX!F13, POR!F13, SAC!F13, SAS!F13, TOR!F13, UTH!F13, WAS!F13)-min(ATL!G13, BOS!F13, BRK!F13, CHA!F13, CHI!F13, CLE!F13, DAL!F13, DEN!F13, DET!F13, GSW!F13, HOU!F13, IND!F13, LAC!F13, LAL!F13, MEM!F13, MIA!F13, MIL!F13, MIN!F13, NOP!F13, NYK!F13, OKC!F13, ORL!F13, PHI!F13, PHX!F13, POR!F13, SAC!F13, SAS!F13, TOR!F13, UTH!F13, WAS!F13))/$B$103</f>
        <v>21.35714286</v>
      </c>
      <c r="G115" s="140">
        <f>(SUM(ATL!G13, BOS!G13, BRK!G13, CHA!G13, CHI!G13, CLE!G13, DAL!G13, DEN!G13, DET!G13, GSW!G13, HOU!G13, IND!G13, LAC!G13, LAL!G13, MEM!G13, MIA!G13, MIL!G13, MIN!G13, NOP!G13, NYK!G13, OKC!G13, ORL!G13, PHI!G13, PHX!G13, POR!G13, SAC!G13, SAS!G13, TOR!G13, UTH!G13, WAS!G13)-Max(ATL!G13, BOS!G13, BRK!G13, CHA!G13, CHI!G13, CLE!G13, DAL!G13, DEN!G13, DET!G13, GSW!G13, HOU!G13, IND!G13, LAC!G13, LAL!G13, MEM!G13, MIA!G13, MIL!G13, MIN!G13, NOP!G13, NYK!G13, OKC!G13, ORL!G13, PHI!G13, PHX!G13, POR!G13, SAC!G13, SAS!G13, TOR!G13, UTH!G13, WAS!G13)-min(ATL!G13, BOS!G13, BRK!G13, CHA!G13, CHI!G13, CLE!G13, DAL!G13, DEN!G13, DET!G13, GSW!G13, HOU!G13, IND!G13, LAC!G13, LAL!G13, MEM!G13, MIA!G13, MIL!G13, MIN!G13, NOP!G13, NYK!G13, OKC!G13, ORL!G13, PHI!G13, PHX!G13, POR!G13, SAC!G13, SAS!G13, TOR!G13, UTH!G13, WAS!G13))/$B$103</f>
        <v>20.64285714</v>
      </c>
      <c r="H115" s="140">
        <f>(SUM(ATL!H13, BOS!H13, BRK!H13, CHA!H13, CHI!H13, CLE!H13, DAL!H13, DEN!H13, DET!H13, GSW!H13, HOU!H13, IND!H13, LAC!H13, LAL!H13, MEM!H13, MIA!H13, MIL!H13, MIN!H13, NOP!H13, NYK!H13, OKC!H13, ORL!H13, PHI!H13, PHX!H13, POR!H13, SAC!H13, SAS!H13, TOR!H13, UTH!H13, WAS!H13)-Max(ATL!H13, BOS!H13, BRK!H13, CHA!H13, CHI!H13, CLE!H13, DAL!H13, DEN!H13, DET!H13, GSW!H13, HOU!H13, IND!H13, LAC!H13, LAL!H13, MEM!H13, MIA!H13, MIL!H13, MIN!H13, NOP!H13, NYK!H13, OKC!H13, ORL!H13, PHI!H13, PHX!H13, POR!H13, SAC!H13, SAS!H13, TOR!H13, UTH!H13, WAS!H13)-min(ATL!H13, BOS!H13, BRK!H13, CHA!H13, CHI!H13, CLE!H13, DAL!H13, DEN!H13, DET!H13, GSW!H13, HOU!H13, IND!H13, LAC!H13, LAL!H13, MEM!H13, MIA!H13, MIL!H13, MIN!H13, NOP!H13, NYK!H13, OKC!H13, ORL!H13, PHI!H13, PHX!H13, POR!H13, SAC!H13, SAS!H13, TOR!H13, UTH!H13, WAS!H13))/$B$103</f>
        <v>19.89285714</v>
      </c>
      <c r="I115" s="140">
        <f>(SUM(ATL!I13, BOS!I13, BRK!I13, CHA!I13, CHI!I13, CLE!I13, DAL!I13, DEN!I13, DET!I13, GSW!I13, HOU!I13, IND!I13, LAC!I13, LAL!I13, MEM!I13, MIA!I13, MIL!I13, MIN!I13, NOP!I12, NYK!I13, OKC!I13, ORL!I13, PHI!I13, PHX!I13, POR!I13, SAC!I13, SAS!I13, TOR!I13, UTH!I13, WAS!I13)-Max(ATL!I13, BOS!I13, BRK!I13, CHA!I13, CHI!I13, CLE!I13, DAL!I13, DEN!I13, DET!I13, GSW!I13, HOU!I13, IND!I13, LAC!I13, LAL!I13, MEM!I13, MIA!I13, MIL!I13, MIN!I13, NOP!I12, NYK!I13, OKC!I13, ORL!I13, PHI!I13, PHX!I13, POR!I13, SAC!I13, SAS!I13, TOR!I13, UTH!I13, WAS!I13)-min(ATL!I13, BOS!I13, BRK!I13, CHA!I13, CHI!I13, CLE!I13, DAL!I13, DEN!I13, DET!I13, GSW!I13, HOU!I13, IND!I13, LAC!I13, LAL!I13, MEM!I13, MIA!I13, MIL!I13, MIN!I13, NOP!I12, NYK!I13, OKC!I13, ORL!I13, PHI!I13, PHX!I13, POR!I13, SAC!I13, SAS!I13, TOR!I13, UTH!I13, WAS!I13))/$B$103</f>
        <v>21.75</v>
      </c>
      <c r="J115" s="140">
        <f>(SUM(ATL!J13, BOS!J13, BRK!J13, CHA!J13, CHI!J13, CLE!J13, DAL!J13, DEN!J13, DET!J13, GSW!J13, HOU!J13, IND!J13, LAC!J13, LAL!J13, MEM!J13, MIA!J13, MIL!J13, MIN!J13, NOP!J12, NYK!J13, OKC!J13, ORL!J13, PHI!J13, PHX!J13, POR!J13, SAC!J13, SAS!J13, TOR!J13, UTH!J13, WAS!J13)-Max(ATL!J13, BOS!J13, BRK!J13, CHA!J13, CHI!J13, CLE!J13, DAL!J13, DEN!J13, DET!J13, GSW!J13, HOU!J13, IND!J13, LAC!J13, LAL!J13, MEM!J13, MIA!J13, MIL!J13, MIN!J13, NOP!J12, NYK!J13, OKC!J13, ORL!J13, PHI!J13, PHX!J13, POR!J13, SAC!J13, SAS!J13, TOR!J13, UTH!J13, WAS!J13)-min(ATL!J13, BOS!J13, BRK!J13, CHA!J13, CHI!J13, CLE!J13, DAL!J13, DEN!J13, DET!J13, GSW!J13, HOU!J13, IND!J13, LAC!J13, LAL!J13, MEM!J13, MIA!J13, MIL!J13, MIN!J13, NOP!J12, NYK!J13, OKC!J13, ORL!J13, PHI!J13, PHX!J13, POR!J13, SAC!J13, SAS!J13, TOR!J13, UTH!J13, WAS!J13))/$B$103</f>
        <v>16.32142857</v>
      </c>
      <c r="K115" s="140">
        <f>(SUM(ATL!K13, BOS!K13, BRK!K13, CHA!K13, CHI!K13, CLE!K13, DAL!K13, DEN!K13, DET!K13, GSW!K13, HOU!K13, IND!K13, LAC!K13, LAL!K13, MEM!K13, MIA!K13, MIL!K13, MIN!K13, NOP!K12, NYK!K13, OKC!K13, ORL!K13, PHI!K13, PHX!K13, POR!K13, SAC!K13, SAS!K13, TOR!K13, UTH!K13, WAS!K13)-Max(ATL!K13, BOS!K13, BRK!K13, CHA!K13, CHI!K13, CLE!K13, DAL!K13, DEN!K13, DET!K13, GSW!K13, HOU!K13, IND!K13, LAC!K13, LAL!K13, MEM!K13, MIA!K13, MIL!K13, MIN!K13, NOP!K12, NYK!K13, OKC!K13, ORL!K13, PHI!K13, PHX!K13, POR!K13, SAC!K13, SAS!K13, TOR!K13, UTH!K13, WAS!K13)-min(ATL!K13, BOS!K13, BRK!K13, CHA!K13, CHI!K13, CLE!K13, DAL!K13, DEN!K13, DET!K13, GSW!K13, HOU!K13, IND!K13, LAC!K13, LAL!K13, MEM!K13, MIA!K13, MIL!K13, MIN!K13, NOP!K12, NYK!K13, OKC!K13, ORL!K13, PHI!K13, PHX!K13, POR!K13, SAC!K13, SAS!K13, TOR!K13, UTH!K13, WAS!K13))/$B$103</f>
        <v>14.67857143</v>
      </c>
      <c r="L115" s="140">
        <f>(SUM(ATL!L13, BOS!L13, BRK!L13, CHA!L13, CHI!L13, CLE!L13, DAL!L13, DEN!L13, DET!L13, GSW!L13, HOU!L13, IND!L13, LAC!L13, LAL!L13, MEM!L13, MIA!L13, MIL!L13, MIN!L13, NOP!L12, NYK!L13, OKC!L13, ORL!L13, PHI!L13, PHX!L13, POR!L13, SAC!L13, SAS!L13, TOR!L13, UTH!L13, WAS!L13)-Max(ATL!L13, BOS!L13, BRK!L13, CHA!L13, CHI!L13, CLE!L13, DAL!L13, DEN!L13, DET!L13, GSW!L13, HOU!L13, IND!L13, LAC!L13, LAL!L13, MEM!L13, MIA!L13, MIL!L13, MIN!L13, NOP!L12, NYK!L13, OKC!L13, ORL!L13, PHI!L13, PHX!L13, POR!L13, SAC!L13, SAS!L13, TOR!L13, UTH!L13, WAS!L13)-min(ATL!L13, BOS!L13, BRK!L13, CHA!L13, CHI!L13, CLE!L13, DAL!L13, DEN!L13, DET!L13, GSW!L13, HOU!L13, IND!L13, LAC!L13, LAL!L13, MEM!L13, MIA!L13, MIL!L13, MIN!L13, NOP!L12, NYK!L13, OKC!L13, ORL!L13, PHI!L13, PHX!L13, POR!L13, SAC!L13, SAS!L13, TOR!L13, UTH!L13, WAS!L13))/$B$103</f>
        <v>12.21428571</v>
      </c>
      <c r="M115" s="140">
        <f>(SUM(ATL!M13, BOS!M13, BRK!M13, CHA!M13, CHI!M13, CLE!M13, DAL!M13, DEN!M13, DET!M13, GSW!M13, HOU!M13, IND!M13, LAC!M13, LAL!M13, MEM!M13, MIA!M13, MIL!M13, MIN!M13, NOP!M13, NYK!M13, OKC!M13, ORL!M13, PHI!M13, PHX!M13, POR!M13, SAC!M13, SAS!M13, TOR!M13, UTH!M13, WAS!M13)-Max(ATL!M13, BOS!M13, BRK!M13, CHA!M13, CHI!M13, CLE!M13, DAL!M13, DEN!M13, DET!M13, GSW!M13, HOU!M13, IND!M13, LAC!M13, LAL!M13, MEM!M13, MIA!M13, MIL!M13, MIN!M13, NOP!M13, NYK!M13, OKC!M13, ORL!M13, PHI!M13, PHX!M13, POR!M13, SAC!M13, SAS!M13, TOR!M13, UTH!M13, WAS!M13)-min(ATL!M13, BOS!M13, BRK!M13, CHA!M13, CHI!M13, CLE!M13, DAL!M13, DEN!M13, DET!M13, GSW!M13, HOU!M13, IND!M13, LAC!M13, LAL!M13, MEM!M13, MIA!M13, MIL!M13, MIN!M13, NOP!M13, NYK!M13, OKC!M13, ORL!M13, PHI!M13, PHX!M13, POR!M13, SAC!M13, SAS!M13, TOR!M13, UTH!M13, WAS!M13))/$B$103</f>
        <v>16.28571429</v>
      </c>
      <c r="N115" s="140">
        <f>(SUM(ATL!N13, BOS!N13, BRK!N13, CHA!N13, CHI!N13, CLE!N13, DAL!N13, DEN!N13, DET!N13, GSW!N13, HOU!N13, IND!N13, LAC!N13, LAL!N13, MEM!N13, MIA!N13, MIL!N13, MIN!N13, NOP!N13, NYK!N13, OKC!N13, ORL!N13, PHI!N13, PHX!N13, POR!N13, SAC!N13, SAS!N13, TOR!N13, UTH!N13, WAS!N13)-Max(ATL!N13, BOS!N13, BRK!N13, CHA!N13, CHI!N13, CLE!N13, DAL!N13, DEN!N13, DET!N13, GSW!N13, HOU!N13, IND!N13, LAC!N13, LAL!N13, MEM!N13, MIA!N13, MIL!N13, MIN!N13, NOP!N13, NYK!N13, OKC!N13, ORL!N13, PHI!N13, PHX!N13, POR!N13, SAC!N13, SAS!N13, TOR!N13, UTH!N13, WAS!N13)-min(ATL!N13, BOS!N13, BRK!N13, CHA!N13, CHI!N13, CLE!N13, DAL!N13, DEN!N13, DET!N13, GSW!N13, HOU!N13, IND!N13, LAC!N13, LAL!N13, MEM!N13, MIA!N13, MIL!N13, MIN!N13, NOP!N13, NYK!N13, OKC!N13, ORL!N13, PHI!N13, PHX!N13, POR!N13, SAC!N13, SAS!N13, TOR!N13, UTH!N13, WAS!N13))/$B$103</f>
        <v>15.53571429</v>
      </c>
      <c r="O115" s="140">
        <f>(SUM(ATL!O13, BOS!O13, BRK!O13, CHA!O13, CHI!O13, CLE!O13, DAL!O13, DEN!O13, DET!O13, GSW!O13, HOU!O13, IND!O13, LAC!O13, LAL!O13, MEM!O13, MIA!O13, MIL!O13, MIN!O13, NOP!O13, NYK!O13, OKC!O13, ORL!O13, PHI!O13, PHX!O13, POR!O13, SAC!O13, SAS!O13, TOR!O13, UTH!O13, WAS!O13)-Max(ATL!O13, BOS!O13, BRK!O13, CHA!O13, CHI!O13, CLE!O13, DAL!O13, DEN!O13, DET!O13, GSW!O13, HOU!O13, IND!O13, LAC!O13, LAL!O13, MEM!O13, MIA!O13, MIL!O13, MIN!O13, NOP!O13, NYK!O13, OKC!O13, ORL!O13, PHI!O13, PHX!O13, POR!O13, SAC!O13, SAS!O13, TOR!O13, UTH!O13, WAS!O13)-min(ATL!O13, BOS!O13, BRK!O13, CHA!O13, CHI!O13, CLE!O13, DAL!O13, DEN!O13, DET!O13, GSW!O13, HOU!O13, IND!O13, LAC!O13, LAL!O13, MEM!O13, MIA!O13, MIL!O13, MIN!O13, NOP!O13, NYK!O13, OKC!O13, ORL!O13, PHI!O13, PHX!O13, POR!O13, SAC!O13, SAS!O13, TOR!O13, UTH!O13, WAS!O13))/$B$103</f>
        <v>5.428571429</v>
      </c>
      <c r="P115" s="140">
        <f>(SUM(ATL!P13, BOS!P13, BRK!P13, CHA!P13, CHI!P13, CLE!P13, DAL!P13, DEN!P13, DET!P13, GSW!P13, HOU!P13, IND!P13, LAC!P13, LAL!P13, MEM!P13, MIA!P13, MIL!P13, MIN!P13, NOP!P13, NYK!P13, OKC!P13, ORL!P13, PHI!P13, PHX!P13, POR!P13, SAC!P13, SAS!P13, TOR!P13, UTH!P13, WAS!P13)-Max(ATL!P13, BOS!P13, BRK!P13, CHA!P13, CHI!P13, CLE!P13, DAL!P13, DEN!P13, DET!P13, GSW!P13, HOU!P13, IND!P13, LAC!P13, LAL!P13, MEM!P13, MIA!P13, MIL!P13, MIN!P13, NOP!P13, NYK!P13, OKC!P13, ORL!P13, PHI!P13, PHX!P13, POR!P13, SAC!P13, SAS!P13, TOR!P13, UTH!P13, WAS!P13)-min(ATL!P13, BOS!P13, BRK!P13, CHA!P13, CHI!P13, CLE!P13, DAL!P13, DEN!P13, DET!P13, GSW!P13, HOU!P13, IND!P13, LAC!P13, LAL!P13, MEM!P13, MIA!P13, MIL!P13, MIN!P13, NOP!P13, NYK!P13, OKC!P13, ORL!P13, PHI!P13, PHX!P13, POR!P13, SAC!P13, SAS!P13, TOR!P13, UTH!P13, WAS!P13))/$B$103</f>
        <v>0</v>
      </c>
      <c r="Q115" s="140">
        <f>(SUM(ATL!Q13, BOS!Q13, BRK!Q13, CHA!Q13, CHI!Q13, CLE!Q13, DAL!Q13, DEN!Q13, DET!Q13, GSW!Q13, HOU!Q13, IND!Q13, LAC!Q13, LAL!Q13, MEM!Q13, MIA!Q13, MIL!Q13, MIN!Q13, NOP!Q13, NYK!Q13, OKC!Q13, ORL!Q13, PHI!Q13, PHX!Q13, POR!Q13, SAC!Q13, SAS!Q13, TOR!Q13, UTH!Q13, WAS!Q13)-Max(ATL!Q13, BOS!Q13, BRK!Q13, CHA!Q13, CHI!Q13, CLE!Q13, DAL!Q13, DEN!Q13, DET!Q13, GSW!Q13, HOU!Q13, IND!Q13, LAC!Q13, LAL!Q13, MEM!Q13, MIA!Q13, MIL!Q13, MIN!Q13, NOP!Q13, NYK!Q13, OKC!Q13, ORL!Q13, PHI!Q13, PHX!Q13, POR!Q13, SAC!Q13, SAS!Q13, TOR!Q13, UTH!Q13, WAS!Q13)-min(ATL!Q13, BOS!Q13, BRK!Q13, CHA!Q13, CHI!Q13, CLE!Q13, DAL!Q13, DEN!Q13, DET!Q13, GSW!Q13, HOU!Q13, IND!Q13, LAC!Q13, LAL!Q13, MEM!Q13, MIA!Q13, MIL!Q13, MIN!Q13, NOP!Q13, NYK!Q13, OKC!Q13, ORL!Q13, PHI!Q13, PHX!Q13, POR!Q13, SAC!Q13, SAS!Q13, TOR!Q13, UTH!Q13, WAS!Q13))/$B$103</f>
        <v>0</v>
      </c>
      <c r="R115" s="140">
        <f>(SUM(ATL!R13, BOS!R13, BRK!R13, CHA!R13, CHI!R13, CLE!R13, DAL!R13, DEN!R13, DET!R13, GSW!R13, HOU!R13, IND!R13, LAC!R13, LAL!R13, MEM!R13, MIA!R13, MIL!R13, MIN!R13, NOP!R13, NYK!R13, OKC!R13, ORL!R13, PHI!R13, PHX!R13, POR!R13, SAC!R13, SAS!R13, TOR!R13, UTH!R13, WAS!R13)-Max(ATL!R13, BOS!R13, BRK!R13, CHA!R13, CHI!R13, CLE!R13, DAL!R13, DEN!R13, DET!R13, GSW!R13, HOU!R13, IND!R13, LAC!R13, LAL!R13, MEM!R13, MIA!R13, MIL!R13, MIN!R13, NOP!R13, NYK!R13, OKC!R13, ORL!R13, PHI!R13, PHX!R13, POR!R13, SAC!R13, SAS!R13, TOR!R13, UTH!R13, WAS!R13)-min(ATL!R13, BOS!R13, BRK!R13, CHA!R13, CHI!R13, CLE!R13, DAL!R13, DEN!R13, DET!R13, GSW!R13, HOU!R13, IND!R13, LAC!R13, LAL!R13, MEM!R13, MIA!R13, MIL!R13, MIN!R13, NOP!R13, NYK!R13, OKC!R13, ORL!R13, PHI!R13, PHX!R13, POR!R13, SAC!R13, SAS!R13, TOR!R13, UTH!R13, WAS!R13))/$B$103</f>
        <v>0</v>
      </c>
      <c r="S115" s="140">
        <f>(SUM(ATL!S13, BOS!S13, BRK!S13, CHA!S13, CHI!S13, CLE!S13, DAL!S13, DEN!S13, DET!S13, GSW!S13, HOU!S13, IND!S13, LAC!S13, LAL!S13, MEM!S13, MIA!S13, MIL!S13, MIN!S13, NOP!S13, NYK!S13, OKC!S13, ORL!S13, PHI!S13, PHX!S13, POR!S13, SAC!S13, SAS!S13, TOR!S13, UTH!S13, WAS!S13)-Max(ATL!S13, BOS!S13, BRK!S13, CHA!S13, CHI!S13, CLE!S13, DAL!S13, DEN!S13, DET!S13, GSW!S13, HOU!S13, IND!S13, LAC!S13, LAL!S13, MEM!S13, MIA!S13, MIL!S13, MIN!S13, NOP!S13, NYK!S13, OKC!S13, ORL!S13, PHI!S13, PHX!S13, POR!S13, SAC!S13, SAS!S13, TOR!S13, UTH!S13, WAS!S13)-min(ATL!S13, BOS!S13, BRK!S13, CHA!S13, CHI!S13, CLE!S13, DAL!S13, DEN!S13, DET!S13, GSW!S13, HOU!S13, IND!S13, LAC!S13, LAL!S13, MEM!S13, MIA!S13, MIL!S13, MIN!S13, NOP!S13, NYK!S13, OKC!S13, ORL!S13, PHI!S13, PHX!S13, POR!S13, SAC!S13, SAS!S13, TOR!S13, UTH!S13, WAS!S13))/$B$103</f>
        <v>0</v>
      </c>
    </row>
    <row r="116">
      <c r="A116" s="3" t="s">
        <v>33</v>
      </c>
      <c r="B116" s="140">
        <f>(SUM(ATL!B14, BOS!B14, BRK!B14, CHA!B14, CHI!B14, CLE!B14, DAL!B14, DEN!B14, DET!B14, GSW!B14, HOU!B14, IND!B14, LAC!B14, LAL!B14, MEM!B14, MIA!B14, MIL!B14, MIN!B14, NOP!B14, NYK!B14, OKC!B14, ORL!B14, PHI!B14, PHX!B14, POR!B14, SAC!B14, SAS!B14, TOR!B14, UTH!B14, WAS!B14)-Max(ATL!B14, BOS!B14, BRK!B14, CHA!B14, CHI!B14, CLE!B14, DAL!B14, DEN!B14, DET!B14, GSW!B14, HOU!B14, IND!B14, LAC!B14, LAL!B14, MEM!B14, MIA!B14, MIL!B14, MIN!B14, NOP!B14, NYK!B14, OKC!B14, ORL!B14, PHI!B14, PHX!B14, POR!B14, SAC!B14, SAS!B14, TOR!B14, UTH!B14, WAS!B14)-min(ATL!B14, BOS!B14, BRK!B14, CHA!B14, CHI!B14, CLE!B14, DAL!B14, DEN!B14, DET!B14, GSW!B14, HOU!B14, IND!B14, LAC!B14, LAL!B14, MEM!B14, MIA!B14, MIL!B14, MIN!B14, NOP!B14, NYK!B14, OKC!B14, ORL!B14, PHI!B14, PHX!B14, POR!B14, SAC!B14, SAS!B14, TOR!B14, UTH!B14, WAS!B14))/$B$103</f>
        <v>3.392857143</v>
      </c>
      <c r="C116" s="140">
        <f>(SUM(ATL!C14, BOS!C14, BRK!C14, CHA!C14, CHI!C14, CLE!C14, DAL!C14, DEN!C14, DET!C14, GSW!C14, HOU!C14, IND!C14, LAC!C14, LAL!C14, MEM!C14, MIA!C14, MIL!C14, MIN!C14, NOP!C14, NYK!C14, OKC!C14, ORL!C14, PHI!C14, PHX!C14, POR!C14, SAC!C14, SAS!C14, TOR!C14, UTH!C14, WAS!C14)-Max(ATL!C14, BOS!C14, BRK!C14, CHA!C14, CHI!C14, CLE!C14, DAL!C14, DEN!C14, DET!C14, GSW!C14, HOU!C14, IND!C14, LAC!C14, LAL!C14, MEM!C14, MIA!C14, MIL!C14, MIN!C14, NOP!C14, NYK!C14, OKC!C14, ORL!C14, PHI!C14, PHX!C14, POR!C14, SAC!C14, SAS!C14, TOR!C14, UTH!C14, WAS!C14)-min(ATL!C14, BOS!C14, BRK!C14, CHA!C14, CHI!C14, CLE!C14, DAL!C14, DEN!C14, DET!C14, GSW!C14, HOU!C14, IND!C14, LAC!C14, LAL!C14, MEM!C14, MIA!C14, MIL!C14, MIN!C14, NOP!C14, NYK!C14, OKC!C14, ORL!C14, PHI!C14, PHX!C14, POR!C14, SAC!C14, SAS!C14, TOR!C14, UTH!C14, WAS!C14))/$B$103</f>
        <v>5.857142857</v>
      </c>
      <c r="D116" s="140">
        <f>(SUM(ATL!D14, BOS!D14, BRK!D14, CHA!D14, CHI!D14, CLE!D14, DAL!D14, DEN!D14, DET!D14, GSW!D14, HOU!D14, IND!D14, LAC!D14, LAL!D14, MEM!D14, MIA!D14, MIL!D14, MIN!D14, NOP!D14, NYK!D14, OKC!D14, ORL!D14, PHI!D14, PHX!D14, POR!D14, SAC!D14, SAS!D14, TOR!D14, UTH!D14, WAS!D14)-Max(ATL!D14, BOS!D14, BRK!D14, CHA!D14, CHI!D14, CLE!D14, DAL!D14, DEN!D14, DET!D14, GSW!D14, HOU!D14, IND!D14, LAC!D14, LAL!D14, MEM!D14, MIA!D14, MIL!D14, MIN!D14, NOP!D14, NYK!D14, OKC!D14, ORL!D14, PHI!D14, PHX!D14, POR!D14, SAC!D14, SAS!D14, TOR!D14, UTH!D14, WAS!D14)-min(ATL!D14, BOS!D14, BRK!D14, CHA!D14, CHI!D14, CLE!D14, DAL!D14, DEN!D14, DET!D14, GSW!D14, HOU!D14, IND!D14, LAC!D14, LAL!D14, MEM!D14, MIA!D14, MIL!D14, MIN!D14, NOP!D14, NYK!D14, OKC!D14, ORL!D14, PHI!D14, PHX!D14, POR!D14, SAC!D14, SAS!D14, TOR!D14, UTH!D14, WAS!D14))/$B$103</f>
        <v>9.678571429</v>
      </c>
      <c r="E116" s="140">
        <f>(SUM(ATL!E14, BOS!E14, BRK!E14, CHA!E14, CHI!E14, CLE!E14, DAL!E14, DEN!E14, DET!E14, GSW!E14, HOU!E14, IND!E14, LAC!E14, LAL!E14, MEM!E14, MIA!E14, MIL!E14, MIN!E14, NOP!E14, NYK!E14, OKC!E14, ORL!E14, PHI!E14, PHX!E14, POR!E14, SAC!E14, SAS!E14, TOR!E14, UTH!E14, WAS!E14)-Max(ATL!E14, BOS!E14, BRK!E14, CHA!E14, CHI!E14, CLE!E14, DAL!E14, DEN!E14, DET!E14, GSW!E14, HOU!E14, IND!E14, LAC!E14, LAL!E14, MEM!E14, MIA!E14, MIL!E14, MIN!E14, NOP!E14, NYK!E14, OKC!E14, ORL!E14, PHI!E14, PHX!E14, POR!E14, SAC!E14, SAS!E14, TOR!E14, UTH!E14, WAS!E14)-min(ATL!E14, BOS!E14, BRK!E14, CHA!E14, CHI!E14, CLE!E14, DAL!E14, DEN!E14, DET!E14, GSW!E14, HOU!E14, IND!E14, LAC!E14, LAL!E14, MEM!E14, MIA!E14, MIL!E14, MIN!E14, NOP!E14, NYK!E14, OKC!E14, ORL!E14, PHI!E14, PHX!E14, POR!E14, SAC!E14, SAS!E14, TOR!E14, UTH!E14, WAS!E14))/$B$103</f>
        <v>6.928571429</v>
      </c>
      <c r="F116" s="140">
        <f>(SUM(ATL!G14, BOS!F14, BRK!F14, CHA!F14, CHI!F14, CLE!F14, DAL!F14, DEN!F14, DET!F14, GSW!F14, HOU!F14, IND!F14, LAC!F14, LAL!F14, MEM!F14, MIA!F14, MIL!F14, MIN!F14, NOP!F14, NYK!F14, OKC!F14, ORL!F14, PHI!F14, PHX!F14, POR!F14, SAC!F14, SAS!F14, TOR!F14, UTH!F14, WAS!F14)-Max(ATL!G14, BOS!F14, BRK!F14, CHA!F14, CHI!F14, CLE!F14, DAL!F14, DEN!F14, DET!F14, GSW!F14, HOU!F14, IND!F14, LAC!F14, LAL!F14, MEM!F14, MIA!F14, MIL!F14, MIN!F14, NOP!F14, NYK!F14, OKC!F14, ORL!F14, PHI!F14, PHX!F14, POR!F14, SAC!F14, SAS!F14, TOR!F14, UTH!F14, WAS!F14)-min(ATL!G14, BOS!F14, BRK!F14, CHA!F14, CHI!F14, CLE!F14, DAL!F14, DEN!F14, DET!F14, GSW!F14, HOU!F14, IND!F14, LAC!F14, LAL!F14, MEM!F14, MIA!F14, MIL!F14, MIN!F14, NOP!F14, NYK!F14, OKC!F14, ORL!F14, PHI!F14, PHX!F14, POR!F14, SAC!F14, SAS!F14, TOR!F14, UTH!F14, WAS!F14))/$B$103</f>
        <v>6.892857143</v>
      </c>
      <c r="G116" s="140">
        <f>(SUM(ATL!G14, BOS!G14, BRK!G14, CHA!G14, CHI!G14, CLE!G14, DAL!G14, DEN!G14, DET!G14, GSW!G14, HOU!G14, IND!G14, LAC!G14, LAL!G14, MEM!G14, MIA!G14, MIL!G14, MIN!G14, NOP!G14, NYK!G14, OKC!G14, ORL!G14, PHI!G14, PHX!G14, POR!G14, SAC!G14, SAS!G14, TOR!G14, UTH!G14, WAS!G14)-Max(ATL!G14, BOS!G14, BRK!G14, CHA!G14, CHI!G14, CLE!G14, DAL!G14, DEN!G14, DET!G14, GSW!G14, HOU!G14, IND!G14, LAC!G14, LAL!G14, MEM!G14, MIA!G14, MIL!G14, MIN!G14, NOP!G14, NYK!G14, OKC!G14, ORL!G14, PHI!G14, PHX!G14, POR!G14, SAC!G14, SAS!G14, TOR!G14, UTH!G14, WAS!G14)-min(ATL!G14, BOS!G14, BRK!G14, CHA!G14, CHI!G14, CLE!G14, DAL!G14, DEN!G14, DET!G14, GSW!G14, HOU!G14, IND!G14, LAC!G14, LAL!G14, MEM!G14, MIA!G14, MIL!G14, MIN!G14, NOP!G14, NYK!G14, OKC!G14, ORL!G14, PHI!G14, PHX!G14, POR!G14, SAC!G14, SAS!G14, TOR!G14, UTH!G14, WAS!G14))/$B$103</f>
        <v>9.035714286</v>
      </c>
      <c r="H116" s="140">
        <f>(SUM(ATL!H14, BOS!H14, BRK!H14, CHA!H14, CHI!H14, CLE!H14, DAL!H14, DEN!H14, DET!H14, GSW!H14, HOU!H14, IND!H14, LAC!H14, LAL!H14, MEM!H14, MIA!H14, MIL!H14, MIN!H14, NOP!H14, NYK!H14, OKC!H14, ORL!H14, PHI!H14, PHX!H14, POR!H14, SAC!H14, SAS!H14, TOR!H14, UTH!H14, WAS!H14)-Max(ATL!H14, BOS!H14, BRK!H14, CHA!H14, CHI!H14, CLE!H14, DAL!H14, DEN!H14, DET!H14, GSW!H14, HOU!H14, IND!H14, LAC!H14, LAL!H14, MEM!H14, MIA!H14, MIL!H14, MIN!H14, NOP!H14, NYK!H14, OKC!H14, ORL!H14, PHI!H14, PHX!H14, POR!H14, SAC!H14, SAS!H14, TOR!H14, UTH!H14, WAS!H14)-min(ATL!H14, BOS!H14, BRK!H14, CHA!H14, CHI!H14, CLE!H14, DAL!H14, DEN!H14, DET!H14, GSW!H14, HOU!H14, IND!H14, LAC!H14, LAL!H14, MEM!H14, MIA!H14, MIL!H14, MIN!H14, NOP!H14, NYK!H14, OKC!H14, ORL!H14, PHI!H14, PHX!H14, POR!H14, SAC!H14, SAS!H14, TOR!H14, UTH!H14, WAS!H14))/$B$103</f>
        <v>7.321428571</v>
      </c>
      <c r="I116" s="140">
        <f>(SUM(ATL!I14, BOS!I14, BRK!I14, CHA!I14, CHI!I14, CLE!I14, DAL!I14, DEN!I14, DET!I14, GSW!I14, HOU!I14, IND!I14, LAC!I14, LAL!I14, MEM!I14, MIA!I14, MIL!I14, MIN!I14, NOP!I13, NYK!I14, OKC!I14, ORL!I14, PHI!I14, PHX!I14, POR!I14, SAC!I14, SAS!I14, TOR!I14, UTH!I14, WAS!I14)-Max(ATL!I14, BOS!I14, BRK!I14, CHA!I14, CHI!I14, CLE!I14, DAL!I14, DEN!I14, DET!I14, GSW!I14, HOU!I14, IND!I14, LAC!I14, LAL!I14, MEM!I14, MIA!I14, MIL!I14, MIN!I14, NOP!I13, NYK!I14, OKC!I14, ORL!I14, PHI!I14, PHX!I14, POR!I14, SAC!I14, SAS!I14, TOR!I14, UTH!I14, WAS!I14)-min(ATL!I14, BOS!I14, BRK!I14, CHA!I14, CHI!I14, CLE!I14, DAL!I14, DEN!I14, DET!I14, GSW!I14, HOU!I14, IND!I14, LAC!I14, LAL!I14, MEM!I14, MIA!I14, MIL!I14, MIN!I14, NOP!I13, NYK!I14, OKC!I14, ORL!I14, PHI!I14, PHX!I14, POR!I14, SAC!I14, SAS!I14, TOR!I14, UTH!I14, WAS!I14))/$B$103</f>
        <v>4.892857143</v>
      </c>
      <c r="J116" s="140">
        <f>(SUM(ATL!J14, BOS!J14, BRK!J14, CHA!J14, CHI!J14, CLE!J14, DAL!J14, DEN!J14, DET!J14, GSW!J14, HOU!J14, IND!J14, LAC!J14, LAL!J14, MEM!J14, MIA!J14, MIL!J14, MIN!J14, NOP!J13, NYK!J14, OKC!J14, ORL!J14, PHI!J14, PHX!J14, POR!J14, SAC!J14, SAS!J14, TOR!J14, UTH!J14, WAS!J14)-Max(ATL!J14, BOS!J14, BRK!J14, CHA!J14, CHI!J14, CLE!J14, DAL!J14, DEN!J14, DET!J14, GSW!J14, HOU!J14, IND!J14, LAC!J14, LAL!J14, MEM!J14, MIA!J14, MIL!J14, MIN!J14, NOP!J13, NYK!J14, OKC!J14, ORL!J14, PHI!J14, PHX!J14, POR!J14, SAC!J14, SAS!J14, TOR!J14, UTH!J14, WAS!J14)-min(ATL!J14, BOS!J14, BRK!J14, CHA!J14, CHI!J14, CLE!J14, DAL!J14, DEN!J14, DET!J14, GSW!J14, HOU!J14, IND!J14, LAC!J14, LAL!J14, MEM!J14, MIA!J14, MIL!J14, MIN!J14, NOP!J13, NYK!J14, OKC!J14, ORL!J14, PHI!J14, PHX!J14, POR!J14, SAC!J14, SAS!J14, TOR!J14, UTH!J14, WAS!J14))/$B$103</f>
        <v>9.785714286</v>
      </c>
      <c r="K116" s="140">
        <f>(SUM(ATL!K14, BOS!K14, BRK!K14, CHA!K14, CHI!K14, CLE!K14, DAL!K14, DEN!K14, DET!K14, GSW!K14, HOU!K14, IND!K14, LAC!K14, LAL!K14, MEM!K14, MIA!K14, MIL!K14, MIN!K14, NOP!K13, NYK!K14, OKC!K14, ORL!K14, PHI!K14, PHX!K14, POR!K14, SAC!K14, SAS!K14, TOR!K14, UTH!K14, WAS!K14)-Max(ATL!K14, BOS!K14, BRK!K14, CHA!K14, CHI!K14, CLE!K14, DAL!K14, DEN!K14, DET!K14, GSW!K14, HOU!K14, IND!K14, LAC!K14, LAL!K14, MEM!K14, MIA!K14, MIL!K14, MIN!K14, NOP!K13, NYK!K14, OKC!K14, ORL!K14, PHI!K14, PHX!K14, POR!K14, SAC!K14, SAS!K14, TOR!K14, UTH!K14, WAS!K14)-min(ATL!K14, BOS!K14, BRK!K14, CHA!K14, CHI!K14, CLE!K14, DAL!K14, DEN!K14, DET!K14, GSW!K14, HOU!K14, IND!K14, LAC!K14, LAL!K14, MEM!K14, MIA!K14, MIL!K14, MIN!K14, NOP!K13, NYK!K14, OKC!K14, ORL!K14, PHI!K14, PHX!K14, POR!K14, SAC!K14, SAS!K14, TOR!K14, UTH!K14, WAS!K14))/$B$103</f>
        <v>6.642857143</v>
      </c>
      <c r="L116" s="140">
        <f>(SUM(ATL!L14, BOS!L14, BRK!L14, CHA!L14, CHI!L14, CLE!L14, DAL!L14, DEN!L14, DET!L14, GSW!L14, HOU!L14, IND!L14, LAC!L14, LAL!L14, MEM!L14, MIA!L14, MIL!L14, MIN!L14, NOP!L13, NYK!L14, OKC!L14, ORL!L14, PHI!L14, PHX!L14, POR!L14, SAC!L14, SAS!L14, TOR!L14, UTH!L14, WAS!L14)-Max(ATL!L14, BOS!L14, BRK!L14, CHA!L14, CHI!L14, CLE!L14, DAL!L14, DEN!L14, DET!L14, GSW!L14, HOU!L14, IND!L14, LAC!L14, LAL!L14, MEM!L14, MIA!L14, MIL!L14, MIN!L14, NOP!L13, NYK!L14, OKC!L14, ORL!L14, PHI!L14, PHX!L14, POR!L14, SAC!L14, SAS!L14, TOR!L14, UTH!L14, WAS!L14)-min(ATL!L14, BOS!L14, BRK!L14, CHA!L14, CHI!L14, CLE!L14, DAL!L14, DEN!L14, DET!L14, GSW!L14, HOU!L14, IND!L14, LAC!L14, LAL!L14, MEM!L14, MIA!L14, MIL!L14, MIN!L14, NOP!L13, NYK!L14, OKC!L14, ORL!L14, PHI!L14, PHX!L14, POR!L14, SAC!L14, SAS!L14, TOR!L14, UTH!L14, WAS!L14))/$B$103</f>
        <v>6.5</v>
      </c>
      <c r="M116" s="140">
        <f>(SUM(ATL!M14, BOS!M14, BRK!M14, CHA!M14, CHI!M14, CLE!M14, DAL!M14, DEN!M14, DET!M14, GSW!M14, HOU!M14, IND!M14, LAC!M14, LAL!M14, MEM!M14, MIA!M14, MIL!M14, MIN!M14, NOP!M14, NYK!M14, OKC!M14, ORL!M14, PHI!M14, PHX!M14, POR!M14, SAC!M14, SAS!M14, TOR!M14, UTH!M14, WAS!M14)-Max(ATL!M14, BOS!M14, BRK!M14, CHA!M14, CHI!M14, CLE!M14, DAL!M14, DEN!M14, DET!M14, GSW!M14, HOU!M14, IND!M14, LAC!M14, LAL!M14, MEM!M14, MIA!M14, MIL!M14, MIN!M14, NOP!M14, NYK!M14, OKC!M14, ORL!M14, PHI!M14, PHX!M14, POR!M14, SAC!M14, SAS!M14, TOR!M14, UTH!M14, WAS!M14)-min(ATL!M14, BOS!M14, BRK!M14, CHA!M14, CHI!M14, CLE!M14, DAL!M14, DEN!M14, DET!M14, GSW!M14, HOU!M14, IND!M14, LAC!M14, LAL!M14, MEM!M14, MIA!M14, MIL!M14, MIN!M14, NOP!M14, NYK!M14, OKC!M14, ORL!M14, PHI!M14, PHX!M14, POR!M14, SAC!M14, SAS!M14, TOR!M14, UTH!M14, WAS!M14))/$B$103</f>
        <v>4.964285714</v>
      </c>
      <c r="N116" s="140">
        <f>(SUM(ATL!N14, BOS!N14, BRK!N14, CHA!N14, CHI!N14, CLE!N14, DAL!N14, DEN!N14, DET!N14, GSW!N14, HOU!N14, IND!N14, LAC!N14, LAL!N14, MEM!N14, MIA!N14, MIL!N14, MIN!N14, NOP!N14, NYK!N14, OKC!N14, ORL!N14, PHI!N14, PHX!N14, POR!N14, SAC!N14, SAS!N14, TOR!N14, UTH!N14, WAS!N14)-Max(ATL!N14, BOS!N14, BRK!N14, CHA!N14, CHI!N14, CLE!N14, DAL!N14, DEN!N14, DET!N14, GSW!N14, HOU!N14, IND!N14, LAC!N14, LAL!N14, MEM!N14, MIA!N14, MIL!N14, MIN!N14, NOP!N14, NYK!N14, OKC!N14, ORL!N14, PHI!N14, PHX!N14, POR!N14, SAC!N14, SAS!N14, TOR!N14, UTH!N14, WAS!N14)-min(ATL!N14, BOS!N14, BRK!N14, CHA!N14, CHI!N14, CLE!N14, DAL!N14, DEN!N14, DET!N14, GSW!N14, HOU!N14, IND!N14, LAC!N14, LAL!N14, MEM!N14, MIA!N14, MIL!N14, MIN!N14, NOP!N14, NYK!N14, OKC!N14, ORL!N14, PHI!N14, PHX!N14, POR!N14, SAC!N14, SAS!N14, TOR!N14, UTH!N14, WAS!N14))/$B$103</f>
        <v>4</v>
      </c>
      <c r="O116" s="140">
        <f>(SUM(ATL!O14, BOS!O14, BRK!O14, CHA!O14, CHI!O14, CLE!O14, DAL!O14, DEN!O14, DET!O14, GSW!O14, HOU!O14, IND!O14, LAC!O14, LAL!O14, MEM!O14, MIA!O14, MIL!O14, MIN!O14, NOP!O14, NYK!O14, OKC!O14, ORL!O14, PHI!O14, PHX!O14, POR!O14, SAC!O14, SAS!O14, TOR!O14, UTH!O14, WAS!O14)-Max(ATL!O14, BOS!O14, BRK!O14, CHA!O14, CHI!O14, CLE!O14, DAL!O14, DEN!O14, DET!O14, GSW!O14, HOU!O14, IND!O14, LAC!O14, LAL!O14, MEM!O14, MIA!O14, MIL!O14, MIN!O14, NOP!O14, NYK!O14, OKC!O14, ORL!O14, PHI!O14, PHX!O14, POR!O14, SAC!O14, SAS!O14, TOR!O14, UTH!O14, WAS!O14)-min(ATL!O14, BOS!O14, BRK!O14, CHA!O14, CHI!O14, CLE!O14, DAL!O14, DEN!O14, DET!O14, GSW!O14, HOU!O14, IND!O14, LAC!O14, LAL!O14, MEM!O14, MIA!O14, MIL!O14, MIN!O14, NOP!O14, NYK!O14, OKC!O14, ORL!O14, PHI!O14, PHX!O14, POR!O14, SAC!O14, SAS!O14, TOR!O14, UTH!O14, WAS!O14))/$B$103</f>
        <v>1.5</v>
      </c>
      <c r="P116" s="140">
        <f>(SUM(ATL!P14, BOS!P14, BRK!P14, CHA!P14, CHI!P14, CLE!P14, DAL!P14, DEN!P14, DET!P14, GSW!P14, HOU!P14, IND!P14, LAC!P14, LAL!P14, MEM!P14, MIA!P14, MIL!P14, MIN!P14, NOP!P14, NYK!P14, OKC!P14, ORL!P14, PHI!P14, PHX!P14, POR!P14, SAC!P14, SAS!P14, TOR!P14, UTH!P14, WAS!P14)-Max(ATL!P14, BOS!P14, BRK!P14, CHA!P14, CHI!P14, CLE!P14, DAL!P14, DEN!P14, DET!P14, GSW!P14, HOU!P14, IND!P14, LAC!P14, LAL!P14, MEM!P14, MIA!P14, MIL!P14, MIN!P14, NOP!P14, NYK!P14, OKC!P14, ORL!P14, PHI!P14, PHX!P14, POR!P14, SAC!P14, SAS!P14, TOR!P14, UTH!P14, WAS!P14)-min(ATL!P14, BOS!P14, BRK!P14, CHA!P14, CHI!P14, CLE!P14, DAL!P14, DEN!P14, DET!P14, GSW!P14, HOU!P14, IND!P14, LAC!P14, LAL!P14, MEM!P14, MIA!P14, MIL!P14, MIN!P14, NOP!P14, NYK!P14, OKC!P14, ORL!P14, PHI!P14, PHX!P14, POR!P14, SAC!P14, SAS!P14, TOR!P14, UTH!P14, WAS!P14))/$B$103</f>
        <v>0</v>
      </c>
      <c r="Q116" s="140">
        <f>(SUM(ATL!Q14, BOS!Q14, BRK!Q14, CHA!Q14, CHI!Q14, CLE!Q14, DAL!Q14, DEN!Q14, DET!Q14, GSW!Q14, HOU!Q14, IND!Q14, LAC!Q14, LAL!Q14, MEM!Q14, MIA!Q14, MIL!Q14, MIN!Q14, NOP!Q14, NYK!Q14, OKC!Q14, ORL!Q14, PHI!Q14, PHX!Q14, POR!Q14, SAC!Q14, SAS!Q14, TOR!Q14, UTH!Q14, WAS!Q14)-Max(ATL!Q14, BOS!Q14, BRK!Q14, CHA!Q14, CHI!Q14, CLE!Q14, DAL!Q14, DEN!Q14, DET!Q14, GSW!Q14, HOU!Q14, IND!Q14, LAC!Q14, LAL!Q14, MEM!Q14, MIA!Q14, MIL!Q14, MIN!Q14, NOP!Q14, NYK!Q14, OKC!Q14, ORL!Q14, PHI!Q14, PHX!Q14, POR!Q14, SAC!Q14, SAS!Q14, TOR!Q14, UTH!Q14, WAS!Q14)-min(ATL!Q14, BOS!Q14, BRK!Q14, CHA!Q14, CHI!Q14, CLE!Q14, DAL!Q14, DEN!Q14, DET!Q14, GSW!Q14, HOU!Q14, IND!Q14, LAC!Q14, LAL!Q14, MEM!Q14, MIA!Q14, MIL!Q14, MIN!Q14, NOP!Q14, NYK!Q14, OKC!Q14, ORL!Q14, PHI!Q14, PHX!Q14, POR!Q14, SAC!Q14, SAS!Q14, TOR!Q14, UTH!Q14, WAS!Q14))/$B$103</f>
        <v>0</v>
      </c>
      <c r="R116" s="140">
        <f>(SUM(ATL!R14, BOS!R14, BRK!R14, CHA!R14, CHI!R14, CLE!R14, DAL!R14, DEN!R14, DET!R14, GSW!R14, HOU!R14, IND!R14, LAC!R14, LAL!R14, MEM!R14, MIA!R14, MIL!R14, MIN!R14, NOP!R14, NYK!R14, OKC!R14, ORL!R14, PHI!R14, PHX!R14, POR!R14, SAC!R14, SAS!R14, TOR!R14, UTH!R14, WAS!R14)-Max(ATL!R14, BOS!R14, BRK!R14, CHA!R14, CHI!R14, CLE!R14, DAL!R14, DEN!R14, DET!R14, GSW!R14, HOU!R14, IND!R14, LAC!R14, LAL!R14, MEM!R14, MIA!R14, MIL!R14, MIN!R14, NOP!R14, NYK!R14, OKC!R14, ORL!R14, PHI!R14, PHX!R14, POR!R14, SAC!R14, SAS!R14, TOR!R14, UTH!R14, WAS!R14)-min(ATL!R14, BOS!R14, BRK!R14, CHA!R14, CHI!R14, CLE!R14, DAL!R14, DEN!R14, DET!R14, GSW!R14, HOU!R14, IND!R14, LAC!R14, LAL!R14, MEM!R14, MIA!R14, MIL!R14, MIN!R14, NOP!R14, NYK!R14, OKC!R14, ORL!R14, PHI!R14, PHX!R14, POR!R14, SAC!R14, SAS!R14, TOR!R14, UTH!R14, WAS!R14))/$B$103</f>
        <v>0</v>
      </c>
      <c r="S116" s="140">
        <f>(SUM(ATL!S14, BOS!S14, BRK!S14, CHA!S14, CHI!S14, CLE!S14, DAL!S14, DEN!S14, DET!S14, GSW!S14, HOU!S14, IND!S14, LAC!S14, LAL!S14, MEM!S14, MIA!S14, MIL!S14, MIN!S14, NOP!S14, NYK!S14, OKC!S14, ORL!S14, PHI!S14, PHX!S14, POR!S14, SAC!S14, SAS!S14, TOR!S14, UTH!S14, WAS!S14)-Max(ATL!S14, BOS!S14, BRK!S14, CHA!S14, CHI!S14, CLE!S14, DAL!S14, DEN!S14, DET!S14, GSW!S14, HOU!S14, IND!S14, LAC!S14, LAL!S14, MEM!S14, MIA!S14, MIL!S14, MIN!S14, NOP!S14, NYK!S14, OKC!S14, ORL!S14, PHI!S14, PHX!S14, POR!S14, SAC!S14, SAS!S14, TOR!S14, UTH!S14, WAS!S14)-min(ATL!S14, BOS!S14, BRK!S14, CHA!S14, CHI!S14, CLE!S14, DAL!S14, DEN!S14, DET!S14, GSW!S14, HOU!S14, IND!S14, LAC!S14, LAL!S14, MEM!S14, MIA!S14, MIL!S14, MIN!S14, NOP!S14, NYK!S14, OKC!S14, ORL!S14, PHI!S14, PHX!S14, POR!S14, SAC!S14, SAS!S14, TOR!S14, UTH!S14, WAS!S14))/$B$103</f>
        <v>-1491.464286</v>
      </c>
    </row>
    <row r="117">
      <c r="A117" s="3" t="s">
        <v>34</v>
      </c>
      <c r="B117" s="140">
        <f>(SUM(ATL!B15, BOS!B15, BRK!B15, CHA!B15, CHI!B15, CLE!B15, DAL!B15, DEN!B15, DET!B15, GSW!B15, HOU!B15, IND!B15, LAC!B15, LAL!B15, MEM!B15, MIA!B15, MIL!B15, MIN!B15, NOP!B15, NYK!B15, OKC!B15, ORL!B15, PHI!B15, PHX!B15, POR!B15, SAC!B15, SAS!B15, TOR!B15, UTH!B15, WAS!B15)-Max(ATL!B15, BOS!B15, BRK!B15, CHA!B15, CHI!B15, CLE!B15, DAL!B15, DEN!B15, DET!B15, GSW!B15, HOU!B15, IND!B15, LAC!B15, LAL!B15, MEM!B15, MIA!B15, MIL!B15, MIN!B15, NOP!B15, NYK!B15, OKC!B15, ORL!B15, PHI!B15, PHX!B15, POR!B15, SAC!B15, SAS!B15, TOR!B15, UTH!B15, WAS!B15)-min(ATL!B15, BOS!B15, BRK!B15, CHA!B15, CHI!B15, CLE!B15, DAL!B15, DEN!B15, DET!B15, GSW!B15, HOU!B15, IND!B15, LAC!B15, LAL!B15, MEM!B15, MIA!B15, MIL!B15, MIN!B15, NOP!B15, NYK!B15, OKC!B15, ORL!B15, PHI!B15, PHX!B15, POR!B15, SAC!B15, SAS!B15, TOR!B15, UTH!B15, WAS!B15))/$B$103</f>
        <v>24.57142857</v>
      </c>
      <c r="C117" s="140">
        <f>(SUM(ATL!C15, BOS!C15, BRK!C15, CHA!C15, CHI!C15, CLE!C15, DAL!C15, DEN!C15, DET!C15, GSW!C15, HOU!C15, IND!C15, LAC!C15, LAL!C15, MEM!C15, MIA!C15, MIL!C15, MIN!C15, NOP!C15, NYK!C15, OKC!C15, ORL!C15, PHI!C15, PHX!C15, POR!C15, SAC!C15, SAS!C15, TOR!C15, UTH!C15, WAS!C15)-Max(ATL!C15, BOS!C15, BRK!C15, CHA!C15, CHI!C15, CLE!C15, DAL!C15, DEN!C15, DET!C15, GSW!C15, HOU!C15, IND!C15, LAC!C15, LAL!C15, MEM!C15, MIA!C15, MIL!C15, MIN!C15, NOP!C15, NYK!C15, OKC!C15, ORL!C15, PHI!C15, PHX!C15, POR!C15, SAC!C15, SAS!C15, TOR!C15, UTH!C15, WAS!C15)-min(ATL!C15, BOS!C15, BRK!C15, CHA!C15, CHI!C15, CLE!C15, DAL!C15, DEN!C15, DET!C15, GSW!C15, HOU!C15, IND!C15, LAC!C15, LAL!C15, MEM!C15, MIA!C15, MIL!C15, MIN!C15, NOP!C15, NYK!C15, OKC!C15, ORL!C15, PHI!C15, PHX!C15, POR!C15, SAC!C15, SAS!C15, TOR!C15, UTH!C15, WAS!C15))/$B$103</f>
        <v>25.71428571</v>
      </c>
      <c r="D117" s="140">
        <f>(SUM(ATL!D15, BOS!D15, BRK!D15, CHA!D15, CHI!D15, CLE!D15, DAL!D15, DEN!D15, DET!D15, GSW!D15, HOU!D15, IND!D15, LAC!D15, LAL!D15, MEM!D15, MIA!D15, MIL!D15, MIN!D15, NOP!D15, NYK!D15, OKC!D15, ORL!D15, PHI!D15, PHX!D15, POR!D15, SAC!D15, SAS!D15, TOR!D15, UTH!D15, WAS!D15)-Max(ATL!D15, BOS!D15, BRK!D15, CHA!D15, CHI!D15, CLE!D15, DAL!D15, DEN!D15, DET!D15, GSW!D15, HOU!D15, IND!D15, LAC!D15, LAL!D15, MEM!D15, MIA!D15, MIL!D15, MIN!D15, NOP!D15, NYK!D15, OKC!D15, ORL!D15, PHI!D15, PHX!D15, POR!D15, SAC!D15, SAS!D15, TOR!D15, UTH!D15, WAS!D15)-min(ATL!D15, BOS!D15, BRK!D15, CHA!D15, CHI!D15, CLE!D15, DAL!D15, DEN!D15, DET!D15, GSW!D15, HOU!D15, IND!D15, LAC!D15, LAL!D15, MEM!D15, MIA!D15, MIL!D15, MIN!D15, NOP!D15, NYK!D15, OKC!D15, ORL!D15, PHI!D15, PHX!D15, POR!D15, SAC!D15, SAS!D15, TOR!D15, UTH!D15, WAS!D15))/$B$103</f>
        <v>25.82142857</v>
      </c>
      <c r="E117" s="140">
        <f>(SUM(ATL!E15, BOS!E15, BRK!E15, CHA!E15, CHI!E15, CLE!E15, DAL!E15, DEN!E15, DET!E15, GSW!E15, HOU!E15, IND!E15, LAC!E15, LAL!E15, MEM!E15, MIA!E15, MIL!E15, MIN!E15, NOP!E15, NYK!E15, OKC!E15, ORL!E15, PHI!E15, PHX!E15, POR!E15, SAC!E15, SAS!E15, TOR!E15, UTH!E15, WAS!E15)-Max(ATL!E15, BOS!E15, BRK!E15, CHA!E15, CHI!E15, CLE!E15, DAL!E15, DEN!E15, DET!E15, GSW!E15, HOU!E15, IND!E15, LAC!E15, LAL!E15, MEM!E15, MIA!E15, MIL!E15, MIN!E15, NOP!E15, NYK!E15, OKC!E15, ORL!E15, PHI!E15, PHX!E15, POR!E15, SAC!E15, SAS!E15, TOR!E15, UTH!E15, WAS!E15)-min(ATL!E15, BOS!E15, BRK!E15, CHA!E15, CHI!E15, CLE!E15, DAL!E15, DEN!E15, DET!E15, GSW!E15, HOU!E15, IND!E15, LAC!E15, LAL!E15, MEM!E15, MIA!E15, MIL!E15, MIN!E15, NOP!E15, NYK!E15, OKC!E15, ORL!E15, PHI!E15, PHX!E15, POR!E15, SAC!E15, SAS!E15, TOR!E15, UTH!E15, WAS!E15))/$B$103</f>
        <v>22.92857143</v>
      </c>
      <c r="F117" s="140">
        <f>(SUM(ATL!G15, BOS!F15, BRK!F15, CHA!F15, CHI!F15, CLE!F15, DAL!F15, DEN!F15, DET!F15, GSW!F15, HOU!F15, IND!F15, LAC!F15, LAL!F15, MEM!F15, MIA!F15, MIL!F15, MIN!F15, NOP!F15, NYK!F15, OKC!F15, ORL!F15, PHI!F15, PHX!F15, POR!F15, SAC!F15, SAS!F15, TOR!F15, UTH!F15, WAS!F15)-Max(ATL!G15, BOS!F15, BRK!F15, CHA!F15, CHI!F15, CLE!F15, DAL!F15, DEN!F15, DET!F15, GSW!F15, HOU!F15, IND!F15, LAC!F15, LAL!F15, MEM!F15, MIA!F15, MIL!F15, MIN!F15, NOP!F15, NYK!F15, OKC!F15, ORL!F15, PHI!F15, PHX!F15, POR!F15, SAC!F15, SAS!F15, TOR!F15, UTH!F15, WAS!F15)-min(ATL!G15, BOS!F15, BRK!F15, CHA!F15, CHI!F15, CLE!F15, DAL!F15, DEN!F15, DET!F15, GSW!F15, HOU!F15, IND!F15, LAC!F15, LAL!F15, MEM!F15, MIA!F15, MIL!F15, MIN!F15, NOP!F15, NYK!F15, OKC!F15, ORL!F15, PHI!F15, PHX!F15, POR!F15, SAC!F15, SAS!F15, TOR!F15, UTH!F15, WAS!F15))/$B$103</f>
        <v>19.75</v>
      </c>
      <c r="G117" s="140">
        <f>(SUM(ATL!G15, BOS!G15, BRK!G15, CHA!G15, CHI!G15, CLE!G15, DAL!G15, DEN!G15, DET!G15, GSW!G15, HOU!G15, IND!G15, LAC!G15, LAL!G15, MEM!G15, MIA!G15, MIL!G15, MIN!G15, NOP!G15, NYK!G15, OKC!G15, ORL!G15, PHI!G15, PHX!G15, POR!G15, SAC!G15, SAS!G15, TOR!G15, UTH!G15, WAS!G15)-Max(ATL!G15, BOS!G15, BRK!G15, CHA!G15, CHI!G15, CLE!G15, DAL!G15, DEN!G15, DET!G15, GSW!G15, HOU!G15, IND!G15, LAC!G15, LAL!G15, MEM!G15, MIA!G15, MIL!G15, MIN!G15, NOP!G15, NYK!G15, OKC!G15, ORL!G15, PHI!G15, PHX!G15, POR!G15, SAC!G15, SAS!G15, TOR!G15, UTH!G15, WAS!G15)-min(ATL!G15, BOS!G15, BRK!G15, CHA!G15, CHI!G15, CLE!G15, DAL!G15, DEN!G15, DET!G15, GSW!G15, HOU!G15, IND!G15, LAC!G15, LAL!G15, MEM!G15, MIA!G15, MIL!G15, MIN!G15, NOP!G15, NYK!G15, OKC!G15, ORL!G15, PHI!G15, PHX!G15, POR!G15, SAC!G15, SAS!G15, TOR!G15, UTH!G15, WAS!G15))/$B$103</f>
        <v>22.78571429</v>
      </c>
      <c r="H117" s="140">
        <f>(SUM(ATL!H15, BOS!H15, BRK!H15, CHA!H15, CHI!H15, CLE!H15, DAL!H15, DEN!H15, DET!H15, GSW!H15, HOU!H15, IND!H15, LAC!H15, LAL!H15, MEM!H15, MIA!H15, MIL!H15, MIN!H15, NOP!H15, NYK!H15, OKC!H15, ORL!H15, PHI!H15, PHX!H15, POR!H15, SAC!H15, SAS!H15, TOR!H15, UTH!H15, WAS!H15)-Max(ATL!H15, BOS!H15, BRK!H15, CHA!H15, CHI!H15, CLE!H15, DAL!H15, DEN!H15, DET!H15, GSW!H15, HOU!H15, IND!H15, LAC!H15, LAL!H15, MEM!H15, MIA!H15, MIL!H15, MIN!H15, NOP!H15, NYK!H15, OKC!H15, ORL!H15, PHI!H15, PHX!H15, POR!H15, SAC!H15, SAS!H15, TOR!H15, UTH!H15, WAS!H15)-min(ATL!H15, BOS!H15, BRK!H15, CHA!H15, CHI!H15, CLE!H15, DAL!H15, DEN!H15, DET!H15, GSW!H15, HOU!H15, IND!H15, LAC!H15, LAL!H15, MEM!H15, MIA!H15, MIL!H15, MIN!H15, NOP!H15, NYK!H15, OKC!H15, ORL!H15, PHI!H15, PHX!H15, POR!H15, SAC!H15, SAS!H15, TOR!H15, UTH!H15, WAS!H15))/$B$103</f>
        <v>22.78571429</v>
      </c>
      <c r="I117" s="140">
        <f>(SUM(ATL!I15, BOS!I15, BRK!I15, CHA!I15, CHI!I15, CLE!I15, DAL!I15, DEN!I15, DET!I15, GSW!I15, HOU!I15, IND!I15, LAC!I15, LAL!I15, MEM!I15, MIA!I15, MIL!I15, MIN!I15, NOP!I14, NYK!I15, OKC!I15, ORL!I15, PHI!I15, PHX!I15, POR!I15, SAC!I15, SAS!I15, TOR!I15, UTH!I15, WAS!I15)-Max(ATL!I15, BOS!I15, BRK!I15, CHA!I15, CHI!I15, CLE!I15, DAL!I15, DEN!I15, DET!I15, GSW!I15, HOU!I15, IND!I15, LAC!I15, LAL!I15, MEM!I15, MIA!I15, MIL!I15, MIN!I15, NOP!I14, NYK!I15, OKC!I15, ORL!I15, PHI!I15, PHX!I15, POR!I15, SAC!I15, SAS!I15, TOR!I15, UTH!I15, WAS!I15)-min(ATL!I15, BOS!I15, BRK!I15, CHA!I15, CHI!I15, CLE!I15, DAL!I15, DEN!I15, DET!I15, GSW!I15, HOU!I15, IND!I15, LAC!I15, LAL!I15, MEM!I15, MIA!I15, MIL!I15, MIN!I15, NOP!I14, NYK!I15, OKC!I15, ORL!I15, PHI!I15, PHX!I15, POR!I15, SAC!I15, SAS!I15, TOR!I15, UTH!I15, WAS!I15))/$B$103</f>
        <v>24.17857143</v>
      </c>
      <c r="J117" s="140">
        <f>(SUM(ATL!J15, BOS!J15, BRK!J15, CHA!J15, CHI!J15, CLE!J15, DAL!J15, DEN!J15, DET!J15, GSW!J15, HOU!J15, IND!J15, LAC!J15, LAL!J15, MEM!J15, MIA!J15, MIL!J15, MIN!J15, NOP!J14, NYK!J15, OKC!J15, ORL!J15, PHI!J15, PHX!J15, POR!J15, SAC!J15, SAS!J15, TOR!J15, UTH!J15, WAS!J15)-Max(ATL!J15, BOS!J15, BRK!J15, CHA!J15, CHI!J15, CLE!J15, DAL!J15, DEN!J15, DET!J15, GSW!J15, HOU!J15, IND!J15, LAC!J15, LAL!J15, MEM!J15, MIA!J15, MIL!J15, MIN!J15, NOP!J14, NYK!J15, OKC!J15, ORL!J15, PHI!J15, PHX!J15, POR!J15, SAC!J15, SAS!J15, TOR!J15, UTH!J15, WAS!J15)-min(ATL!J15, BOS!J15, BRK!J15, CHA!J15, CHI!J15, CLE!J15, DAL!J15, DEN!J15, DET!J15, GSW!J15, HOU!J15, IND!J15, LAC!J15, LAL!J15, MEM!J15, MIA!J15, MIL!J15, MIN!J15, NOP!J14, NYK!J15, OKC!J15, ORL!J15, PHI!J15, PHX!J15, POR!J15, SAC!J15, SAS!J15, TOR!J15, UTH!J15, WAS!J15))/$B$103</f>
        <v>23.5</v>
      </c>
      <c r="K117" s="140">
        <f>(SUM(ATL!K15, BOS!K15, BRK!K15, CHA!K15, CHI!K15, CLE!K15, DAL!K15, DEN!K15, DET!K15, GSW!K15, HOU!K15, IND!K15, LAC!K15, LAL!K15, MEM!K15, MIA!K15, MIL!K15, MIN!K15, NOP!K14, NYK!K15, OKC!K15, ORL!K15, PHI!K15, PHX!K15, POR!K15, SAC!K15, SAS!K15, TOR!K15, UTH!K15, WAS!K15)-Max(ATL!K15, BOS!K15, BRK!K15, CHA!K15, CHI!K15, CLE!K15, DAL!K15, DEN!K15, DET!K15, GSW!K15, HOU!K15, IND!K15, LAC!K15, LAL!K15, MEM!K15, MIA!K15, MIL!K15, MIN!K15, NOP!K14, NYK!K15, OKC!K15, ORL!K15, PHI!K15, PHX!K15, POR!K15, SAC!K15, SAS!K15, TOR!K15, UTH!K15, WAS!K15)-min(ATL!K15, BOS!K15, BRK!K15, CHA!K15, CHI!K15, CLE!K15, DAL!K15, DEN!K15, DET!K15, GSW!K15, HOU!K15, IND!K15, LAC!K15, LAL!K15, MEM!K15, MIA!K15, MIL!K15, MIN!K15, NOP!K14, NYK!K15, OKC!K15, ORL!K15, PHI!K15, PHX!K15, POR!K15, SAC!K15, SAS!K15, TOR!K15, UTH!K15, WAS!K15))/$B$103</f>
        <v>22.32142857</v>
      </c>
      <c r="L117" s="140">
        <f>(SUM(ATL!L15, BOS!L15, BRK!L15, CHA!L15, CHI!L15, CLE!L15, DAL!L15, DEN!L15, DET!L15, GSW!L15, HOU!L15, IND!L15, LAC!L15, LAL!L15, MEM!L15, MIA!L15, MIL!L15, MIN!L15, NOP!L14, NYK!L15, OKC!L15, ORL!L15, PHI!L15, PHX!L15, POR!L15, SAC!L15, SAS!L15, TOR!L15, UTH!L15, WAS!L15)-Max(ATL!L15, BOS!L15, BRK!L15, CHA!L15, CHI!L15, CLE!L15, DAL!L15, DEN!L15, DET!L15, GSW!L15, HOU!L15, IND!L15, LAC!L15, LAL!L15, MEM!L15, MIA!L15, MIL!L15, MIN!L15, NOP!L14, NYK!L15, OKC!L15, ORL!L15, PHI!L15, PHX!L15, POR!L15, SAC!L15, SAS!L15, TOR!L15, UTH!L15, WAS!L15)-min(ATL!L15, BOS!L15, BRK!L15, CHA!L15, CHI!L15, CLE!L15, DAL!L15, DEN!L15, DET!L15, GSW!L15, HOU!L15, IND!L15, LAC!L15, LAL!L15, MEM!L15, MIA!L15, MIL!L15, MIN!L15, NOP!L14, NYK!L15, OKC!L15, ORL!L15, PHI!L15, PHX!L15, POR!L15, SAC!L15, SAS!L15, TOR!L15, UTH!L15, WAS!L15))/$B$103</f>
        <v>23.57142857</v>
      </c>
      <c r="M117" s="140">
        <f>(SUM(ATL!M15, BOS!M15, BRK!M15, CHA!M15, CHI!M15, CLE!M15, DAL!M15, DEN!M15, DET!M15, GSW!M15, HOU!M15, IND!M15, LAC!M15, LAL!M15, MEM!M15, MIA!M15, MIL!M15, MIN!M15, NOP!M15, NYK!M15, OKC!M15, ORL!M15, PHI!M15, PHX!M15, POR!M15, SAC!M15, SAS!M15, TOR!M15, UTH!M15, WAS!M15)-Max(ATL!M15, BOS!M15, BRK!M15, CHA!M15, CHI!M15, CLE!M15, DAL!M15, DEN!M15, DET!M15, GSW!M15, HOU!M15, IND!M15, LAC!M15, LAL!M15, MEM!M15, MIA!M15, MIL!M15, MIN!M15, NOP!M15, NYK!M15, OKC!M15, ORL!M15, PHI!M15, PHX!M15, POR!M15, SAC!M15, SAS!M15, TOR!M15, UTH!M15, WAS!M15)-min(ATL!M15, BOS!M15, BRK!M15, CHA!M15, CHI!M15, CLE!M15, DAL!M15, DEN!M15, DET!M15, GSW!M15, HOU!M15, IND!M15, LAC!M15, LAL!M15, MEM!M15, MIA!M15, MIL!M15, MIN!M15, NOP!M15, NYK!M15, OKC!M15, ORL!M15, PHI!M15, PHX!M15, POR!M15, SAC!M15, SAS!M15, TOR!M15, UTH!M15, WAS!M15))/$B$103</f>
        <v>22.71428571</v>
      </c>
      <c r="N117" s="140">
        <f>(SUM(ATL!N15, BOS!N15, BRK!N15, CHA!N15, CHI!N15, CLE!N15, DAL!N15, DEN!N15, DET!N15, GSW!N15, HOU!N15, IND!N15, LAC!N15, LAL!N15, MEM!N15, MIA!N15, MIL!N15, MIN!N15, NOP!N15, NYK!N15, OKC!N15, ORL!N15, PHI!N15, PHX!N15, POR!N15, SAC!N15, SAS!N15, TOR!N15, UTH!N15, WAS!N15)-Max(ATL!N15, BOS!N15, BRK!N15, CHA!N15, CHI!N15, CLE!N15, DAL!N15, DEN!N15, DET!N15, GSW!N15, HOU!N15, IND!N15, LAC!N15, LAL!N15, MEM!N15, MIA!N15, MIL!N15, MIN!N15, NOP!N15, NYK!N15, OKC!N15, ORL!N15, PHI!N15, PHX!N15, POR!N15, SAC!N15, SAS!N15, TOR!N15, UTH!N15, WAS!N15)-min(ATL!N15, BOS!N15, BRK!N15, CHA!N15, CHI!N15, CLE!N15, DAL!N15, DEN!N15, DET!N15, GSW!N15, HOU!N15, IND!N15, LAC!N15, LAL!N15, MEM!N15, MIA!N15, MIL!N15, MIN!N15, NOP!N15, NYK!N15, OKC!N15, ORL!N15, PHI!N15, PHX!N15, POR!N15, SAC!N15, SAS!N15, TOR!N15, UTH!N15, WAS!N15))/$B$103</f>
        <v>22.46428571</v>
      </c>
      <c r="O117" s="140">
        <f>(SUM(ATL!O15, BOS!O15, BRK!O15, CHA!O15, CHI!O15, CLE!O15, DAL!O15, DEN!O15, DET!O15, GSW!O15, HOU!O15, IND!O15, LAC!O15, LAL!O15, MEM!O15, MIA!O15, MIL!O15, MIN!O15, NOP!O15, NYK!O15, OKC!O15, ORL!O15, PHI!O15, PHX!O15, POR!O15, SAC!O15, SAS!O15, TOR!O15, UTH!O15, WAS!O15)-Max(ATL!O15, BOS!O15, BRK!O15, CHA!O15, CHI!O15, CLE!O15, DAL!O15, DEN!O15, DET!O15, GSW!O15, HOU!O15, IND!O15, LAC!O15, LAL!O15, MEM!O15, MIA!O15, MIL!O15, MIN!O15, NOP!O15, NYK!O15, OKC!O15, ORL!O15, PHI!O15, PHX!O15, POR!O15, SAC!O15, SAS!O15, TOR!O15, UTH!O15, WAS!O15)-min(ATL!O15, BOS!O15, BRK!O15, CHA!O15, CHI!O15, CLE!O15, DAL!O15, DEN!O15, DET!O15, GSW!O15, HOU!O15, IND!O15, LAC!O15, LAL!O15, MEM!O15, MIA!O15, MIL!O15, MIN!O15, NOP!O15, NYK!O15, OKC!O15, ORL!O15, PHI!O15, PHX!O15, POR!O15, SAC!O15, SAS!O15, TOR!O15, UTH!O15, WAS!O15))/$B$103</f>
        <v>7.821428571</v>
      </c>
      <c r="P117" s="140">
        <f>(SUM(ATL!P15, BOS!P15, BRK!P15, CHA!P15, CHI!P15, CLE!P15, DAL!P15, DEN!P15, DET!P15, GSW!P15, HOU!P15, IND!P15, LAC!P15, LAL!P15, MEM!P15, MIA!P15, MIL!P15, MIN!P15, NOP!P15, NYK!P15, OKC!P15, ORL!P15, PHI!P15, PHX!P15, POR!P15, SAC!P15, SAS!P15, TOR!P15, UTH!P15, WAS!P15)-Max(ATL!P15, BOS!P15, BRK!P15, CHA!P15, CHI!P15, CLE!P15, DAL!P15, DEN!P15, DET!P15, GSW!P15, HOU!P15, IND!P15, LAC!P15, LAL!P15, MEM!P15, MIA!P15, MIL!P15, MIN!P15, NOP!P15, NYK!P15, OKC!P15, ORL!P15, PHI!P15, PHX!P15, POR!P15, SAC!P15, SAS!P15, TOR!P15, UTH!P15, WAS!P15)-min(ATL!P15, BOS!P15, BRK!P15, CHA!P15, CHI!P15, CLE!P15, DAL!P15, DEN!P15, DET!P15, GSW!P15, HOU!P15, IND!P15, LAC!P15, LAL!P15, MEM!P15, MIA!P15, MIL!P15, MIN!P15, NOP!P15, NYK!P15, OKC!P15, ORL!P15, PHI!P15, PHX!P15, POR!P15, SAC!P15, SAS!P15, TOR!P15, UTH!P15, WAS!P15))/$B$103</f>
        <v>0</v>
      </c>
      <c r="Q117" s="140">
        <f>(SUM(ATL!Q15, BOS!Q15, BRK!Q15, CHA!Q15, CHI!Q15, CLE!Q15, DAL!Q15, DEN!Q15, DET!Q15, GSW!Q15, HOU!Q15, IND!Q15, LAC!Q15, LAL!Q15, MEM!Q15, MIA!Q15, MIL!Q15, MIN!Q15, NOP!Q15, NYK!Q15, OKC!Q15, ORL!Q15, PHI!Q15, PHX!Q15, POR!Q15, SAC!Q15, SAS!Q15, TOR!Q15, UTH!Q15, WAS!Q15)-Max(ATL!Q15, BOS!Q15, BRK!Q15, CHA!Q15, CHI!Q15, CLE!Q15, DAL!Q15, DEN!Q15, DET!Q15, GSW!Q15, HOU!Q15, IND!Q15, LAC!Q15, LAL!Q15, MEM!Q15, MIA!Q15, MIL!Q15, MIN!Q15, NOP!Q15, NYK!Q15, OKC!Q15, ORL!Q15, PHI!Q15, PHX!Q15, POR!Q15, SAC!Q15, SAS!Q15, TOR!Q15, UTH!Q15, WAS!Q15)-min(ATL!Q15, BOS!Q15, BRK!Q15, CHA!Q15, CHI!Q15, CLE!Q15, DAL!Q15, DEN!Q15, DET!Q15, GSW!Q15, HOU!Q15, IND!Q15, LAC!Q15, LAL!Q15, MEM!Q15, MIA!Q15, MIL!Q15, MIN!Q15, NOP!Q15, NYK!Q15, OKC!Q15, ORL!Q15, PHI!Q15, PHX!Q15, POR!Q15, SAC!Q15, SAS!Q15, TOR!Q15, UTH!Q15, WAS!Q15))/$B$103</f>
        <v>0</v>
      </c>
      <c r="R117" s="140">
        <f>(SUM(ATL!R15, BOS!R15, BRK!R15, CHA!R15, CHI!R15, CLE!R15, DAL!R15, DEN!R15, DET!R15, GSW!R15, HOU!R15, IND!R15, LAC!R15, LAL!R15, MEM!R15, MIA!R15, MIL!R15, MIN!R15, NOP!R15, NYK!R15, OKC!R15, ORL!R15, PHI!R15, PHX!R15, POR!R15, SAC!R15, SAS!R15, TOR!R15, UTH!R15, WAS!R15)-Max(ATL!R15, BOS!R15, BRK!R15, CHA!R15, CHI!R15, CLE!R15, DAL!R15, DEN!R15, DET!R15, GSW!R15, HOU!R15, IND!R15, LAC!R15, LAL!R15, MEM!R15, MIA!R15, MIL!R15, MIN!R15, NOP!R15, NYK!R15, OKC!R15, ORL!R15, PHI!R15, PHX!R15, POR!R15, SAC!R15, SAS!R15, TOR!R15, UTH!R15, WAS!R15)-min(ATL!R15, BOS!R15, BRK!R15, CHA!R15, CHI!R15, CLE!R15, DAL!R15, DEN!R15, DET!R15, GSW!R15, HOU!R15, IND!R15, LAC!R15, LAL!R15, MEM!R15, MIA!R15, MIL!R15, MIN!R15, NOP!R15, NYK!R15, OKC!R15, ORL!R15, PHI!R15, PHX!R15, POR!R15, SAC!R15, SAS!R15, TOR!R15, UTH!R15, WAS!R15))/$B$103</f>
        <v>0</v>
      </c>
      <c r="S117" s="140">
        <f>(SUM(ATL!S15, BOS!S15, BRK!S15, CHA!S15, CHI!S15, CLE!S15, DAL!S15, DEN!S15, DET!S15, GSW!S15, HOU!S15, IND!S15, LAC!S15, LAL!S15, MEM!S15, MIA!S15, MIL!S15, MIN!S15, NOP!S15, NYK!S15, OKC!S15, ORL!S15, PHI!S15, PHX!S15, POR!S15, SAC!S15, SAS!S15, TOR!S15, UTH!S15, WAS!S15)-Max(ATL!S15, BOS!S15, BRK!S15, CHA!S15, CHI!S15, CLE!S15, DAL!S15, DEN!S15, DET!S15, GSW!S15, HOU!S15, IND!S15, LAC!S15, LAL!S15, MEM!S15, MIA!S15, MIL!S15, MIN!S15, NOP!S15, NYK!S15, OKC!S15, ORL!S15, PHI!S15, PHX!S15, POR!S15, SAC!S15, SAS!S15, TOR!S15, UTH!S15, WAS!S15)-min(ATL!S15, BOS!S15, BRK!S15, CHA!S15, CHI!S15, CLE!S15, DAL!S15, DEN!S15, DET!S15, GSW!S15, HOU!S15, IND!S15, LAC!S15, LAL!S15, MEM!S15, MIA!S15, MIL!S15, MIN!S15, NOP!S15, NYK!S15, OKC!S15, ORL!S15, PHI!S15, PHX!S15, POR!S15, SAC!S15, SAS!S15, TOR!S15, UTH!S15, WAS!S15))/$B$103</f>
        <v>-1490.428571</v>
      </c>
    </row>
    <row r="118">
      <c r="A118" s="3" t="s">
        <v>35</v>
      </c>
      <c r="B118" s="140">
        <f>(SUM(ATL!B16, BOS!B16, BRK!B16, CHA!B16, CHI!B16, CLE!B16, DAL!B16, DEN!B16, DET!B16, GSW!B16, HOU!B16, IND!B16, LAC!B16, LAL!B16, MEM!B16, MIA!B16, MIL!B16, MIN!B16, NOP!B16, NYK!B16, OKC!B16, ORL!B16, PHI!B16, PHX!B16, POR!B16, SAC!B16, SAS!B16, TOR!B16, UTH!B16, WAS!B16)-Max(ATL!B16, BOS!B16, BRK!B16, CHA!B16, CHI!B16, CLE!B16, DAL!B16, DEN!B16, DET!B16, GSW!B16, HOU!B16, IND!B16, LAC!B16, LAL!B16, MEM!B16, MIA!B16, MIL!B16, MIN!B16, NOP!B16, NYK!B16, OKC!B16, ORL!B16, PHI!B16, PHX!B16, POR!B16, SAC!B16, SAS!B16, TOR!B16, UTH!B16, WAS!B16)-min(ATL!B16, BOS!B16, BRK!B16, CHA!B16, CHI!B16, CLE!B16, DAL!B16, DEN!B16, DET!B16, GSW!B16, HOU!B16, IND!B16, LAC!B16, LAL!B16, MEM!B16, MIA!B16, MIL!B16, MIN!B16, NOP!B16, NYK!B16, OKC!B16, ORL!B16, PHI!B16, PHX!B16, POR!B16, SAC!B16, SAS!B16, TOR!B16, UTH!B16, WAS!B16))/$B$103</f>
        <v>10.28571429</v>
      </c>
      <c r="C118" s="140">
        <f>(SUM(ATL!C16, BOS!C16, BRK!C16, CHA!C16, CHI!C16, CLE!C16, DAL!C16, DEN!C16, DET!C16, GSW!C16, HOU!C16, IND!C16, LAC!C16, LAL!C16, MEM!C16, MIA!C16, MIL!C16, MIN!C16, NOP!C16, NYK!C16, OKC!C16, ORL!C16, PHI!C16, PHX!C16, POR!C16, SAC!C16, SAS!C16, TOR!C16, UTH!C16, WAS!C16)-Max(ATL!C16, BOS!C16, BRK!C16, CHA!C16, CHI!C16, CLE!C16, DAL!C16, DEN!C16, DET!C16, GSW!C16, HOU!C16, IND!C16, LAC!C16, LAL!C16, MEM!C16, MIA!C16, MIL!C16, MIN!C16, NOP!C16, NYK!C16, OKC!C16, ORL!C16, PHI!C16, PHX!C16, POR!C16, SAC!C16, SAS!C16, TOR!C16, UTH!C16, WAS!C16)-min(ATL!C16, BOS!C16, BRK!C16, CHA!C16, CHI!C16, CLE!C16, DAL!C16, DEN!C16, DET!C16, GSW!C16, HOU!C16, IND!C16, LAC!C16, LAL!C16, MEM!C16, MIA!C16, MIL!C16, MIN!C16, NOP!C16, NYK!C16, OKC!C16, ORL!C16, PHI!C16, PHX!C16, POR!C16, SAC!C16, SAS!C16, TOR!C16, UTH!C16, WAS!C16))/$B$103</f>
        <v>6.214285714</v>
      </c>
      <c r="D118" s="140">
        <f>(SUM(ATL!D16, BOS!D16, BRK!D16, CHA!D16, CHI!D16, CLE!D16, DAL!D16, DEN!D16, DET!D16, GSW!D16, HOU!D16, IND!D16, LAC!D16, LAL!D16, MEM!D16, MIA!D16, MIL!D16, MIN!D16, NOP!D16, NYK!D16, OKC!D16, ORL!D16, PHI!D16, PHX!D16, POR!D16, SAC!D16, SAS!D16, TOR!D16, UTH!D16, WAS!D16)-Max(ATL!D16, BOS!D16, BRK!D16, CHA!D16, CHI!D16, CLE!D16, DAL!D16, DEN!D16, DET!D16, GSW!D16, HOU!D16, IND!D16, LAC!D16, LAL!D16, MEM!D16, MIA!D16, MIL!D16, MIN!D16, NOP!D16, NYK!D16, OKC!D16, ORL!D16, PHI!D16, PHX!D16, POR!D16, SAC!D16, SAS!D16, TOR!D16, UTH!D16, WAS!D16)-min(ATL!D16, BOS!D16, BRK!D16, CHA!D16, CHI!D16, CLE!D16, DAL!D16, DEN!D16, DET!D16, GSW!D16, HOU!D16, IND!D16, LAC!D16, LAL!D16, MEM!D16, MIA!D16, MIL!D16, MIN!D16, NOP!D16, NYK!D16, OKC!D16, ORL!D16, PHI!D16, PHX!D16, POR!D16, SAC!D16, SAS!D16, TOR!D16, UTH!D16, WAS!D16))/$B$103</f>
        <v>2.071428571</v>
      </c>
      <c r="E118" s="140">
        <f>(SUM(ATL!E16, BOS!E16, BRK!E16, CHA!E16, CHI!E16, CLE!E16, DAL!E16, DEN!E16, DET!E16, GSW!E16, HOU!E16, IND!E16, LAC!E16, LAL!E16, MEM!E16, MIA!E16, MIL!E16, MIN!E16, NOP!E16, NYK!E16, OKC!E16, ORL!E16, PHI!E16, PHX!E16, POR!E16, SAC!E16, SAS!E16, TOR!E16, UTH!E16, WAS!E16)-Max(ATL!E16, BOS!E16, BRK!E16, CHA!E16, CHI!E16, CLE!E16, DAL!E16, DEN!E16, DET!E16, GSW!E16, HOU!E16, IND!E16, LAC!E16, LAL!E16, MEM!E16, MIA!E16, MIL!E16, MIN!E16, NOP!E16, NYK!E16, OKC!E16, ORL!E16, PHI!E16, PHX!E16, POR!E16, SAC!E16, SAS!E16, TOR!E16, UTH!E16, WAS!E16)-min(ATL!E16, BOS!E16, BRK!E16, CHA!E16, CHI!E16, CLE!E16, DAL!E16, DEN!E16, DET!E16, GSW!E16, HOU!E16, IND!E16, LAC!E16, LAL!E16, MEM!E16, MIA!E16, MIL!E16, MIN!E16, NOP!E16, NYK!E16, OKC!E16, ORL!E16, PHI!E16, PHX!E16, POR!E16, SAC!E16, SAS!E16, TOR!E16, UTH!E16, WAS!E16))/$B$103</f>
        <v>1.392857143</v>
      </c>
      <c r="F118" s="140">
        <f>(SUM(ATL!G16, BOS!F16, BRK!F16, CHA!F16, CHI!F16, CLE!F16, DAL!F16, DEN!F16, DET!F16, GSW!F16, HOU!F16, IND!F16, LAC!F16, LAL!F16, MEM!F16, MIA!F16, MIL!F16, MIN!F16, NOP!F16, NYK!F16, OKC!F16, ORL!F16, PHI!F16, PHX!F16, POR!F16, SAC!F16, SAS!F16, TOR!F16, UTH!F16, WAS!F16)-Max(ATL!G16, BOS!F16, BRK!F16, CHA!F16, CHI!F16, CLE!F16, DAL!F16, DEN!F16, DET!F16, GSW!F16, HOU!F16, IND!F16, LAC!F16, LAL!F16, MEM!F16, MIA!F16, MIL!F16, MIN!F16, NOP!F16, NYK!F16, OKC!F16, ORL!F16, PHI!F16, PHX!F16, POR!F16, SAC!F16, SAS!F16, TOR!F16, UTH!F16, WAS!F16)-min(ATL!G16, BOS!F16, BRK!F16, CHA!F16, CHI!F16, CLE!F16, DAL!F16, DEN!F16, DET!F16, GSW!F16, HOU!F16, IND!F16, LAC!F16, LAL!F16, MEM!F16, MIA!F16, MIL!F16, MIN!F16, NOP!F16, NYK!F16, OKC!F16, ORL!F16, PHI!F16, PHX!F16, POR!F16, SAC!F16, SAS!F16, TOR!F16, UTH!F16, WAS!F16))/$B$103</f>
        <v>2.071428571</v>
      </c>
      <c r="G118" s="140">
        <f>(SUM(ATL!G16, BOS!G16, BRK!G16, CHA!G16, CHI!G16, CLE!G16, DAL!G16, DEN!G16, DET!G16, GSW!G16, HOU!G16, IND!G16, LAC!G16, LAL!G16, MEM!G16, MIA!G16, MIL!G16, MIN!G16, NOP!G16, NYK!G16, OKC!G16, ORL!G16, PHI!G16, PHX!G16, POR!G16, SAC!G16, SAS!G16, TOR!G16, UTH!G16, WAS!G16)-Max(ATL!G16, BOS!G16, BRK!G16, CHA!G16, CHI!G16, CLE!G16, DAL!G16, DEN!G16, DET!G16, GSW!G16, HOU!G16, IND!G16, LAC!G16, LAL!G16, MEM!G16, MIA!G16, MIL!G16, MIN!G16, NOP!G16, NYK!G16, OKC!G16, ORL!G16, PHI!G16, PHX!G16, POR!G16, SAC!G16, SAS!G16, TOR!G16, UTH!G16, WAS!G16)-min(ATL!G16, BOS!G16, BRK!G16, CHA!G16, CHI!G16, CLE!G16, DAL!G16, DEN!G16, DET!G16, GSW!G16, HOU!G16, IND!G16, LAC!G16, LAL!G16, MEM!G16, MIA!G16, MIL!G16, MIN!G16, NOP!G16, NYK!G16, OKC!G16, ORL!G16, PHI!G16, PHX!G16, POR!G16, SAC!G16, SAS!G16, TOR!G16, UTH!G16, WAS!G16))/$B$103</f>
        <v>5.178571429</v>
      </c>
      <c r="H118" s="140">
        <f>(SUM(ATL!H16, BOS!H16, BRK!H16, CHA!H16, CHI!H16, CLE!H16, DAL!H16, DEN!H16, DET!H16, GSW!H16, HOU!H16, IND!H16, LAC!H16, LAL!H16, MEM!H16, MIA!H16, MIL!H16, MIN!H16, NOP!H16, NYK!H16, OKC!H16, ORL!H16, PHI!H16, PHX!H16, POR!H16, SAC!H16, SAS!H16, TOR!H16, UTH!H16, WAS!H16)-Max(ATL!H16, BOS!H16, BRK!H16, CHA!H16, CHI!H16, CLE!H16, DAL!H16, DEN!H16, DET!H16, GSW!H16, HOU!H16, IND!H16, LAC!H16, LAL!H16, MEM!H16, MIA!H16, MIL!H16, MIN!H16, NOP!H16, NYK!H16, OKC!H16, ORL!H16, PHI!H16, PHX!H16, POR!H16, SAC!H16, SAS!H16, TOR!H16, UTH!H16, WAS!H16)-min(ATL!H16, BOS!H16, BRK!H16, CHA!H16, CHI!H16, CLE!H16, DAL!H16, DEN!H16, DET!H16, GSW!H16, HOU!H16, IND!H16, LAC!H16, LAL!H16, MEM!H16, MIA!H16, MIL!H16, MIN!H16, NOP!H16, NYK!H16, OKC!H16, ORL!H16, PHI!H16, PHX!H16, POR!H16, SAC!H16, SAS!H16, TOR!H16, UTH!H16, WAS!H16))/$B$103</f>
        <v>6.142857143</v>
      </c>
      <c r="I118" s="140">
        <f>(SUM(ATL!I16, BOS!I16, BRK!I16, CHA!I16, CHI!I16, CLE!I16, DAL!I16, DEN!I16, DET!I16, GSW!I16, HOU!I16, IND!I16, LAC!I16, LAL!I16, MEM!I16, MIA!I16, MIL!I16, MIN!I16, NOP!I15, NYK!I16, OKC!I16, ORL!I16, PHI!I16, PHX!I16, POR!I16, SAC!I16, SAS!I16, TOR!I16, UTH!I16, WAS!I16)-Max(ATL!I16, BOS!I16, BRK!I16, CHA!I16, CHI!I16, CLE!I16, DAL!I16, DEN!I16, DET!I16, GSW!I16, HOU!I16, IND!I16, LAC!I16, LAL!I16, MEM!I16, MIA!I16, MIL!I16, MIN!I16, NOP!I15, NYK!I16, OKC!I16, ORL!I16, PHI!I16, PHX!I16, POR!I16, SAC!I16, SAS!I16, TOR!I16, UTH!I16, WAS!I16)-min(ATL!I16, BOS!I16, BRK!I16, CHA!I16, CHI!I16, CLE!I16, DAL!I16, DEN!I16, DET!I16, GSW!I16, HOU!I16, IND!I16, LAC!I16, LAL!I16, MEM!I16, MIA!I16, MIL!I16, MIN!I16, NOP!I15, NYK!I16, OKC!I16, ORL!I16, PHI!I16, PHX!I16, POR!I16, SAC!I16, SAS!I16, TOR!I16, UTH!I16, WAS!I16))/$B$103</f>
        <v>2.928571429</v>
      </c>
      <c r="J118" s="140">
        <f>(SUM(ATL!J16, BOS!J16, BRK!J16, CHA!J16, CHI!J16, CLE!J16, DAL!J16, DEN!J16, DET!J16, GSW!J16, HOU!J16, IND!J16, LAC!J16, LAL!J16, MEM!J16, MIA!J16, MIL!J16, MIN!J16, NOP!J15, NYK!J16, OKC!J16, ORL!J16, PHI!J16, PHX!J16, POR!J16, SAC!J16, SAS!J16, TOR!J16, UTH!J16, WAS!J16)-Max(ATL!J16, BOS!J16, BRK!J16, CHA!J16, CHI!J16, CLE!J16, DAL!J16, DEN!J16, DET!J16, GSW!J16, HOU!J16, IND!J16, LAC!J16, LAL!J16, MEM!J16, MIA!J16, MIL!J16, MIN!J16, NOP!J15, NYK!J16, OKC!J16, ORL!J16, PHI!J16, PHX!J16, POR!J16, SAC!J16, SAS!J16, TOR!J16, UTH!J16, WAS!J16)-min(ATL!J16, BOS!J16, BRK!J16, CHA!J16, CHI!J16, CLE!J16, DAL!J16, DEN!J16, DET!J16, GSW!J16, HOU!J16, IND!J16, LAC!J16, LAL!J16, MEM!J16, MIA!J16, MIL!J16, MIN!J16, NOP!J15, NYK!J16, OKC!J16, ORL!J16, PHI!J16, PHX!J16, POR!J16, SAC!J16, SAS!J16, TOR!J16, UTH!J16, WAS!J16))/$B$103</f>
        <v>2.285714286</v>
      </c>
      <c r="K118" s="140">
        <f>(SUM(ATL!K16, BOS!K16, BRK!K16, CHA!K16, CHI!K16, CLE!K16, DAL!K16, DEN!K16, DET!K16, GSW!K16, HOU!K16, IND!K16, LAC!K16, LAL!K16, MEM!K16, MIA!K16, MIL!K16, MIN!K16, NOP!K15, NYK!K16, OKC!K16, ORL!K16, PHI!K16, PHX!K16, POR!K16, SAC!K16, SAS!K16, TOR!K16, UTH!K16, WAS!K16)-Max(ATL!K16, BOS!K16, BRK!K16, CHA!K16, CHI!K16, CLE!K16, DAL!K16, DEN!K16, DET!K16, GSW!K16, HOU!K16, IND!K16, LAC!K16, LAL!K16, MEM!K16, MIA!K16, MIL!K16, MIN!K16, NOP!K15, NYK!K16, OKC!K16, ORL!K16, PHI!K16, PHX!K16, POR!K16, SAC!K16, SAS!K16, TOR!K16, UTH!K16, WAS!K16)-min(ATL!K16, BOS!K16, BRK!K16, CHA!K16, CHI!K16, CLE!K16, DAL!K16, DEN!K16, DET!K16, GSW!K16, HOU!K16, IND!K16, LAC!K16, LAL!K16, MEM!K16, MIA!K16, MIL!K16, MIN!K16, NOP!K15, NYK!K16, OKC!K16, ORL!K16, PHI!K16, PHX!K16, POR!K16, SAC!K16, SAS!K16, TOR!K16, UTH!K16, WAS!K16))/$B$103</f>
        <v>1.785714286</v>
      </c>
      <c r="L118" s="140">
        <f>(SUM(ATL!L16, BOS!L16, BRK!L16, CHA!L16, CHI!L16, CLE!L16, DAL!L16, DEN!L16, DET!L16, GSW!L16, HOU!L16, IND!L16, LAC!L16, LAL!L16, MEM!L16, MIA!L16, MIL!L16, MIN!L16, NOP!L15, NYK!L16, OKC!L16, ORL!L16, PHI!L16, PHX!L16, POR!L16, SAC!L16, SAS!L16, TOR!L16, UTH!L16, WAS!L16)-Max(ATL!L16, BOS!L16, BRK!L16, CHA!L16, CHI!L16, CLE!L16, DAL!L16, DEN!L16, DET!L16, GSW!L16, HOU!L16, IND!L16, LAC!L16, LAL!L16, MEM!L16, MIA!L16, MIL!L16, MIN!L16, NOP!L15, NYK!L16, OKC!L16, ORL!L16, PHI!L16, PHX!L16, POR!L16, SAC!L16, SAS!L16, TOR!L16, UTH!L16, WAS!L16)-min(ATL!L16, BOS!L16, BRK!L16, CHA!L16, CHI!L16, CLE!L16, DAL!L16, DEN!L16, DET!L16, GSW!L16, HOU!L16, IND!L16, LAC!L16, LAL!L16, MEM!L16, MIA!L16, MIL!L16, MIN!L16, NOP!L15, NYK!L16, OKC!L16, ORL!L16, PHI!L16, PHX!L16, POR!L16, SAC!L16, SAS!L16, TOR!L16, UTH!L16, WAS!L16))/$B$103</f>
        <v>4.107142857</v>
      </c>
      <c r="M118" s="140">
        <f>(SUM(ATL!M16, BOS!M16, BRK!M16, CHA!M16, CHI!M16, CLE!M16, DAL!M16, DEN!M16, DET!M16, GSW!M16, HOU!M16, IND!M16, LAC!M16, LAL!M16, MEM!M16, MIA!M16, MIL!M16, MIN!M16, NOP!M16, NYK!M16, OKC!M16, ORL!M16, PHI!M16, PHX!M16, POR!M16, SAC!M16, SAS!M16, TOR!M16, UTH!M16, WAS!M16)-Max(ATL!M16, BOS!M16, BRK!M16, CHA!M16, CHI!M16, CLE!M16, DAL!M16, DEN!M16, DET!M16, GSW!M16, HOU!M16, IND!M16, LAC!M16, LAL!M16, MEM!M16, MIA!M16, MIL!M16, MIN!M16, NOP!M16, NYK!M16, OKC!M16, ORL!M16, PHI!M16, PHX!M16, POR!M16, SAC!M16, SAS!M16, TOR!M16, UTH!M16, WAS!M16)-min(ATL!M16, BOS!M16, BRK!M16, CHA!M16, CHI!M16, CLE!M16, DAL!M16, DEN!M16, DET!M16, GSW!M16, HOU!M16, IND!M16, LAC!M16, LAL!M16, MEM!M16, MIA!M16, MIL!M16, MIN!M16, NOP!M16, NYK!M16, OKC!M16, ORL!M16, PHI!M16, PHX!M16, POR!M16, SAC!M16, SAS!M16, TOR!M16, UTH!M16, WAS!M16))/$B$103</f>
        <v>3.25</v>
      </c>
      <c r="N118" s="140">
        <f>(SUM(ATL!N16, BOS!N16, BRK!N16, CHA!N16, CHI!N16, CLE!N16, DAL!N16, DEN!N16, DET!N16, GSW!N16, HOU!N16, IND!N16, LAC!N16, LAL!N16, MEM!N16, MIA!N16, MIL!N16, MIN!N16, NOP!N16, NYK!N16, OKC!N16, ORL!N16, PHI!N16, PHX!N16, POR!N16, SAC!N16, SAS!N16, TOR!N16, UTH!N16, WAS!N16)-Max(ATL!N16, BOS!N16, BRK!N16, CHA!N16, CHI!N16, CLE!N16, DAL!N16, DEN!N16, DET!N16, GSW!N16, HOU!N16, IND!N16, LAC!N16, LAL!N16, MEM!N16, MIA!N16, MIL!N16, MIN!N16, NOP!N16, NYK!N16, OKC!N16, ORL!N16, PHI!N16, PHX!N16, POR!N16, SAC!N16, SAS!N16, TOR!N16, UTH!N16, WAS!N16)-min(ATL!N16, BOS!N16, BRK!N16, CHA!N16, CHI!N16, CLE!N16, DAL!N16, DEN!N16, DET!N16, GSW!N16, HOU!N16, IND!N16, LAC!N16, LAL!N16, MEM!N16, MIA!N16, MIL!N16, MIN!N16, NOP!N16, NYK!N16, OKC!N16, ORL!N16, PHI!N16, PHX!N16, POR!N16, SAC!N16, SAS!N16, TOR!N16, UTH!N16, WAS!N16))/$B$103</f>
        <v>6.107142857</v>
      </c>
      <c r="O118" s="140">
        <f>(SUM(ATL!O16, BOS!O16, BRK!O16, CHA!O16, CHI!O16, CLE!O16, DAL!O16, DEN!O16, DET!O16, GSW!O16, HOU!O16, IND!O16, LAC!O16, LAL!O16, MEM!O16, MIA!O16, MIL!O16, MIN!O16, NOP!O16, NYK!O16, OKC!O16, ORL!O16, PHI!O16, PHX!O16, POR!O16, SAC!O16, SAS!O16, TOR!O16, UTH!O16, WAS!O16)-Max(ATL!O16, BOS!O16, BRK!O16, CHA!O16, CHI!O16, CLE!O16, DAL!O16, DEN!O16, DET!O16, GSW!O16, HOU!O16, IND!O16, LAC!O16, LAL!O16, MEM!O16, MIA!O16, MIL!O16, MIN!O16, NOP!O16, NYK!O16, OKC!O16, ORL!O16, PHI!O16, PHX!O16, POR!O16, SAC!O16, SAS!O16, TOR!O16, UTH!O16, WAS!O16)-min(ATL!O16, BOS!O16, BRK!O16, CHA!O16, CHI!O16, CLE!O16, DAL!O16, DEN!O16, DET!O16, GSW!O16, HOU!O16, IND!O16, LAC!O16, LAL!O16, MEM!O16, MIA!O16, MIL!O16, MIN!O16, NOP!O16, NYK!O16, OKC!O16, ORL!O16, PHI!O16, PHX!O16, POR!O16, SAC!O16, SAS!O16, TOR!O16, UTH!O16, WAS!O16))/$B$103</f>
        <v>2.178571429</v>
      </c>
      <c r="P118" s="140">
        <f>(SUM(ATL!P16, BOS!P16, BRK!P16, CHA!P16, CHI!P16, CLE!P16, DAL!P16, DEN!P16, DET!P16, GSW!P16, HOU!P16, IND!P16, LAC!P16, LAL!P16, MEM!P16, MIA!P16, MIL!P16, MIN!P16, NOP!P16, NYK!P16, OKC!P16, ORL!P16, PHI!P16, PHX!P16, POR!P16, SAC!P16, SAS!P16, TOR!P16, UTH!P16, WAS!P16)-Max(ATL!P16, BOS!P16, BRK!P16, CHA!P16, CHI!P16, CLE!P16, DAL!P16, DEN!P16, DET!P16, GSW!P16, HOU!P16, IND!P16, LAC!P16, LAL!P16, MEM!P16, MIA!P16, MIL!P16, MIN!P16, NOP!P16, NYK!P16, OKC!P16, ORL!P16, PHI!P16, PHX!P16, POR!P16, SAC!P16, SAS!P16, TOR!P16, UTH!P16, WAS!P16)-min(ATL!P16, BOS!P16, BRK!P16, CHA!P16, CHI!P16, CLE!P16, DAL!P16, DEN!P16, DET!P16, GSW!P16, HOU!P16, IND!P16, LAC!P16, LAL!P16, MEM!P16, MIA!P16, MIL!P16, MIN!P16, NOP!P16, NYK!P16, OKC!P16, ORL!P16, PHI!P16, PHX!P16, POR!P16, SAC!P16, SAS!P16, TOR!P16, UTH!P16, WAS!P16))/$B$103</f>
        <v>0</v>
      </c>
      <c r="Q118" s="140">
        <f>(SUM(ATL!Q16, BOS!Q16, BRK!Q16, CHA!Q16, CHI!Q16, CLE!Q16, DAL!Q16, DEN!Q16, DET!Q16, GSW!Q16, HOU!Q16, IND!Q16, LAC!Q16, LAL!Q16, MEM!Q16, MIA!Q16, MIL!Q16, MIN!Q16, NOP!Q16, NYK!Q16, OKC!Q16, ORL!Q16, PHI!Q16, PHX!Q16, POR!Q16, SAC!Q16, SAS!Q16, TOR!Q16, UTH!Q16, WAS!Q16)-Max(ATL!Q16, BOS!Q16, BRK!Q16, CHA!Q16, CHI!Q16, CLE!Q16, DAL!Q16, DEN!Q16, DET!Q16, GSW!Q16, HOU!Q16, IND!Q16, LAC!Q16, LAL!Q16, MEM!Q16, MIA!Q16, MIL!Q16, MIN!Q16, NOP!Q16, NYK!Q16, OKC!Q16, ORL!Q16, PHI!Q16, PHX!Q16, POR!Q16, SAC!Q16, SAS!Q16, TOR!Q16, UTH!Q16, WAS!Q16)-min(ATL!Q16, BOS!Q16, BRK!Q16, CHA!Q16, CHI!Q16, CLE!Q16, DAL!Q16, DEN!Q16, DET!Q16, GSW!Q16, HOU!Q16, IND!Q16, LAC!Q16, LAL!Q16, MEM!Q16, MIA!Q16, MIL!Q16, MIN!Q16, NOP!Q16, NYK!Q16, OKC!Q16, ORL!Q16, PHI!Q16, PHX!Q16, POR!Q16, SAC!Q16, SAS!Q16, TOR!Q16, UTH!Q16, WAS!Q16))/$B$103</f>
        <v>0</v>
      </c>
      <c r="R118" s="140">
        <f>(SUM(ATL!R16, BOS!R16, BRK!R16, CHA!R16, CHI!R16, CLE!R16, DAL!R16, DEN!R16, DET!R16, GSW!R16, HOU!R16, IND!R16, LAC!R16, LAL!R16, MEM!R16, MIA!R16, MIL!R16, MIN!R16, NOP!R16, NYK!R16, OKC!R16, ORL!R16, PHI!R16, PHX!R16, POR!R16, SAC!R16, SAS!R16, TOR!R16, UTH!R16, WAS!R16)-Max(ATL!R16, BOS!R16, BRK!R16, CHA!R16, CHI!R16, CLE!R16, DAL!R16, DEN!R16, DET!R16, GSW!R16, HOU!R16, IND!R16, LAC!R16, LAL!R16, MEM!R16, MIA!R16, MIL!R16, MIN!R16, NOP!R16, NYK!R16, OKC!R16, ORL!R16, PHI!R16, PHX!R16, POR!R16, SAC!R16, SAS!R16, TOR!R16, UTH!R16, WAS!R16)-min(ATL!R16, BOS!R16, BRK!R16, CHA!R16, CHI!R16, CLE!R16, DAL!R16, DEN!R16, DET!R16, GSW!R16, HOU!R16, IND!R16, LAC!R16, LAL!R16, MEM!R16, MIA!R16, MIL!R16, MIN!R16, NOP!R16, NYK!R16, OKC!R16, ORL!R16, PHI!R16, PHX!R16, POR!R16, SAC!R16, SAS!R16, TOR!R16, UTH!R16, WAS!R16))/$B$103</f>
        <v>0</v>
      </c>
      <c r="S118" s="140">
        <f>(SUM(ATL!S16, BOS!S16, BRK!S16, CHA!S16, CHI!S16, CLE!S16, DAL!S16, DEN!S16, DET!S16, GSW!S16, HOU!S16, IND!S16, LAC!S16, LAL!S16, MEM!S16, MIA!S16, MIL!S16, MIN!S16, NOP!S16, NYK!S16, OKC!S16, ORL!S16, PHI!S16, PHX!S16, POR!S16, SAC!S16, SAS!S16, TOR!S16, UTH!S16, WAS!S16)-Max(ATL!S16, BOS!S16, BRK!S16, CHA!S16, CHI!S16, CLE!S16, DAL!S16, DEN!S16, DET!S16, GSW!S16, HOU!S16, IND!S16, LAC!S16, LAL!S16, MEM!S16, MIA!S16, MIL!S16, MIN!S16, NOP!S16, NYK!S16, OKC!S16, ORL!S16, PHI!S16, PHX!S16, POR!S16, SAC!S16, SAS!S16, TOR!S16, UTH!S16, WAS!S16)-min(ATL!S16, BOS!S16, BRK!S16, CHA!S16, CHI!S16, CLE!S16, DAL!S16, DEN!S16, DET!S16, GSW!S16, HOU!S16, IND!S16, LAC!S16, LAL!S16, MEM!S16, MIA!S16, MIL!S16, MIN!S16, NOP!S16, NYK!S16, OKC!S16, ORL!S16, PHI!S16, PHX!S16, POR!S16, SAC!S16, SAS!S16, TOR!S16, UTH!S16, WAS!S16))/$B$103</f>
        <v>-1490.392857</v>
      </c>
    </row>
    <row r="119">
      <c r="A119" s="3" t="s">
        <v>37</v>
      </c>
      <c r="B119" s="140">
        <f>(SUM(ATL!B17, BOS!B17, BRK!B17, CHA!B17, CHI!B17, CLE!B17, DAL!B17, DEN!B17, DET!B17, GSW!B17, HOU!B17, IND!B17, LAC!B17, LAL!B17, MEM!B17, MIA!B17, MIL!B17, MIN!B17, NOP!B17, NYK!B17, OKC!B17, ORL!B17, PHI!B17, PHX!B17, POR!B17, SAC!B17, SAS!B17, TOR!B17, UTH!B17, WAS!B17)-Max(ATL!B17, BOS!B17, BRK!B17, CHA!B17, CHI!B17, CLE!B17, DAL!B17, DEN!B17, DET!B17, GSW!B17, HOU!B17, IND!B17, LAC!B17, LAL!B17, MEM!B17, MIA!B17, MIL!B17, MIN!B17, NOP!B17, NYK!B17, OKC!B17, ORL!B17, PHI!B17, PHX!B17, POR!B17, SAC!B17, SAS!B17, TOR!B17, UTH!B17, WAS!B17)-min(ATL!B17, BOS!B17, BRK!B17, CHA!B17, CHI!B17, CLE!B17, DAL!B17, DEN!B17, DET!B17, GSW!B17, HOU!B17, IND!B17, LAC!B17, LAL!B17, MEM!B17, MIA!B17, MIL!B17, MIN!B17, NOP!B17, NYK!B17, OKC!B17, ORL!B17, PHI!B17, PHX!B17, POR!B17, SAC!B17, SAS!B17, TOR!B17, UTH!B17, WAS!B17))/$B$103</f>
        <v>14.64285714</v>
      </c>
      <c r="C119" s="140">
        <f>(SUM(ATL!C17, BOS!C17, BRK!C17, CHA!C17, CHI!C17, CLE!C17, DAL!C17, DEN!C17, DET!C17, GSW!C17, HOU!C17, IND!C17, LAC!C17, LAL!C17, MEM!C17, MIA!C17, MIL!C17, MIN!C17, NOP!C17, NYK!C17, OKC!C17, ORL!C17, PHI!C17, PHX!C17, POR!C17, SAC!C17, SAS!C17, TOR!C17, UTH!C17, WAS!C17)-Max(ATL!C17, BOS!C17, BRK!C17, CHA!C17, CHI!C17, CLE!C17, DAL!C17, DEN!C17, DET!C17, GSW!C17, HOU!C17, IND!C17, LAC!C17, LAL!C17, MEM!C17, MIA!C17, MIL!C17, MIN!C17, NOP!C17, NYK!C17, OKC!C17, ORL!C17, PHI!C17, PHX!C17, POR!C17, SAC!C17, SAS!C17, TOR!C17, UTH!C17, WAS!C17)-min(ATL!C17, BOS!C17, BRK!C17, CHA!C17, CHI!C17, CLE!C17, DAL!C17, DEN!C17, DET!C17, GSW!C17, HOU!C17, IND!C17, LAC!C17, LAL!C17, MEM!C17, MIA!C17, MIL!C17, MIN!C17, NOP!C17, NYK!C17, OKC!C17, ORL!C17, PHI!C17, PHX!C17, POR!C17, SAC!C17, SAS!C17, TOR!C17, UTH!C17, WAS!C17))/$B$103</f>
        <v>6.75</v>
      </c>
      <c r="D119" s="140">
        <f>(SUM(ATL!D17, BOS!D17, BRK!D17, CHA!D17, CHI!D17, CLE!D17, DAL!D17, DEN!D17, DET!D17, GSW!D17, HOU!D17, IND!D17, LAC!D17, LAL!D17, MEM!D17, MIA!D17, MIL!D17, MIN!D17, NOP!D17, NYK!D17, OKC!D17, ORL!D17, PHI!D17, PHX!D17, POR!D17, SAC!D17, SAS!D17, TOR!D17, UTH!D17, WAS!D17)-Max(ATL!D17, BOS!D17, BRK!D17, CHA!D17, CHI!D17, CLE!D17, DAL!D17, DEN!D17, DET!D17, GSW!D17, HOU!D17, IND!D17, LAC!D17, LAL!D17, MEM!D17, MIA!D17, MIL!D17, MIN!D17, NOP!D17, NYK!D17, OKC!D17, ORL!D17, PHI!D17, PHX!D17, POR!D17, SAC!D17, SAS!D17, TOR!D17, UTH!D17, WAS!D17)-min(ATL!D17, BOS!D17, BRK!D17, CHA!D17, CHI!D17, CLE!D17, DAL!D17, DEN!D17, DET!D17, GSW!D17, HOU!D17, IND!D17, LAC!D17, LAL!D17, MEM!D17, MIA!D17, MIL!D17, MIN!D17, NOP!D17, NYK!D17, OKC!D17, ORL!D17, PHI!D17, PHX!D17, POR!D17, SAC!D17, SAS!D17, TOR!D17, UTH!D17, WAS!D17))/$B$103</f>
        <v>12.64285714</v>
      </c>
      <c r="E119" s="140">
        <f>(SUM(ATL!E17, BOS!E17, BRK!E17, CHA!E17, CHI!E17, CLE!E17, DAL!E17, DEN!E17, DET!E17, GSW!E17, HOU!E17, IND!E17, LAC!E17, LAL!E17, MEM!E17, MIA!E17, MIL!E17, MIN!E17, NOP!E17, NYK!E17, OKC!E17, ORL!E17, PHI!E17, PHX!E17, POR!E17, SAC!E17, SAS!E17, TOR!E17, UTH!E17, WAS!E17)-Max(ATL!E17, BOS!E17, BRK!E17, CHA!E17, CHI!E17, CLE!E17, DAL!E17, DEN!E17, DET!E17, GSW!E17, HOU!E17, IND!E17, LAC!E17, LAL!E17, MEM!E17, MIA!E17, MIL!E17, MIN!E17, NOP!E17, NYK!E17, OKC!E17, ORL!E17, PHI!E17, PHX!E17, POR!E17, SAC!E17, SAS!E17, TOR!E17, UTH!E17, WAS!E17)-min(ATL!E17, BOS!E17, BRK!E17, CHA!E17, CHI!E17, CLE!E17, DAL!E17, DEN!E17, DET!E17, GSW!E17, HOU!E17, IND!E17, LAC!E17, LAL!E17, MEM!E17, MIA!E17, MIL!E17, MIN!E17, NOP!E17, NYK!E17, OKC!E17, ORL!E17, PHI!E17, PHX!E17, POR!E17, SAC!E17, SAS!E17, TOR!E17, UTH!E17, WAS!E17))/$B$103</f>
        <v>12.67857143</v>
      </c>
      <c r="F119" s="140">
        <f>(SUM(ATL!G17, BOS!F17, BRK!F17, CHA!F17, CHI!F17, CLE!F17, DAL!F17, DEN!F17, DET!F17, GSW!F17, HOU!F17, IND!F17, LAC!F17, LAL!F17, MEM!F17, MIA!F17, MIL!F17, MIN!F17, NOP!F17, NYK!F17, OKC!F17, ORL!F17, PHI!F17, PHX!F17, POR!F17, SAC!F17, SAS!F17, TOR!F17, UTH!F17, WAS!F17)-Max(ATL!G17, BOS!F17, BRK!F17, CHA!F17, CHI!F17, CLE!F17, DAL!F17, DEN!F17, DET!F17, GSW!F17, HOU!F17, IND!F17, LAC!F17, LAL!F17, MEM!F17, MIA!F17, MIL!F17, MIN!F17, NOP!F17, NYK!F17, OKC!F17, ORL!F17, PHI!F17, PHX!F17, POR!F17, SAC!F17, SAS!F17, TOR!F17, UTH!F17, WAS!F17)-min(ATL!G17, BOS!F17, BRK!F17, CHA!F17, CHI!F17, CLE!F17, DAL!F17, DEN!F17, DET!F17, GSW!F17, HOU!F17, IND!F17, LAC!F17, LAL!F17, MEM!F17, MIA!F17, MIL!F17, MIN!F17, NOP!F17, NYK!F17, OKC!F17, ORL!F17, PHI!F17, PHX!F17, POR!F17, SAC!F17, SAS!F17, TOR!F17, UTH!F17, WAS!F17))/$B$103</f>
        <v>15.21428571</v>
      </c>
      <c r="G119" s="140">
        <f>(SUM(ATL!G17, BOS!G17, BRK!G17, CHA!G17, CHI!G17, CLE!G17, DAL!G17, DEN!G17, DET!G17, GSW!G17, HOU!G17, IND!G17, LAC!G17, LAL!G17, MEM!G17, MIA!G17, MIL!G17, MIN!G17, NOP!G17, NYK!G17, OKC!G17, ORL!G17, PHI!G17, PHX!G17, POR!G17, SAC!G17, SAS!G17, TOR!G17, UTH!G17, WAS!G17)-Max(ATL!G17, BOS!G17, BRK!G17, CHA!G17, CHI!G17, CLE!G17, DAL!G17, DEN!G17, DET!G17, GSW!G17, HOU!G17, IND!G17, LAC!G17, LAL!G17, MEM!G17, MIA!G17, MIL!G17, MIN!G17, NOP!G17, NYK!G17, OKC!G17, ORL!G17, PHI!G17, PHX!G17, POR!G17, SAC!G17, SAS!G17, TOR!G17, UTH!G17, WAS!G17)-min(ATL!G17, BOS!G17, BRK!G17, CHA!G17, CHI!G17, CLE!G17, DAL!G17, DEN!G17, DET!G17, GSW!G17, HOU!G17, IND!G17, LAC!G17, LAL!G17, MEM!G17, MIA!G17, MIL!G17, MIN!G17, NOP!G17, NYK!G17, OKC!G17, ORL!G17, PHI!G17, PHX!G17, POR!G17, SAC!G17, SAS!G17, TOR!G17, UTH!G17, WAS!G17))/$B$103</f>
        <v>15.5</v>
      </c>
      <c r="H119" s="140">
        <f>(SUM(ATL!H17, BOS!H17, BRK!H17, CHA!H17, CHI!H17, CLE!H17, DAL!H17, DEN!H17, DET!H17, GSW!H17, HOU!H17, IND!H17, LAC!H17, LAL!H17, MEM!H17, MIA!H17, MIL!H17, MIN!H17, NOP!H17, NYK!H17, OKC!H17, ORL!H17, PHI!H17, PHX!H17, POR!H17, SAC!H17, SAS!H17, TOR!H17, UTH!H17, WAS!H17)-Max(ATL!H17, BOS!H17, BRK!H17, CHA!H17, CHI!H17, CLE!H17, DAL!H17, DEN!H17, DET!H17, GSW!H17, HOU!H17, IND!H17, LAC!H17, LAL!H17, MEM!H17, MIA!H17, MIL!H17, MIN!H17, NOP!H17, NYK!H17, OKC!H17, ORL!H17, PHI!H17, PHX!H17, POR!H17, SAC!H17, SAS!H17, TOR!H17, UTH!H17, WAS!H17)-min(ATL!H17, BOS!H17, BRK!H17, CHA!H17, CHI!H17, CLE!H17, DAL!H17, DEN!H17, DET!H17, GSW!H17, HOU!H17, IND!H17, LAC!H17, LAL!H17, MEM!H17, MIA!H17, MIL!H17, MIN!H17, NOP!H17, NYK!H17, OKC!H17, ORL!H17, PHI!H17, PHX!H17, POR!H17, SAC!H17, SAS!H17, TOR!H17, UTH!H17, WAS!H17))/$B$103</f>
        <v>17.5</v>
      </c>
      <c r="I119" s="140">
        <f>(SUM(ATL!I17, BOS!I17, BRK!I17, CHA!I17, CHI!I17, CLE!I17, DAL!I17, DEN!I17, DET!I17, GSW!I17, HOU!I17, IND!I17, LAC!I17, LAL!I17, MEM!I17, MIA!I17, MIL!I17, MIN!I17, NOP!I16, NYK!I17, OKC!I17, ORL!I17, PHI!I17, PHX!I17, POR!I17, SAC!I17, SAS!I17, TOR!I17, UTH!I17, WAS!I17)-Max(ATL!I17, BOS!I17, BRK!I17, CHA!I17, CHI!I17, CLE!I17, DAL!I17, DEN!I17, DET!I17, GSW!I17, HOU!I17, IND!I17, LAC!I17, LAL!I17, MEM!I17, MIA!I17, MIL!I17, MIN!I17, NOP!I16, NYK!I17, OKC!I17, ORL!I17, PHI!I17, PHX!I17, POR!I17, SAC!I17, SAS!I17, TOR!I17, UTH!I17, WAS!I17)-min(ATL!I17, BOS!I17, BRK!I17, CHA!I17, CHI!I17, CLE!I17, DAL!I17, DEN!I17, DET!I17, GSW!I17, HOU!I17, IND!I17, LAC!I17, LAL!I17, MEM!I17, MIA!I17, MIL!I17, MIN!I17, NOP!I16, NYK!I17, OKC!I17, ORL!I17, PHI!I17, PHX!I17, POR!I17, SAC!I17, SAS!I17, TOR!I17, UTH!I17, WAS!I17))/$B$103</f>
        <v>15.57142857</v>
      </c>
      <c r="J119" s="140">
        <f>(SUM(ATL!J17, BOS!J17, BRK!J17, CHA!J17, CHI!J17, CLE!J17, DAL!J17, DEN!J17, DET!J17, GSW!J17, HOU!J17, IND!J17, LAC!J17, LAL!J17, MEM!J17, MIA!J17, MIL!J17, MIN!J17, NOP!J16, NYK!J17, OKC!J17, ORL!J17, PHI!J17, PHX!J17, POR!J17, SAC!J17, SAS!J17, TOR!J17, UTH!J17, WAS!J17)-Max(ATL!J17, BOS!J17, BRK!J17, CHA!J17, CHI!J17, CLE!J17, DAL!J17, DEN!J17, DET!J17, GSW!J17, HOU!J17, IND!J17, LAC!J17, LAL!J17, MEM!J17, MIA!J17, MIL!J17, MIN!J17, NOP!J16, NYK!J17, OKC!J17, ORL!J17, PHI!J17, PHX!J17, POR!J17, SAC!J17, SAS!J17, TOR!J17, UTH!J17, WAS!J17)-min(ATL!J17, BOS!J17, BRK!J17, CHA!J17, CHI!J17, CLE!J17, DAL!J17, DEN!J17, DET!J17, GSW!J17, HOU!J17, IND!J17, LAC!J17, LAL!J17, MEM!J17, MIA!J17, MIL!J17, MIN!J17, NOP!J16, NYK!J17, OKC!J17, ORL!J17, PHI!J17, PHX!J17, POR!J17, SAC!J17, SAS!J17, TOR!J17, UTH!J17, WAS!J17))/$B$103</f>
        <v>15.46428571</v>
      </c>
      <c r="K119" s="140">
        <f>(SUM(ATL!K17, BOS!K17, BRK!K17, CHA!K17, CHI!K17, CLE!K17, DAL!K17, DEN!K17, DET!K17, GSW!K17, HOU!K17, IND!K17, LAC!K17, LAL!K17, MEM!K17, MIA!K17, MIL!K17, MIN!K17, NOP!K16, NYK!K17, OKC!K17, ORL!K17, PHI!K17, PHX!K17, POR!K17, SAC!K17, SAS!K17, TOR!K17, UTH!K17, WAS!K17)-Max(ATL!K17, BOS!K17, BRK!K17, CHA!K17, CHI!K17, CLE!K17, DAL!K17, DEN!K17, DET!K17, GSW!K17, HOU!K17, IND!K17, LAC!K17, LAL!K17, MEM!K17, MIA!K17, MIL!K17, MIN!K17, NOP!K16, NYK!K17, OKC!K17, ORL!K17, PHI!K17, PHX!K17, POR!K17, SAC!K17, SAS!K17, TOR!K17, UTH!K17, WAS!K17)-min(ATL!K17, BOS!K17, BRK!K17, CHA!K17, CHI!K17, CLE!K17, DAL!K17, DEN!K17, DET!K17, GSW!K17, HOU!K17, IND!K17, LAC!K17, LAL!K17, MEM!K17, MIA!K17, MIL!K17, MIN!K17, NOP!K16, NYK!K17, OKC!K17, ORL!K17, PHI!K17, PHX!K17, POR!K17, SAC!K17, SAS!K17, TOR!K17, UTH!K17, WAS!K17))/$B$103</f>
        <v>13.96428571</v>
      </c>
      <c r="L119" s="140">
        <f>(SUM(ATL!L17, BOS!L17, BRK!L17, CHA!L17, CHI!L17, CLE!L17, DAL!L17, DEN!L17, DET!L17, GSW!L17, HOU!L17, IND!L17, LAC!L17, LAL!L17, MEM!L17, MIA!L17, MIL!L17, MIN!L17, NOP!L16, NYK!L17, OKC!L17, ORL!L17, PHI!L17, PHX!L17, POR!L17, SAC!L17, SAS!L17, TOR!L17, UTH!L17, WAS!L17)-Max(ATL!L17, BOS!L17, BRK!L17, CHA!L17, CHI!L17, CLE!L17, DAL!L17, DEN!L17, DET!L17, GSW!L17, HOU!L17, IND!L17, LAC!L17, LAL!L17, MEM!L17, MIA!L17, MIL!L17, MIN!L17, NOP!L16, NYK!L17, OKC!L17, ORL!L17, PHI!L17, PHX!L17, POR!L17, SAC!L17, SAS!L17, TOR!L17, UTH!L17, WAS!L17)-min(ATL!L17, BOS!L17, BRK!L17, CHA!L17, CHI!L17, CLE!L17, DAL!L17, DEN!L17, DET!L17, GSW!L17, HOU!L17, IND!L17, LAC!L17, LAL!L17, MEM!L17, MIA!L17, MIL!L17, MIN!L17, NOP!L16, NYK!L17, OKC!L17, ORL!L17, PHI!L17, PHX!L17, POR!L17, SAC!L17, SAS!L17, TOR!L17, UTH!L17, WAS!L17))/$B$103</f>
        <v>15.42857143</v>
      </c>
      <c r="M119" s="140">
        <f>(SUM(ATL!M17, BOS!M17, BRK!M17, CHA!M17, CHI!M17, CLE!M17, DAL!M17, DEN!M17, DET!M17, GSW!M17, HOU!M17, IND!M17, LAC!M17, LAL!M17, MEM!M17, MIA!M17, MIL!M17, MIN!M17, NOP!M17, NYK!M17, OKC!M17, ORL!M17, PHI!M17, PHX!M17, POR!M17, SAC!M17, SAS!M17, TOR!M17, UTH!M17, WAS!M17)-Max(ATL!M17, BOS!M17, BRK!M17, CHA!M17, CHI!M17, CLE!M17, DAL!M17, DEN!M17, DET!M17, GSW!M17, HOU!M17, IND!M17, LAC!M17, LAL!M17, MEM!M17, MIA!M17, MIL!M17, MIN!M17, NOP!M17, NYK!M17, OKC!M17, ORL!M17, PHI!M17, PHX!M17, POR!M17, SAC!M17, SAS!M17, TOR!M17, UTH!M17, WAS!M17)-min(ATL!M17, BOS!M17, BRK!M17, CHA!M17, CHI!M17, CLE!M17, DAL!M17, DEN!M17, DET!M17, GSW!M17, HOU!M17, IND!M17, LAC!M17, LAL!M17, MEM!M17, MIA!M17, MIL!M17, MIN!M17, NOP!M17, NYK!M17, OKC!M17, ORL!M17, PHI!M17, PHX!M17, POR!M17, SAC!M17, SAS!M17, TOR!M17, UTH!M17, WAS!M17))/$B$103</f>
        <v>13.28571429</v>
      </c>
      <c r="N119" s="140">
        <f>(SUM(ATL!N17, BOS!N17, BRK!N17, CHA!N17, CHI!N17, CLE!N17, DAL!N17, DEN!N17, DET!N17, GSW!N17, HOU!N17, IND!N17, LAC!N17, LAL!N17, MEM!N17, MIA!N17, MIL!N17, MIN!N17, NOP!N17, NYK!N17, OKC!N17, ORL!N17, PHI!N17, PHX!N17, POR!N17, SAC!N17, SAS!N17, TOR!N17, UTH!N17, WAS!N17)-Max(ATL!N17, BOS!N17, BRK!N17, CHA!N17, CHI!N17, CLE!N17, DAL!N17, DEN!N17, DET!N17, GSW!N17, HOU!N17, IND!N17, LAC!N17, LAL!N17, MEM!N17, MIA!N17, MIL!N17, MIN!N17, NOP!N17, NYK!N17, OKC!N17, ORL!N17, PHI!N17, PHX!N17, POR!N17, SAC!N17, SAS!N17, TOR!N17, UTH!N17, WAS!N17)-min(ATL!N17, BOS!N17, BRK!N17, CHA!N17, CHI!N17, CLE!N17, DAL!N17, DEN!N17, DET!N17, GSW!N17, HOU!N17, IND!N17, LAC!N17, LAL!N17, MEM!N17, MIA!N17, MIL!N17, MIN!N17, NOP!N17, NYK!N17, OKC!N17, ORL!N17, PHI!N17, PHX!N17, POR!N17, SAC!N17, SAS!N17, TOR!N17, UTH!N17, WAS!N17))/$B$103</f>
        <v>17.35714286</v>
      </c>
      <c r="O119" s="140">
        <f>(SUM(ATL!O17, BOS!O17, BRK!O17, CHA!O17, CHI!O17, CLE!O17, DAL!O17, DEN!O17, DET!O17, GSW!O17, HOU!O17, IND!O17, LAC!O17, LAL!O17, MEM!O17, MIA!O17, MIL!O17, MIN!O17, NOP!O17, NYK!O17, OKC!O17, ORL!O17, PHI!O17, PHX!O17, POR!O17, SAC!O17, SAS!O17, TOR!O17, UTH!O17, WAS!O17)-Max(ATL!O17, BOS!O17, BRK!O17, CHA!O17, CHI!O17, CLE!O17, DAL!O17, DEN!O17, DET!O17, GSW!O17, HOU!O17, IND!O17, LAC!O17, LAL!O17, MEM!O17, MIA!O17, MIL!O17, MIN!O17, NOP!O17, NYK!O17, OKC!O17, ORL!O17, PHI!O17, PHX!O17, POR!O17, SAC!O17, SAS!O17, TOR!O17, UTH!O17, WAS!O17)-min(ATL!O17, BOS!O17, BRK!O17, CHA!O17, CHI!O17, CLE!O17, DAL!O17, DEN!O17, DET!O17, GSW!O17, HOU!O17, IND!O17, LAC!O17, LAL!O17, MEM!O17, MIA!O17, MIL!O17, MIN!O17, NOP!O17, NYK!O17, OKC!O17, ORL!O17, PHI!O17, PHX!O17, POR!O17, SAC!O17, SAS!O17, TOR!O17, UTH!O17, WAS!O17))/$B$103</f>
        <v>6</v>
      </c>
      <c r="P119" s="140">
        <f>(SUM(ATL!P17, BOS!P17, BRK!P17, CHA!P17, CHI!P17, CLE!P17, DAL!P17, DEN!P17, DET!P17, GSW!P17, HOU!P17, IND!P17, LAC!P17, LAL!P17, MEM!P17, MIA!P17, MIL!P17, MIN!P17, NOP!P17, NYK!P17, OKC!P17, ORL!P17, PHI!P17, PHX!P17, POR!P17, SAC!P17, SAS!P17, TOR!P17, UTH!P17, WAS!P17)-Max(ATL!P17, BOS!P17, BRK!P17, CHA!P17, CHI!P17, CLE!P17, DAL!P17, DEN!P17, DET!P17, GSW!P17, HOU!P17, IND!P17, LAC!P17, LAL!P17, MEM!P17, MIA!P17, MIL!P17, MIN!P17, NOP!P17, NYK!P17, OKC!P17, ORL!P17, PHI!P17, PHX!P17, POR!P17, SAC!P17, SAS!P17, TOR!P17, UTH!P17, WAS!P17)-min(ATL!P17, BOS!P17, BRK!P17, CHA!P17, CHI!P17, CLE!P17, DAL!P17, DEN!P17, DET!P17, GSW!P17, HOU!P17, IND!P17, LAC!P17, LAL!P17, MEM!P17, MIA!P17, MIL!P17, MIN!P17, NOP!P17, NYK!P17, OKC!P17, ORL!P17, PHI!P17, PHX!P17, POR!P17, SAC!P17, SAS!P17, TOR!P17, UTH!P17, WAS!P17))/$B$103</f>
        <v>0</v>
      </c>
      <c r="Q119" s="140">
        <f>(SUM(ATL!Q17, BOS!Q17, BRK!Q17, CHA!Q17, CHI!Q17, CLE!Q17, DAL!Q17, DEN!Q17, DET!Q17, GSW!Q17, HOU!Q17, IND!Q17, LAC!Q17, LAL!Q17, MEM!Q17, MIA!Q17, MIL!Q17, MIN!Q17, NOP!Q17, NYK!Q17, OKC!Q17, ORL!Q17, PHI!Q17, PHX!Q17, POR!Q17, SAC!Q17, SAS!Q17, TOR!Q17, UTH!Q17, WAS!Q17)-Max(ATL!Q17, BOS!Q17, BRK!Q17, CHA!Q17, CHI!Q17, CLE!Q17, DAL!Q17, DEN!Q17, DET!Q17, GSW!Q17, HOU!Q17, IND!Q17, LAC!Q17, LAL!Q17, MEM!Q17, MIA!Q17, MIL!Q17, MIN!Q17, NOP!Q17, NYK!Q17, OKC!Q17, ORL!Q17, PHI!Q17, PHX!Q17, POR!Q17, SAC!Q17, SAS!Q17, TOR!Q17, UTH!Q17, WAS!Q17)-min(ATL!Q17, BOS!Q17, BRK!Q17, CHA!Q17, CHI!Q17, CLE!Q17, DAL!Q17, DEN!Q17, DET!Q17, GSW!Q17, HOU!Q17, IND!Q17, LAC!Q17, LAL!Q17, MEM!Q17, MIA!Q17, MIL!Q17, MIN!Q17, NOP!Q17, NYK!Q17, OKC!Q17, ORL!Q17, PHI!Q17, PHX!Q17, POR!Q17, SAC!Q17, SAS!Q17, TOR!Q17, UTH!Q17, WAS!Q17))/$B$103</f>
        <v>0</v>
      </c>
      <c r="R119" s="140">
        <f>(SUM(ATL!R17, BOS!R17, BRK!R17, CHA!R17, CHI!R17, CLE!R17, DAL!R17, DEN!R17, DET!R17, GSW!R17, HOU!R17, IND!R17, LAC!R17, LAL!R17, MEM!R17, MIA!R17, MIL!R17, MIN!R17, NOP!R17, NYK!R17, OKC!R17, ORL!R17, PHI!R17, PHX!R17, POR!R17, SAC!R17, SAS!R17, TOR!R17, UTH!R17, WAS!R17)-Max(ATL!R17, BOS!R17, BRK!R17, CHA!R17, CHI!R17, CLE!R17, DAL!R17, DEN!R17, DET!R17, GSW!R17, HOU!R17, IND!R17, LAC!R17, LAL!R17, MEM!R17, MIA!R17, MIL!R17, MIN!R17, NOP!R17, NYK!R17, OKC!R17, ORL!R17, PHI!R17, PHX!R17, POR!R17, SAC!R17, SAS!R17, TOR!R17, UTH!R17, WAS!R17)-min(ATL!R17, BOS!R17, BRK!R17, CHA!R17, CHI!R17, CLE!R17, DAL!R17, DEN!R17, DET!R17, GSW!R17, HOU!R17, IND!R17, LAC!R17, LAL!R17, MEM!R17, MIA!R17, MIL!R17, MIN!R17, NOP!R17, NYK!R17, OKC!R17, ORL!R17, PHI!R17, PHX!R17, POR!R17, SAC!R17, SAS!R17, TOR!R17, UTH!R17, WAS!R17))/$B$103</f>
        <v>0</v>
      </c>
      <c r="S119" s="140">
        <f>(SUM(ATL!S17, BOS!S17, BRK!S17, CHA!S17, CHI!S17, CLE!S17, DAL!S17, DEN!S17, DET!S17, GSW!S17, HOU!S17, IND!S17, LAC!S17, LAL!S17, MEM!S17, MIA!S17, MIL!S17, MIN!S17, NOP!S17, NYK!S17, OKC!S17, ORL!S17, PHI!S17, PHX!S17, POR!S17, SAC!S17, SAS!S17, TOR!S17, UTH!S17, WAS!S17)-Max(ATL!S17, BOS!S17, BRK!S17, CHA!S17, CHI!S17, CLE!S17, DAL!S17, DEN!S17, DET!S17, GSW!S17, HOU!S17, IND!S17, LAC!S17, LAL!S17, MEM!S17, MIA!S17, MIL!S17, MIN!S17, NOP!S17, NYK!S17, OKC!S17, ORL!S17, PHI!S17, PHX!S17, POR!S17, SAC!S17, SAS!S17, TOR!S17, UTH!S17, WAS!S17)-min(ATL!S17, BOS!S17, BRK!S17, CHA!S17, CHI!S17, CLE!S17, DAL!S17, DEN!S17, DET!S17, GSW!S17, HOU!S17, IND!S17, LAC!S17, LAL!S17, MEM!S17, MIA!S17, MIL!S17, MIN!S17, NOP!S17, NYK!S17, OKC!S17, ORL!S17, PHI!S17, PHX!S17, POR!S17, SAC!S17, SAS!S17, TOR!S17, UTH!S17, WAS!S17))/$B$103</f>
        <v>-1488.428571</v>
      </c>
    </row>
    <row r="120">
      <c r="A120" s="3" t="s">
        <v>38</v>
      </c>
      <c r="B120" s="140">
        <f>(SUM(ATL!B18, BOS!B18, BRK!B18, CHA!B18, CHI!B18, CLE!B18, DAL!B18, DEN!B18, DET!B18, GSW!B18, HOU!B18, IND!B18, LAC!B18, LAL!B18, MEM!B18, MIA!B18, MIL!B18, MIN!B18, NOP!B18, NYK!B18, OKC!B18, ORL!B18, PHI!B18, PHX!B18, POR!B18, SAC!B18, SAS!B18, TOR!B18, UTH!B18, WAS!B18)-Max(ATL!B18, BOS!B18, BRK!B18, CHA!B18, CHI!B18, CLE!B18, DAL!B18, DEN!B18, DET!B18, GSW!B18, HOU!B18, IND!B18, LAC!B18, LAL!B18, MEM!B18, MIA!B18, MIL!B18, MIN!B18, NOP!B18, NYK!B18, OKC!B18, ORL!B18, PHI!B18, PHX!B18, POR!B18, SAC!B18, SAS!B18, TOR!B18, UTH!B18, WAS!B18)-min(ATL!B18, BOS!B18, BRK!B18, CHA!B18, CHI!B18, CLE!B18, DAL!B18, DEN!B18, DET!B18, GSW!B18, HOU!B18, IND!B18, LAC!B18, LAL!B18, MEM!B18, MIA!B18, MIL!B18, MIN!B18, NOP!B18, NYK!B18, OKC!B18, ORL!B18, PHI!B18, PHX!B18, POR!B18, SAC!B18, SAS!B18, TOR!B18, UTH!B18, WAS!B18))/$B$103</f>
        <v>27.64285714</v>
      </c>
      <c r="C120" s="140">
        <f>(SUM(ATL!C18, BOS!C18, BRK!C18, CHA!C18, CHI!C18, CLE!C18, DAL!C18, DEN!C18, DET!C18, GSW!C18, HOU!C18, IND!C18, LAC!C18, LAL!C18, MEM!C18, MIA!C18, MIL!C18, MIN!C18, NOP!C18, NYK!C18, OKC!C18, ORL!C18, PHI!C18, PHX!C18, POR!C18, SAC!C18, SAS!C18, TOR!C18, UTH!C18, WAS!C18)-Max(ATL!C18, BOS!C18, BRK!C18, CHA!C18, CHI!C18, CLE!C18, DAL!C18, DEN!C18, DET!C18, GSW!C18, HOU!C18, IND!C18, LAC!C18, LAL!C18, MEM!C18, MIA!C18, MIL!C18, MIN!C18, NOP!C18, NYK!C18, OKC!C18, ORL!C18, PHI!C18, PHX!C18, POR!C18, SAC!C18, SAS!C18, TOR!C18, UTH!C18, WAS!C18)-min(ATL!C18, BOS!C18, BRK!C18, CHA!C18, CHI!C18, CLE!C18, DAL!C18, DEN!C18, DET!C18, GSW!C18, HOU!C18, IND!C18, LAC!C18, LAL!C18, MEM!C18, MIA!C18, MIL!C18, MIN!C18, NOP!C18, NYK!C18, OKC!C18, ORL!C18, PHI!C18, PHX!C18, POR!C18, SAC!C18, SAS!C18, TOR!C18, UTH!C18, WAS!C18))/$B$103</f>
        <v>22.57142857</v>
      </c>
      <c r="D120" s="140">
        <f>(SUM(ATL!D18, BOS!D18, BRK!D18, CHA!D18, CHI!D18, CLE!D18, DAL!D18, DEN!D18, DET!D18, GSW!D18, HOU!D18, IND!D18, LAC!D18, LAL!D18, MEM!D18, MIA!D18, MIL!D18, MIN!D18, NOP!D18, NYK!D18, OKC!D18, ORL!D18, PHI!D18, PHX!D18, POR!D18, SAC!D18, SAS!D18, TOR!D18, UTH!D18, WAS!D18)-Max(ATL!D18, BOS!D18, BRK!D18, CHA!D18, CHI!D18, CLE!D18, DAL!D18, DEN!D18, DET!D18, GSW!D18, HOU!D18, IND!D18, LAC!D18, LAL!D18, MEM!D18, MIA!D18, MIL!D18, MIN!D18, NOP!D18, NYK!D18, OKC!D18, ORL!D18, PHI!D18, PHX!D18, POR!D18, SAC!D18, SAS!D18, TOR!D18, UTH!D18, WAS!D18)-min(ATL!D18, BOS!D18, BRK!D18, CHA!D18, CHI!D18, CLE!D18, DAL!D18, DEN!D18, DET!D18, GSW!D18, HOU!D18, IND!D18, LAC!D18, LAL!D18, MEM!D18, MIA!D18, MIL!D18, MIN!D18, NOP!D18, NYK!D18, OKC!D18, ORL!D18, PHI!D18, PHX!D18, POR!D18, SAC!D18, SAS!D18, TOR!D18, UTH!D18, WAS!D18))/$B$103</f>
        <v>16.71428571</v>
      </c>
      <c r="E120" s="140">
        <f>(SUM(ATL!E18, BOS!E18, BRK!E18, CHA!E18, CHI!E18, CLE!E18, DAL!E18, DEN!E18, DET!E18, GSW!E18, HOU!E18, IND!E18, LAC!E18, LAL!E18, MEM!E18, MIA!E18, MIL!E18, MIN!E18, NOP!E18, NYK!E18, OKC!E18, ORL!E18, PHI!E18, PHX!E18, POR!E18, SAC!E18, SAS!E18, TOR!E18, UTH!E18, WAS!E18)-Max(ATL!E18, BOS!E18, BRK!E18, CHA!E18, CHI!E18, CLE!E18, DAL!E18, DEN!E18, DET!E18, GSW!E18, HOU!E18, IND!E18, LAC!E18, LAL!E18, MEM!E18, MIA!E18, MIL!E18, MIN!E18, NOP!E18, NYK!E18, OKC!E18, ORL!E18, PHI!E18, PHX!E18, POR!E18, SAC!E18, SAS!E18, TOR!E18, UTH!E18, WAS!E18)-min(ATL!E18, BOS!E18, BRK!E18, CHA!E18, CHI!E18, CLE!E18, DAL!E18, DEN!E18, DET!E18, GSW!E18, HOU!E18, IND!E18, LAC!E18, LAL!E18, MEM!E18, MIA!E18, MIL!E18, MIN!E18, NOP!E18, NYK!E18, OKC!E18, ORL!E18, PHI!E18, PHX!E18, POR!E18, SAC!E18, SAS!E18, TOR!E18, UTH!E18, WAS!E18))/$B$103</f>
        <v>14.10714286</v>
      </c>
      <c r="F120" s="140">
        <f>(SUM(ATL!G18, BOS!F18, BRK!F18, CHA!F18, CHI!F18, CLE!F18, DAL!F18, DEN!F18, DET!F18, GSW!F18, HOU!F18, IND!F18, LAC!F18, LAL!F18, MEM!F18, MIA!F18, MIL!F18, MIN!F18, NOP!F18, NYK!F18, OKC!F18, ORL!F18, PHI!F18, PHX!F18, POR!F18, SAC!F18, SAS!F18, TOR!F18, UTH!F18, WAS!F18)-Max(ATL!G18, BOS!F18, BRK!F18, CHA!F18, CHI!F18, CLE!F18, DAL!F18, DEN!F18, DET!F18, GSW!F18, HOU!F18, IND!F18, LAC!F18, LAL!F18, MEM!F18, MIA!F18, MIL!F18, MIN!F18, NOP!F18, NYK!F18, OKC!F18, ORL!F18, PHI!F18, PHX!F18, POR!F18, SAC!F18, SAS!F18, TOR!F18, UTH!F18, WAS!F18)-min(ATL!G18, BOS!F18, BRK!F18, CHA!F18, CHI!F18, CLE!F18, DAL!F18, DEN!F18, DET!F18, GSW!F18, HOU!F18, IND!F18, LAC!F18, LAL!F18, MEM!F18, MIA!F18, MIL!F18, MIN!F18, NOP!F18, NYK!F18, OKC!F18, ORL!F18, PHI!F18, PHX!F18, POR!F18, SAC!F18, SAS!F18, TOR!F18, UTH!F18, WAS!F18))/$B$103</f>
        <v>13.17857143</v>
      </c>
      <c r="G120" s="140">
        <f>(SUM(ATL!G18, BOS!G18, BRK!G18, CHA!G18, CHI!G18, CLE!G18, DAL!G18, DEN!G18, DET!G18, GSW!G18, HOU!G18, IND!G18, LAC!G18, LAL!G18, MEM!G18, MIA!G18, MIL!G18, MIN!G18, NOP!G18, NYK!G18, OKC!G18, ORL!G18, PHI!G18, PHX!G18, POR!G18, SAC!G18, SAS!G18, TOR!G18, UTH!G18, WAS!G18)-Max(ATL!G18, BOS!G18, BRK!G18, CHA!G18, CHI!G18, CLE!G18, DAL!G18, DEN!G18, DET!G18, GSW!G18, HOU!G18, IND!G18, LAC!G18, LAL!G18, MEM!G18, MIA!G18, MIL!G18, MIN!G18, NOP!G18, NYK!G18, OKC!G18, ORL!G18, PHI!G18, PHX!G18, POR!G18, SAC!G18, SAS!G18, TOR!G18, UTH!G18, WAS!G18)-min(ATL!G18, BOS!G18, BRK!G18, CHA!G18, CHI!G18, CLE!G18, DAL!G18, DEN!G18, DET!G18, GSW!G18, HOU!G18, IND!G18, LAC!G18, LAL!G18, MEM!G18, MIA!G18, MIL!G18, MIN!G18, NOP!G18, NYK!G18, OKC!G18, ORL!G18, PHI!G18, PHX!G18, POR!G18, SAC!G18, SAS!G18, TOR!G18, UTH!G18, WAS!G18))/$B$103</f>
        <v>14.53571429</v>
      </c>
      <c r="H120" s="140">
        <f>(SUM(ATL!H18, BOS!H18, BRK!H18, CHA!H18, CHI!H18, CLE!H18, DAL!H18, DEN!H18, DET!H18, GSW!H18, HOU!H18, IND!H18, LAC!H18, LAL!H18, MEM!H18, MIA!H18, MIL!H18, MIN!H18, NOP!H18, NYK!H18, OKC!H18, ORL!H18, PHI!H18, PHX!H18, POR!H18, SAC!H18, SAS!H18, TOR!H18, UTH!H18, WAS!H18)-Max(ATL!H18, BOS!H18, BRK!H18, CHA!H18, CHI!H18, CLE!H18, DAL!H18, DEN!H18, DET!H18, GSW!H18, HOU!H18, IND!H18, LAC!H18, LAL!H18, MEM!H18, MIA!H18, MIL!H18, MIN!H18, NOP!H18, NYK!H18, OKC!H18, ORL!H18, PHI!H18, PHX!H18, POR!H18, SAC!H18, SAS!H18, TOR!H18, UTH!H18, WAS!H18)-min(ATL!H18, BOS!H18, BRK!H18, CHA!H18, CHI!H18, CLE!H18, DAL!H18, DEN!H18, DET!H18, GSW!H18, HOU!H18, IND!H18, LAC!H18, LAL!H18, MEM!H18, MIA!H18, MIL!H18, MIN!H18, NOP!H18, NYK!H18, OKC!H18, ORL!H18, PHI!H18, PHX!H18, POR!H18, SAC!H18, SAS!H18, TOR!H18, UTH!H18, WAS!H18))/$B$103</f>
        <v>12.78571429</v>
      </c>
      <c r="I120" s="140">
        <f>(SUM(ATL!I18, BOS!I18, BRK!I18, CHA!I18, CHI!I18, CLE!I18, DAL!I18, DEN!I18, DET!I18, GSW!I18, HOU!I18, IND!I18, LAC!I18, LAL!I18, MEM!I18, MIA!I18, MIL!I18, MIN!I18, NOP!I17, NYK!I18, OKC!I18, ORL!I18, PHI!I18, PHX!I18, POR!I18, SAC!I18, SAS!I18, TOR!I18, UTH!I18, WAS!I18)-Max(ATL!I18, BOS!I18, BRK!I18, CHA!I18, CHI!I18, CLE!I18, DAL!I18, DEN!I18, DET!I18, GSW!I18, HOU!I18, IND!I18, LAC!I18, LAL!I18, MEM!I18, MIA!I18, MIL!I18, MIN!I18, NOP!I17, NYK!I18, OKC!I18, ORL!I18, PHI!I18, PHX!I18, POR!I18, SAC!I18, SAS!I18, TOR!I18, UTH!I18, WAS!I18)-min(ATL!I18, BOS!I18, BRK!I18, CHA!I18, CHI!I18, CLE!I18, DAL!I18, DEN!I18, DET!I18, GSW!I18, HOU!I18, IND!I18, LAC!I18, LAL!I18, MEM!I18, MIA!I18, MIL!I18, MIN!I18, NOP!I17, NYK!I18, OKC!I18, ORL!I18, PHI!I18, PHX!I18, POR!I18, SAC!I18, SAS!I18, TOR!I18, UTH!I18, WAS!I18))/$B$103</f>
        <v>14.5</v>
      </c>
      <c r="J120" s="140">
        <f>(SUM(ATL!J18, BOS!J18, BRK!J18, CHA!J18, CHI!J18, CLE!J18, DAL!J18, DEN!J18, DET!J18, GSW!J18, HOU!J18, IND!J18, LAC!J18, LAL!J18, MEM!J18, MIA!J18, MIL!J18, MIN!J18, NOP!J17, NYK!J18, OKC!J18, ORL!J18, PHI!J18, PHX!J18, POR!J18, SAC!J18, SAS!J18, TOR!J18, UTH!J18, WAS!J18)-Max(ATL!J18, BOS!J18, BRK!J18, CHA!J18, CHI!J18, CLE!J18, DAL!J18, DEN!J18, DET!J18, GSW!J18, HOU!J18, IND!J18, LAC!J18, LAL!J18, MEM!J18, MIA!J18, MIL!J18, MIN!J18, NOP!J17, NYK!J18, OKC!J18, ORL!J18, PHI!J18, PHX!J18, POR!J18, SAC!J18, SAS!J18, TOR!J18, UTH!J18, WAS!J18)-min(ATL!J18, BOS!J18, BRK!J18, CHA!J18, CHI!J18, CLE!J18, DAL!J18, DEN!J18, DET!J18, GSW!J18, HOU!J18, IND!J18, LAC!J18, LAL!J18, MEM!J18, MIA!J18, MIL!J18, MIN!J18, NOP!J17, NYK!J18, OKC!J18, ORL!J18, PHI!J18, PHX!J18, POR!J18, SAC!J18, SAS!J18, TOR!J18, UTH!J18, WAS!J18))/$B$103</f>
        <v>11.78571429</v>
      </c>
      <c r="K120" s="140">
        <f>(SUM(ATL!K18, BOS!K18, BRK!K18, CHA!K18, CHI!K18, CLE!K18, DAL!K18, DEN!K18, DET!K18, GSW!K18, HOU!K18, IND!K18, LAC!K18, LAL!K18, MEM!K18, MIA!K18, MIL!K18, MIN!K18, NOP!K17, NYK!K18, OKC!K18, ORL!K18, PHI!K18, PHX!K18, POR!K18, SAC!K18, SAS!K18, TOR!K18, UTH!K18, WAS!K18)-Max(ATL!K18, BOS!K18, BRK!K18, CHA!K18, CHI!K18, CLE!K18, DAL!K18, DEN!K18, DET!K18, GSW!K18, HOU!K18, IND!K18, LAC!K18, LAL!K18, MEM!K18, MIA!K18, MIL!K18, MIN!K18, NOP!K17, NYK!K18, OKC!K18, ORL!K18, PHI!K18, PHX!K18, POR!K18, SAC!K18, SAS!K18, TOR!K18, UTH!K18, WAS!K18)-min(ATL!K18, BOS!K18, BRK!K18, CHA!K18, CHI!K18, CLE!K18, DAL!K18, DEN!K18, DET!K18, GSW!K18, HOU!K18, IND!K18, LAC!K18, LAL!K18, MEM!K18, MIA!K18, MIL!K18, MIN!K18, NOP!K17, NYK!K18, OKC!K18, ORL!K18, PHI!K18, PHX!K18, POR!K18, SAC!K18, SAS!K18, TOR!K18, UTH!K18, WAS!K18))/$B$103</f>
        <v>10.21428571</v>
      </c>
      <c r="L120" s="140">
        <f>(SUM(ATL!L18, BOS!L18, BRK!L18, CHA!L18, CHI!L18, CLE!L18, DAL!L18, DEN!L18, DET!L18, GSW!L18, HOU!L18, IND!L18, LAC!L18, LAL!L18, MEM!L18, MIA!L18, MIL!L18, MIN!L18, NOP!L17, NYK!L18, OKC!L18, ORL!L18, PHI!L18, PHX!L18, POR!L18, SAC!L18, SAS!L18, TOR!L18, UTH!L18, WAS!L18)-Max(ATL!L18, BOS!L18, BRK!L18, CHA!L18, CHI!L18, CLE!L18, DAL!L18, DEN!L18, DET!L18, GSW!L18, HOU!L18, IND!L18, LAC!L18, LAL!L18, MEM!L18, MIA!L18, MIL!L18, MIN!L18, NOP!L17, NYK!L18, OKC!L18, ORL!L18, PHI!L18, PHX!L18, POR!L18, SAC!L18, SAS!L18, TOR!L18, UTH!L18, WAS!L18)-min(ATL!L18, BOS!L18, BRK!L18, CHA!L18, CHI!L18, CLE!L18, DAL!L18, DEN!L18, DET!L18, GSW!L18, HOU!L18, IND!L18, LAC!L18, LAL!L18, MEM!L18, MIA!L18, MIL!L18, MIN!L18, NOP!L17, NYK!L18, OKC!L18, ORL!L18, PHI!L18, PHX!L18, POR!L18, SAC!L18, SAS!L18, TOR!L18, UTH!L18, WAS!L18))/$B$103</f>
        <v>14.21428571</v>
      </c>
      <c r="M120" s="140">
        <f>(SUM(ATL!M18, BOS!M18, BRK!M18, CHA!M18, CHI!M18, CLE!M18, DAL!M18, DEN!M18, DET!M18, GSW!M18, HOU!M18, IND!M18, LAC!M18, LAL!M18, MEM!M18, MIA!M18, MIL!M18, MIN!M18, NOP!M18, NYK!M18, OKC!M18, ORL!M18, PHI!M18, PHX!M18, POR!M18, SAC!M18, SAS!M18, TOR!M18, UTH!M18, WAS!M18)-Max(ATL!M18, BOS!M18, BRK!M18, CHA!M18, CHI!M18, CLE!M18, DAL!M18, DEN!M18, DET!M18, GSW!M18, HOU!M18, IND!M18, LAC!M18, LAL!M18, MEM!M18, MIA!M18, MIL!M18, MIN!M18, NOP!M18, NYK!M18, OKC!M18, ORL!M18, PHI!M18, PHX!M18, POR!M18, SAC!M18, SAS!M18, TOR!M18, UTH!M18, WAS!M18)-min(ATL!M18, BOS!M18, BRK!M18, CHA!M18, CHI!M18, CLE!M18, DAL!M18, DEN!M18, DET!M18, GSW!M18, HOU!M18, IND!M18, LAC!M18, LAL!M18, MEM!M18, MIA!M18, MIL!M18, MIN!M18, NOP!M18, NYK!M18, OKC!M18, ORL!M18, PHI!M18, PHX!M18, POR!M18, SAC!M18, SAS!M18, TOR!M18, UTH!M18, WAS!M18))/$B$103</f>
        <v>16.35714286</v>
      </c>
      <c r="N120" s="140">
        <f>(SUM(ATL!N18, BOS!N18, BRK!N18, CHA!N18, CHI!N18, CLE!N18, DAL!N18, DEN!N18, DET!N18, GSW!N18, HOU!N18, IND!N18, LAC!N18, LAL!N18, MEM!N18, MIA!N18, MIL!N18, MIN!N18, NOP!N18, NYK!N18, OKC!N18, ORL!N18, PHI!N18, PHX!N18, POR!N18, SAC!N18, SAS!N18, TOR!N18, UTH!N18, WAS!N18)-Max(ATL!N18, BOS!N18, BRK!N18, CHA!N18, CHI!N18, CLE!N18, DAL!N18, DEN!N18, DET!N18, GSW!N18, HOU!N18, IND!N18, LAC!N18, LAL!N18, MEM!N18, MIA!N18, MIL!N18, MIN!N18, NOP!N18, NYK!N18, OKC!N18, ORL!N18, PHI!N18, PHX!N18, POR!N18, SAC!N18, SAS!N18, TOR!N18, UTH!N18, WAS!N18)-min(ATL!N18, BOS!N18, BRK!N18, CHA!N18, CHI!N18, CLE!N18, DAL!N18, DEN!N18, DET!N18, GSW!N18, HOU!N18, IND!N18, LAC!N18, LAL!N18, MEM!N18, MIA!N18, MIL!N18, MIN!N18, NOP!N18, NYK!N18, OKC!N18, ORL!N18, PHI!N18, PHX!N18, POR!N18, SAC!N18, SAS!N18, TOR!N18, UTH!N18, WAS!N18))/$B$103</f>
        <v>15.17857143</v>
      </c>
      <c r="O120" s="140">
        <f>(SUM(ATL!O18, BOS!O18, BRK!O18, CHA!O18, CHI!O18, CLE!O18, DAL!O18, DEN!O18, DET!O18, GSW!O18, HOU!O18, IND!O18, LAC!O18, LAL!O18, MEM!O18, MIA!O18, MIL!O18, MIN!O18, NOP!O18, NYK!O18, OKC!O18, ORL!O18, PHI!O18, PHX!O18, POR!O18, SAC!O18, SAS!O18, TOR!O18, UTH!O18, WAS!O18)-Max(ATL!O18, BOS!O18, BRK!O18, CHA!O18, CHI!O18, CLE!O18, DAL!O18, DEN!O18, DET!O18, GSW!O18, HOU!O18, IND!O18, LAC!O18, LAL!O18, MEM!O18, MIA!O18, MIL!O18, MIN!O18, NOP!O18, NYK!O18, OKC!O18, ORL!O18, PHI!O18, PHX!O18, POR!O18, SAC!O18, SAS!O18, TOR!O18, UTH!O18, WAS!O18)-min(ATL!O18, BOS!O18, BRK!O18, CHA!O18, CHI!O18, CLE!O18, DAL!O18, DEN!O18, DET!O18, GSW!O18, HOU!O18, IND!O18, LAC!O18, LAL!O18, MEM!O18, MIA!O18, MIL!O18, MIN!O18, NOP!O18, NYK!O18, OKC!O18, ORL!O18, PHI!O18, PHX!O18, POR!O18, SAC!O18, SAS!O18, TOR!O18, UTH!O18, WAS!O18))/$B$103</f>
        <v>4.928571429</v>
      </c>
      <c r="P120" s="140">
        <f>(SUM(ATL!P18, BOS!P18, BRK!P18, CHA!P18, CHI!P18, CLE!P18, DAL!P18, DEN!P18, DET!P18, GSW!P18, HOU!P18, IND!P18, LAC!P18, LAL!P18, MEM!P18, MIA!P18, MIL!P18, MIN!P18, NOP!P18, NYK!P18, OKC!P18, ORL!P18, PHI!P18, PHX!P18, POR!P18, SAC!P18, SAS!P18, TOR!P18, UTH!P18, WAS!P18)-Max(ATL!P18, BOS!P18, BRK!P18, CHA!P18, CHI!P18, CLE!P18, DAL!P18, DEN!P18, DET!P18, GSW!P18, HOU!P18, IND!P18, LAC!P18, LAL!P18, MEM!P18, MIA!P18, MIL!P18, MIN!P18, NOP!P18, NYK!P18, OKC!P18, ORL!P18, PHI!P18, PHX!P18, POR!P18, SAC!P18, SAS!P18, TOR!P18, UTH!P18, WAS!P18)-min(ATL!P18, BOS!P18, BRK!P18, CHA!P18, CHI!P18, CLE!P18, DAL!P18, DEN!P18, DET!P18, GSW!P18, HOU!P18, IND!P18, LAC!P18, LAL!P18, MEM!P18, MIA!P18, MIL!P18, MIN!P18, NOP!P18, NYK!P18, OKC!P18, ORL!P18, PHI!P18, PHX!P18, POR!P18, SAC!P18, SAS!P18, TOR!P18, UTH!P18, WAS!P18))/$B$103</f>
        <v>0</v>
      </c>
      <c r="Q120" s="140">
        <f>(SUM(ATL!Q18, BOS!Q18, BRK!Q18, CHA!Q18, CHI!Q18, CLE!Q18, DAL!Q18, DEN!Q18, DET!Q18, GSW!Q18, HOU!Q18, IND!Q18, LAC!Q18, LAL!Q18, MEM!Q18, MIA!Q18, MIL!Q18, MIN!Q18, NOP!Q18, NYK!Q18, OKC!Q18, ORL!Q18, PHI!Q18, PHX!Q18, POR!Q18, SAC!Q18, SAS!Q18, TOR!Q18, UTH!Q18, WAS!Q18)-Max(ATL!Q18, BOS!Q18, BRK!Q18, CHA!Q18, CHI!Q18, CLE!Q18, DAL!Q18, DEN!Q18, DET!Q18, GSW!Q18, HOU!Q18, IND!Q18, LAC!Q18, LAL!Q18, MEM!Q18, MIA!Q18, MIL!Q18, MIN!Q18, NOP!Q18, NYK!Q18, OKC!Q18, ORL!Q18, PHI!Q18, PHX!Q18, POR!Q18, SAC!Q18, SAS!Q18, TOR!Q18, UTH!Q18, WAS!Q18)-min(ATL!Q18, BOS!Q18, BRK!Q18, CHA!Q18, CHI!Q18, CLE!Q18, DAL!Q18, DEN!Q18, DET!Q18, GSW!Q18, HOU!Q18, IND!Q18, LAC!Q18, LAL!Q18, MEM!Q18, MIA!Q18, MIL!Q18, MIN!Q18, NOP!Q18, NYK!Q18, OKC!Q18, ORL!Q18, PHI!Q18, PHX!Q18, POR!Q18, SAC!Q18, SAS!Q18, TOR!Q18, UTH!Q18, WAS!Q18))/$B$103</f>
        <v>0</v>
      </c>
      <c r="R120" s="140">
        <f>(SUM(ATL!R18, BOS!R18, BRK!R18, CHA!R18, CHI!R18, CLE!R18, DAL!R18, DEN!R18, DET!R18, GSW!R18, HOU!R18, IND!R18, LAC!R18, LAL!R18, MEM!R18, MIA!R18, MIL!R18, MIN!R18, NOP!R18, NYK!R18, OKC!R18, ORL!R18, PHI!R18, PHX!R18, POR!R18, SAC!R18, SAS!R18, TOR!R18, UTH!R18, WAS!R18)-Max(ATL!R18, BOS!R18, BRK!R18, CHA!R18, CHI!R18, CLE!R18, DAL!R18, DEN!R18, DET!R18, GSW!R18, HOU!R18, IND!R18, LAC!R18, LAL!R18, MEM!R18, MIA!R18, MIL!R18, MIN!R18, NOP!R18, NYK!R18, OKC!R18, ORL!R18, PHI!R18, PHX!R18, POR!R18, SAC!R18, SAS!R18, TOR!R18, UTH!R18, WAS!R18)-min(ATL!R18, BOS!R18, BRK!R18, CHA!R18, CHI!R18, CLE!R18, DAL!R18, DEN!R18, DET!R18, GSW!R18, HOU!R18, IND!R18, LAC!R18, LAL!R18, MEM!R18, MIA!R18, MIL!R18, MIN!R18, NOP!R18, NYK!R18, OKC!R18, ORL!R18, PHI!R18, PHX!R18, POR!R18, SAC!R18, SAS!R18, TOR!R18, UTH!R18, WAS!R18))/$B$103</f>
        <v>0</v>
      </c>
      <c r="S120" s="140">
        <f>(SUM(ATL!S18, BOS!S18, BRK!S18, CHA!S18, CHI!S18, CLE!S18, DAL!S18, DEN!S18, DET!S18, GSW!S18, HOU!S18, IND!S18, LAC!S18, LAL!S18, MEM!S18, MIA!S18, MIL!S18, MIN!S18, NOP!S18, NYK!S18, OKC!S18, ORL!S18, PHI!S18, PHX!S18, POR!S18, SAC!S18, SAS!S18, TOR!S18, UTH!S18, WAS!S18)-Max(ATL!S18, BOS!S18, BRK!S18, CHA!S18, CHI!S18, CLE!S18, DAL!S18, DEN!S18, DET!S18, GSW!S18, HOU!S18, IND!S18, LAC!S18, LAL!S18, MEM!S18, MIA!S18, MIL!S18, MIN!S18, NOP!S18, NYK!S18, OKC!S18, ORL!S18, PHI!S18, PHX!S18, POR!S18, SAC!S18, SAS!S18, TOR!S18, UTH!S18, WAS!S18)-min(ATL!S18, BOS!S18, BRK!S18, CHA!S18, CHI!S18, CLE!S18, DAL!S18, DEN!S18, DET!S18, GSW!S18, HOU!S18, IND!S18, LAC!S18, LAL!S18, MEM!S18, MIA!S18, MIL!S18, MIN!S18, NOP!S18, NYK!S18, OKC!S18, ORL!S18, PHI!S18, PHX!S18, POR!S18, SAC!S18, SAS!S18, TOR!S18, UTH!S18, WAS!S18))/$B$103</f>
        <v>-1488.357143</v>
      </c>
    </row>
    <row r="121">
      <c r="A121" s="3" t="s">
        <v>39</v>
      </c>
      <c r="B121" s="140">
        <f>(SUM(ATL!B19, BOS!B19, BRK!B19, CHA!B19, CHI!B19, CLE!B19, DAL!B19, DEN!B19, DET!B19, GSW!B19, HOU!B19, IND!B19, LAC!B19, LAL!B19, MEM!B19, MIA!B19, MIL!B19, MIN!B19, NOP!B19, NYK!B19, OKC!B19, ORL!B19, PHI!B19, PHX!B19, POR!B19, SAC!B19, SAS!B19, TOR!B19, UTH!B19, WAS!B19)-Max(ATL!B19, BOS!B19, BRK!B19, CHA!B19, CHI!B19, CLE!B19, DAL!B19, DEN!B19, DET!B19, GSW!B19, HOU!B19, IND!B19, LAC!B19, LAL!B19, MEM!B19, MIA!B19, MIL!B19, MIN!B19, NOP!B19, NYK!B19, OKC!B19, ORL!B19, PHI!B19, PHX!B19, POR!B19, SAC!B19, SAS!B19, TOR!B19, UTH!B19, WAS!B19)-min(ATL!B19, BOS!B19, BRK!B19, CHA!B19, CHI!B19, CLE!B19, DAL!B19, DEN!B19, DET!B19, GSW!B19, HOU!B19, IND!B19, LAC!B19, LAL!B19, MEM!B19, MIA!B19, MIL!B19, MIN!B19, NOP!B19, NYK!B19, OKC!B19, ORL!B19, PHI!B19, PHX!B19, POR!B19, SAC!B19, SAS!B19, TOR!B19, UTH!B19, WAS!B19))/$B$103</f>
        <v>25.14285714</v>
      </c>
      <c r="C121" s="140">
        <f>(SUM(ATL!C19, BOS!C19, BRK!C19, CHA!C19, CHI!C19, CLE!C19, DAL!C19, DEN!C19, DET!C19, GSW!C19, HOU!C19, IND!C19, LAC!C19, LAL!C19, MEM!C19, MIA!C19, MIL!C19, MIN!C19, NOP!C19, NYK!C19, OKC!C19, ORL!C19, PHI!C19, PHX!C19, POR!C19, SAC!C19, SAS!C19, TOR!C19, UTH!C19, WAS!C19)-Max(ATL!C19, BOS!C19, BRK!C19, CHA!C19, CHI!C19, CLE!C19, DAL!C19, DEN!C19, DET!C19, GSW!C19, HOU!C19, IND!C19, LAC!C19, LAL!C19, MEM!C19, MIA!C19, MIL!C19, MIN!C19, NOP!C19, NYK!C19, OKC!C19, ORL!C19, PHI!C19, PHX!C19, POR!C19, SAC!C19, SAS!C19, TOR!C19, UTH!C19, WAS!C19)-min(ATL!C19, BOS!C19, BRK!C19, CHA!C19, CHI!C19, CLE!C19, DAL!C19, DEN!C19, DET!C19, GSW!C19, HOU!C19, IND!C19, LAC!C19, LAL!C19, MEM!C19, MIA!C19, MIL!C19, MIN!C19, NOP!C19, NYK!C19, OKC!C19, ORL!C19, PHI!C19, PHX!C19, POR!C19, SAC!C19, SAS!C19, TOR!C19, UTH!C19, WAS!C19))/$B$103</f>
        <v>21.03571429</v>
      </c>
      <c r="D121" s="140">
        <f>(SUM(ATL!D19, BOS!D19, BRK!D19, CHA!D19, CHI!D19, CLE!D19, DAL!D19, DEN!D19, DET!D19, GSW!D19, HOU!D19, IND!D19, LAC!D19, LAL!D19, MEM!D19, MIA!D19, MIL!D19, MIN!D19, NOP!D19, NYK!D19, OKC!D19, ORL!D19, PHI!D19, PHX!D19, POR!D19, SAC!D19, SAS!D19, TOR!D19, UTH!D19, WAS!D19)-Max(ATL!D19, BOS!D19, BRK!D19, CHA!D19, CHI!D19, CLE!D19, DAL!D19, DEN!D19, DET!D19, GSW!D19, HOU!D19, IND!D19, LAC!D19, LAL!D19, MEM!D19, MIA!D19, MIL!D19, MIN!D19, NOP!D19, NYK!D19, OKC!D19, ORL!D19, PHI!D19, PHX!D19, POR!D19, SAC!D19, SAS!D19, TOR!D19, UTH!D19, WAS!D19)-min(ATL!D19, BOS!D19, BRK!D19, CHA!D19, CHI!D19, CLE!D19, DAL!D19, DEN!D19, DET!D19, GSW!D19, HOU!D19, IND!D19, LAC!D19, LAL!D19, MEM!D19, MIA!D19, MIL!D19, MIN!D19, NOP!D19, NYK!D19, OKC!D19, ORL!D19, PHI!D19, PHX!D19, POR!D19, SAC!D19, SAS!D19, TOR!D19, UTH!D19, WAS!D19))/$B$103</f>
        <v>24.46428571</v>
      </c>
      <c r="E121" s="140">
        <f>(SUM(ATL!E19, BOS!E19, BRK!E19, CHA!E19, CHI!E19, CLE!E19, DAL!E19, DEN!E19, DET!E19, GSW!E19, HOU!E19, IND!E19, LAC!E19, LAL!E19, MEM!E19, MIA!E19, MIL!E19, MIN!E19, NOP!E19, NYK!E19, OKC!E19, ORL!E19, PHI!E19, PHX!E19, POR!E19, SAC!E19, SAS!E19, TOR!E19, UTH!E19, WAS!E19)-Max(ATL!E19, BOS!E19, BRK!E19, CHA!E19, CHI!E19, CLE!E19, DAL!E19, DEN!E19, DET!E19, GSW!E19, HOU!E19, IND!E19, LAC!E19, LAL!E19, MEM!E19, MIA!E19, MIL!E19, MIN!E19, NOP!E19, NYK!E19, OKC!E19, ORL!E19, PHI!E19, PHX!E19, POR!E19, SAC!E19, SAS!E19, TOR!E19, UTH!E19, WAS!E19)-min(ATL!E19, BOS!E19, BRK!E19, CHA!E19, CHI!E19, CLE!E19, DAL!E19, DEN!E19, DET!E19, GSW!E19, HOU!E19, IND!E19, LAC!E19, LAL!E19, MEM!E19, MIA!E19, MIL!E19, MIN!E19, NOP!E19, NYK!E19, OKC!E19, ORL!E19, PHI!E19, PHX!E19, POR!E19, SAC!E19, SAS!E19, TOR!E19, UTH!E19, WAS!E19))/$B$103</f>
        <v>22.25</v>
      </c>
      <c r="F121" s="140">
        <f>(SUM(ATL!G19, BOS!F19, BRK!F19, CHA!F19, CHI!F19, CLE!F19, DAL!F19, DEN!F19, DET!F19, GSW!F19, HOU!F19, IND!F19, LAC!F19, LAL!F19, MEM!F19, MIA!F19, MIL!F19, MIN!F19, NOP!F19, NYK!F19, OKC!F19, ORL!F19, PHI!F19, PHX!F19, POR!F19, SAC!F19, SAS!F19, TOR!F19, UTH!F19, WAS!F19)-Max(ATL!G19, BOS!F19, BRK!F19, CHA!F19, CHI!F19, CLE!F19, DAL!F19, DEN!F19, DET!F19, GSW!F19, HOU!F19, IND!F19, LAC!F19, LAL!F19, MEM!F19, MIA!F19, MIL!F19, MIN!F19, NOP!F19, NYK!F19, OKC!F19, ORL!F19, PHI!F19, PHX!F19, POR!F19, SAC!F19, SAS!F19, TOR!F19, UTH!F19, WAS!F19)-min(ATL!G19, BOS!F19, BRK!F19, CHA!F19, CHI!F19, CLE!F19, DAL!F19, DEN!F19, DET!F19, GSW!F19, HOU!F19, IND!F19, LAC!F19, LAL!F19, MEM!F19, MIA!F19, MIL!F19, MIN!F19, NOP!F19, NYK!F19, OKC!F19, ORL!F19, PHI!F19, PHX!F19, POR!F19, SAC!F19, SAS!F19, TOR!F19, UTH!F19, WAS!F19))/$B$103</f>
        <v>23.42857143</v>
      </c>
      <c r="G121" s="140">
        <f>(SUM(ATL!G19, BOS!G19, BRK!G19, CHA!G19, CHI!G19, CLE!G19, DAL!G19, DEN!G19, DET!G19, GSW!G19, HOU!G19, IND!G19, LAC!G19, LAL!G19, MEM!G19, MIA!G19, MIL!G19, MIN!G19, NOP!G19, NYK!G19, OKC!G19, ORL!G19, PHI!G19, PHX!G19, POR!G19, SAC!G19, SAS!G19, TOR!G19, UTH!G19, WAS!G19)-Max(ATL!G19, BOS!G19, BRK!G19, CHA!G19, CHI!G19, CLE!G19, DAL!G19, DEN!G19, DET!G19, GSW!G19, HOU!G19, IND!G19, LAC!G19, LAL!G19, MEM!G19, MIA!G19, MIL!G19, MIN!G19, NOP!G19, NYK!G19, OKC!G19, ORL!G19, PHI!G19, PHX!G19, POR!G19, SAC!G19, SAS!G19, TOR!G19, UTH!G19, WAS!G19)-min(ATL!G19, BOS!G19, BRK!G19, CHA!G19, CHI!G19, CLE!G19, DAL!G19, DEN!G19, DET!G19, GSW!G19, HOU!G19, IND!G19, LAC!G19, LAL!G19, MEM!G19, MIA!G19, MIL!G19, MIN!G19, NOP!G19, NYK!G19, OKC!G19, ORL!G19, PHI!G19, PHX!G19, POR!G19, SAC!G19, SAS!G19, TOR!G19, UTH!G19, WAS!G19))/$B$103</f>
        <v>25.42857143</v>
      </c>
      <c r="H121" s="140">
        <f>(SUM(ATL!H19, BOS!H19, BRK!H19, CHA!H19, CHI!H19, CLE!H19, DAL!H19, DEN!H19, DET!H19, GSW!H19, HOU!H19, IND!H19, LAC!H19, LAL!H19, MEM!H19, MIA!H19, MIL!H19, MIN!H19, NOP!H19, NYK!H19, OKC!H19, ORL!H19, PHI!H19, PHX!H19, POR!H19, SAC!H19, SAS!H19, TOR!H19, UTH!H19, WAS!H19)-Max(ATL!H19, BOS!H19, BRK!H19, CHA!H19, CHI!H19, CLE!H19, DAL!H19, DEN!H19, DET!H19, GSW!H19, HOU!H19, IND!H19, LAC!H19, LAL!H19, MEM!H19, MIA!H19, MIL!H19, MIN!H19, NOP!H19, NYK!H19, OKC!H19, ORL!H19, PHI!H19, PHX!H19, POR!H19, SAC!H19, SAS!H19, TOR!H19, UTH!H19, WAS!H19)-min(ATL!H19, BOS!H19, BRK!H19, CHA!H19, CHI!H19, CLE!H19, DAL!H19, DEN!H19, DET!H19, GSW!H19, HOU!H19, IND!H19, LAC!H19, LAL!H19, MEM!H19, MIA!H19, MIL!H19, MIN!H19, NOP!H19, NYK!H19, OKC!H19, ORL!H19, PHI!H19, PHX!H19, POR!H19, SAC!H19, SAS!H19, TOR!H19, UTH!H19, WAS!H19))/$B$103</f>
        <v>25.92857143</v>
      </c>
      <c r="I121" s="140">
        <f>(SUM(ATL!I19, BOS!I19, BRK!I19, CHA!I19, CHI!I19, CLE!I19, DAL!I19, DEN!I19, DET!I19, GSW!I19, HOU!I19, IND!I19, LAC!I19, LAL!I19, MEM!I19, MIA!I19, MIL!I19, MIN!I19, NOP!I18, NYK!I19, OKC!I19, ORL!I19, PHI!I19, PHX!I19, POR!I19, SAC!I19, SAS!I19, TOR!I19, UTH!I19, WAS!I19)-Max(ATL!I19, BOS!I19, BRK!I19, CHA!I19, CHI!I19, CLE!I19, DAL!I19, DEN!I19, DET!I19, GSW!I19, HOU!I19, IND!I19, LAC!I19, LAL!I19, MEM!I19, MIA!I19, MIL!I19, MIN!I19, NOP!I18, NYK!I19, OKC!I19, ORL!I19, PHI!I19, PHX!I19, POR!I19, SAC!I19, SAS!I19, TOR!I19, UTH!I19, WAS!I19)-min(ATL!I19, BOS!I19, BRK!I19, CHA!I19, CHI!I19, CLE!I19, DAL!I19, DEN!I19, DET!I19, GSW!I19, HOU!I19, IND!I19, LAC!I19, LAL!I19, MEM!I19, MIA!I19, MIL!I19, MIN!I19, NOP!I18, NYK!I19, OKC!I19, ORL!I19, PHI!I19, PHX!I19, POR!I19, SAC!I19, SAS!I19, TOR!I19, UTH!I19, WAS!I19))/$B$103</f>
        <v>26.17857143</v>
      </c>
      <c r="J121" s="140">
        <f>(SUM(ATL!J19, BOS!J19, BRK!J19, CHA!J19, CHI!J19, CLE!J19, DAL!J19, DEN!J19, DET!J19, GSW!J19, HOU!J19, IND!J19, LAC!J19, LAL!J19, MEM!J19, MIA!J19, MIL!J19, MIN!J19, NOP!J18, NYK!J19, OKC!J19, ORL!J19, PHI!J19, PHX!J19, POR!J19, SAC!J19, SAS!J19, TOR!J19, UTH!J19, WAS!J19)-Max(ATL!J19, BOS!J19, BRK!J19, CHA!J19, CHI!J19, CLE!J19, DAL!J19, DEN!J19, DET!J19, GSW!J19, HOU!J19, IND!J19, LAC!J19, LAL!J19, MEM!J19, MIA!J19, MIL!J19, MIN!J19, NOP!J18, NYK!J19, OKC!J19, ORL!J19, PHI!J19, PHX!J19, POR!J19, SAC!J19, SAS!J19, TOR!J19, UTH!J19, WAS!J19)-min(ATL!J19, BOS!J19, BRK!J19, CHA!J19, CHI!J19, CLE!J19, DAL!J19, DEN!J19, DET!J19, GSW!J19, HOU!J19, IND!J19, LAC!J19, LAL!J19, MEM!J19, MIA!J19, MIL!J19, MIN!J19, NOP!J18, NYK!J19, OKC!J19, ORL!J19, PHI!J19, PHX!J19, POR!J19, SAC!J19, SAS!J19, TOR!J19, UTH!J19, WAS!J19))/$B$103</f>
        <v>22.17857143</v>
      </c>
      <c r="K121" s="140">
        <f>(SUM(ATL!K19, BOS!K19, BRK!K19, CHA!K19, CHI!K19, CLE!K19, DAL!K19, DEN!K19, DET!K19, GSW!K19, HOU!K19, IND!K19, LAC!K19, LAL!K19, MEM!K19, MIA!K19, MIL!K19, MIN!K19, NOP!K18, NYK!K19, OKC!K19, ORL!K19, PHI!K19, PHX!K19, POR!K19, SAC!K19, SAS!K19, TOR!K19, UTH!K19, WAS!K19)-Max(ATL!K19, BOS!K19, BRK!K19, CHA!K19, CHI!K19, CLE!K19, DAL!K19, DEN!K19, DET!K19, GSW!K19, HOU!K19, IND!K19, LAC!K19, LAL!K19, MEM!K19, MIA!K19, MIL!K19, MIN!K19, NOP!K18, NYK!K19, OKC!K19, ORL!K19, PHI!K19, PHX!K19, POR!K19, SAC!K19, SAS!K19, TOR!K19, UTH!K19, WAS!K19)-min(ATL!K19, BOS!K19, BRK!K19, CHA!K19, CHI!K19, CLE!K19, DAL!K19, DEN!K19, DET!K19, GSW!K19, HOU!K19, IND!K19, LAC!K19, LAL!K19, MEM!K19, MIA!K19, MIL!K19, MIN!K19, NOP!K18, NYK!K19, OKC!K19, ORL!K19, PHI!K19, PHX!K19, POR!K19, SAC!K19, SAS!K19, TOR!K19, UTH!K19, WAS!K19))/$B$103</f>
        <v>20.53571429</v>
      </c>
      <c r="L121" s="140">
        <f>(SUM(ATL!L19, BOS!L19, BRK!L19, CHA!L19, CHI!L19, CLE!L19, DAL!L19, DEN!L19, DET!L19, GSW!L19, HOU!L19, IND!L19, LAC!L19, LAL!L19, MEM!L19, MIA!L19, MIL!L19, MIN!L19, NOP!L18, NYK!L19, OKC!L19, ORL!L19, PHI!L19, PHX!L19, POR!L19, SAC!L19, SAS!L19, TOR!L19, UTH!L19, WAS!L19)-Max(ATL!L19, BOS!L19, BRK!L19, CHA!L19, CHI!L19, CLE!L19, DAL!L19, DEN!L19, DET!L19, GSW!L19, HOU!L19, IND!L19, LAC!L19, LAL!L19, MEM!L19, MIA!L19, MIL!L19, MIN!L19, NOP!L18, NYK!L19, OKC!L19, ORL!L19, PHI!L19, PHX!L19, POR!L19, SAC!L19, SAS!L19, TOR!L19, UTH!L19, WAS!L19)-min(ATL!L19, BOS!L19, BRK!L19, CHA!L19, CHI!L19, CLE!L19, DAL!L19, DEN!L19, DET!L19, GSW!L19, HOU!L19, IND!L19, LAC!L19, LAL!L19, MEM!L19, MIA!L19, MIL!L19, MIN!L19, NOP!L18, NYK!L19, OKC!L19, ORL!L19, PHI!L19, PHX!L19, POR!L19, SAC!L19, SAS!L19, TOR!L19, UTH!L19, WAS!L19))/$B$103</f>
        <v>23.28571429</v>
      </c>
      <c r="M121" s="140">
        <f>(SUM(ATL!M19, BOS!M19, BRK!M19, CHA!M19, CHI!M19, CLE!M19, DAL!M19, DEN!M19, DET!M19, GSW!M19, HOU!M19, IND!M19, LAC!M19, LAL!M19, MEM!M19, MIA!M19, MIL!M19, MIN!M19, NOP!M19, NYK!M19, OKC!M19, ORL!M19, PHI!M19, PHX!M19, POR!M19, SAC!M19, SAS!M19, TOR!M19, UTH!M19, WAS!M19)-Max(ATL!M19, BOS!M19, BRK!M19, CHA!M19, CHI!M19, CLE!M19, DAL!M19, DEN!M19, DET!M19, GSW!M19, HOU!M19, IND!M19, LAC!M19, LAL!M19, MEM!M19, MIA!M19, MIL!M19, MIN!M19, NOP!M19, NYK!M19, OKC!M19, ORL!M19, PHI!M19, PHX!M19, POR!M19, SAC!M19, SAS!M19, TOR!M19, UTH!M19, WAS!M19)-min(ATL!M19, BOS!M19, BRK!M19, CHA!M19, CHI!M19, CLE!M19, DAL!M19, DEN!M19, DET!M19, GSW!M19, HOU!M19, IND!M19, LAC!M19, LAL!M19, MEM!M19, MIA!M19, MIL!M19, MIN!M19, NOP!M19, NYK!M19, OKC!M19, ORL!M19, PHI!M19, PHX!M19, POR!M19, SAC!M19, SAS!M19, TOR!M19, UTH!M19, WAS!M19))/$B$103</f>
        <v>23.71428571</v>
      </c>
      <c r="N121" s="140">
        <f>(SUM(ATL!N19, BOS!N19, BRK!N19, CHA!N19, CHI!N19, CLE!N19, DAL!N19, DEN!N19, DET!N19, GSW!N19, HOU!N19, IND!N19, LAC!N19, LAL!N19, MEM!N19, MIA!N19, MIL!N19, MIN!N19, NOP!N19, NYK!N19, OKC!N19, ORL!N19, PHI!N19, PHX!N19, POR!N19, SAC!N19, SAS!N19, TOR!N19, UTH!N19, WAS!N19)-Max(ATL!N19, BOS!N19, BRK!N19, CHA!N19, CHI!N19, CLE!N19, DAL!N19, DEN!N19, DET!N19, GSW!N19, HOU!N19, IND!N19, LAC!N19, LAL!N19, MEM!N19, MIA!N19, MIL!N19, MIN!N19, NOP!N19, NYK!N19, OKC!N19, ORL!N19, PHI!N19, PHX!N19, POR!N19, SAC!N19, SAS!N19, TOR!N19, UTH!N19, WAS!N19)-min(ATL!N19, BOS!N19, BRK!N19, CHA!N19, CHI!N19, CLE!N19, DAL!N19, DEN!N19, DET!N19, GSW!N19, HOU!N19, IND!N19, LAC!N19, LAL!N19, MEM!N19, MIA!N19, MIL!N19, MIN!N19, NOP!N19, NYK!N19, OKC!N19, ORL!N19, PHI!N19, PHX!N19, POR!N19, SAC!N19, SAS!N19, TOR!N19, UTH!N19, WAS!N19))/$B$103</f>
        <v>23.64285714</v>
      </c>
      <c r="O121" s="140">
        <f>(SUM(ATL!O19, BOS!O19, BRK!O19, CHA!O19, CHI!O19, CLE!O19, DAL!O19, DEN!O19, DET!O19, GSW!O19, HOU!O19, IND!O19, LAC!O19, LAL!O19, MEM!O19, MIA!O19, MIL!O19, MIN!O19, NOP!O19, NYK!O19, OKC!O19, ORL!O19, PHI!O19, PHX!O19, POR!O19, SAC!O19, SAS!O19, TOR!O19, UTH!O19, WAS!O19)-Max(ATL!O19, BOS!O19, BRK!O19, CHA!O19, CHI!O19, CLE!O19, DAL!O19, DEN!O19, DET!O19, GSW!O19, HOU!O19, IND!O19, LAC!O19, LAL!O19, MEM!O19, MIA!O19, MIL!O19, MIN!O19, NOP!O19, NYK!O19, OKC!O19, ORL!O19, PHI!O19, PHX!O19, POR!O19, SAC!O19, SAS!O19, TOR!O19, UTH!O19, WAS!O19)-min(ATL!O19, BOS!O19, BRK!O19, CHA!O19, CHI!O19, CLE!O19, DAL!O19, DEN!O19, DET!O19, GSW!O19, HOU!O19, IND!O19, LAC!O19, LAL!O19, MEM!O19, MIA!O19, MIL!O19, MIN!O19, NOP!O19, NYK!O19, OKC!O19, ORL!O19, PHI!O19, PHX!O19, POR!O19, SAC!O19, SAS!O19, TOR!O19, UTH!O19, WAS!O19))/$B$103</f>
        <v>8.285714286</v>
      </c>
      <c r="P121" s="140">
        <f>(SUM(ATL!P19, BOS!P19, BRK!P19, CHA!P19, CHI!P19, CLE!P19, DAL!P19, DEN!P19, DET!P19, GSW!P19, HOU!P19, IND!P19, LAC!P19, LAL!P19, MEM!P19, MIA!P19, MIL!P19, MIN!P19, NOP!P19, NYK!P19, OKC!P19, ORL!P19, PHI!P19, PHX!P19, POR!P19, SAC!P19, SAS!P19, TOR!P19, UTH!P19, WAS!P19)-Max(ATL!P19, BOS!P19, BRK!P19, CHA!P19, CHI!P19, CLE!P19, DAL!P19, DEN!P19, DET!P19, GSW!P19, HOU!P19, IND!P19, LAC!P19, LAL!P19, MEM!P19, MIA!P19, MIL!P19, MIN!P19, NOP!P19, NYK!P19, OKC!P19, ORL!P19, PHI!P19, PHX!P19, POR!P19, SAC!P19, SAS!P19, TOR!P19, UTH!P19, WAS!P19)-min(ATL!P19, BOS!P19, BRK!P19, CHA!P19, CHI!P19, CLE!P19, DAL!P19, DEN!P19, DET!P19, GSW!P19, HOU!P19, IND!P19, LAC!P19, LAL!P19, MEM!P19, MIA!P19, MIL!P19, MIN!P19, NOP!P19, NYK!P19, OKC!P19, ORL!P19, PHI!P19, PHX!P19, POR!P19, SAC!P19, SAS!P19, TOR!P19, UTH!P19, WAS!P19))/$B$103</f>
        <v>0</v>
      </c>
      <c r="Q121" s="140">
        <f>(SUM(ATL!Q19, BOS!Q19, BRK!Q19, CHA!Q19, CHI!Q19, CLE!Q19, DAL!Q19, DEN!Q19, DET!Q19, GSW!Q19, HOU!Q19, IND!Q19, LAC!Q19, LAL!Q19, MEM!Q19, MIA!Q19, MIL!Q19, MIN!Q19, NOP!Q19, NYK!Q19, OKC!Q19, ORL!Q19, PHI!Q19, PHX!Q19, POR!Q19, SAC!Q19, SAS!Q19, TOR!Q19, UTH!Q19, WAS!Q19)-Max(ATL!Q19, BOS!Q19, BRK!Q19, CHA!Q19, CHI!Q19, CLE!Q19, DAL!Q19, DEN!Q19, DET!Q19, GSW!Q19, HOU!Q19, IND!Q19, LAC!Q19, LAL!Q19, MEM!Q19, MIA!Q19, MIL!Q19, MIN!Q19, NOP!Q19, NYK!Q19, OKC!Q19, ORL!Q19, PHI!Q19, PHX!Q19, POR!Q19, SAC!Q19, SAS!Q19, TOR!Q19, UTH!Q19, WAS!Q19)-min(ATL!Q19, BOS!Q19, BRK!Q19, CHA!Q19, CHI!Q19, CLE!Q19, DAL!Q19, DEN!Q19, DET!Q19, GSW!Q19, HOU!Q19, IND!Q19, LAC!Q19, LAL!Q19, MEM!Q19, MIA!Q19, MIL!Q19, MIN!Q19, NOP!Q19, NYK!Q19, OKC!Q19, ORL!Q19, PHI!Q19, PHX!Q19, POR!Q19, SAC!Q19, SAS!Q19, TOR!Q19, UTH!Q19, WAS!Q19))/$B$103</f>
        <v>0</v>
      </c>
      <c r="R121" s="140">
        <f>(SUM(ATL!R19, BOS!R19, BRK!R19, CHA!R19, CHI!R19, CLE!R19, DAL!R19, DEN!R19, DET!R19, GSW!R19, HOU!R19, IND!R19, LAC!R19, LAL!R19, MEM!R19, MIA!R19, MIL!R19, MIN!R19, NOP!R19, NYK!R19, OKC!R19, ORL!R19, PHI!R19, PHX!R19, POR!R19, SAC!R19, SAS!R19, TOR!R19, UTH!R19, WAS!R19)-Max(ATL!R19, BOS!R19, BRK!R19, CHA!R19, CHI!R19, CLE!R19, DAL!R19, DEN!R19, DET!R19, GSW!R19, HOU!R19, IND!R19, LAC!R19, LAL!R19, MEM!R19, MIA!R19, MIL!R19, MIN!R19, NOP!R19, NYK!R19, OKC!R19, ORL!R19, PHI!R19, PHX!R19, POR!R19, SAC!R19, SAS!R19, TOR!R19, UTH!R19, WAS!R19)-min(ATL!R19, BOS!R19, BRK!R19, CHA!R19, CHI!R19, CLE!R19, DAL!R19, DEN!R19, DET!R19, GSW!R19, HOU!R19, IND!R19, LAC!R19, LAL!R19, MEM!R19, MIA!R19, MIL!R19, MIN!R19, NOP!R19, NYK!R19, OKC!R19, ORL!R19, PHI!R19, PHX!R19, POR!R19, SAC!R19, SAS!R19, TOR!R19, UTH!R19, WAS!R19))/$B$103</f>
        <v>0</v>
      </c>
      <c r="S121" s="140">
        <f>(SUM(ATL!S19, BOS!S19, BRK!S19, CHA!S19, CHI!S19, CLE!S19, DAL!S19, DEN!S19, DET!S19, GSW!S19, HOU!S19, IND!S19, LAC!S19, LAL!S19, MEM!S19, MIA!S19, MIL!S19, MIN!S19, NOP!S19, NYK!S19, OKC!S19, ORL!S19, PHI!S19, PHX!S19, POR!S19, SAC!S19, SAS!S19, TOR!S19, UTH!S19, WAS!S19)-Max(ATL!S19, BOS!S19, BRK!S19, CHA!S19, CHI!S19, CLE!S19, DAL!S19, DEN!S19, DET!S19, GSW!S19, HOU!S19, IND!S19, LAC!S19, LAL!S19, MEM!S19, MIA!S19, MIL!S19, MIN!S19, NOP!S19, NYK!S19, OKC!S19, ORL!S19, PHI!S19, PHX!S19, POR!S19, SAC!S19, SAS!S19, TOR!S19, UTH!S19, WAS!S19)-min(ATL!S19, BOS!S19, BRK!S19, CHA!S19, CHI!S19, CLE!S19, DAL!S19, DEN!S19, DET!S19, GSW!S19, HOU!S19, IND!S19, LAC!S19, LAL!S19, MEM!S19, MIA!S19, MIL!S19, MIN!S19, NOP!S19, NYK!S19, OKC!S19, ORL!S19, PHI!S19, PHX!S19, POR!S19, SAC!S19, SAS!S19, TOR!S19, UTH!S19, WAS!S19))/$B$103</f>
        <v>-1487.357143</v>
      </c>
    </row>
    <row r="122">
      <c r="A122" s="3" t="s">
        <v>40</v>
      </c>
      <c r="B122" s="140">
        <f>(SUM(ATL!B20, BOS!B20, BRK!B20, CHA!B20, CHI!B20, CLE!B20, DAL!B20, DEN!B20, DET!B20, GSW!B20, HOU!B20, IND!B20, LAC!B20, LAL!B20, MEM!B20, MIA!B20, MIL!B20, MIN!B20, NOP!B20, NYK!B20, OKC!B20, ORL!B20, PHI!B20, PHX!B20, POR!B20, SAC!B20, SAS!B20, TOR!B20, UTH!B20, WAS!B20)-Max(ATL!B20, BOS!B20, BRK!B20, CHA!B20, CHI!B20, CLE!B20, DAL!B20, DEN!B20, DET!B20, GSW!B20, HOU!B20, IND!B20, LAC!B20, LAL!B20, MEM!B20, MIA!B20, MIL!B20, MIN!B20, NOP!B20, NYK!B20, OKC!B20, ORL!B20, PHI!B20, PHX!B20, POR!B20, SAC!B20, SAS!B20, TOR!B20, UTH!B20, WAS!B20)-min(ATL!B20, BOS!B20, BRK!B20, CHA!B20, CHI!B20, CLE!B20, DAL!B20, DEN!B20, DET!B20, GSW!B20, HOU!B20, IND!B20, LAC!B20, LAL!B20, MEM!B20, MIA!B20, MIL!B20, MIN!B20, NOP!B20, NYK!B20, OKC!B20, ORL!B20, PHI!B20, PHX!B20, POR!B20, SAC!B20, SAS!B20, TOR!B20, UTH!B20, WAS!B20))/$B$103</f>
        <v>16.85714286</v>
      </c>
      <c r="C122" s="140">
        <f>(SUM(ATL!C20, BOS!C20, BRK!C20, CHA!C20, CHI!C20, CLE!C20, DAL!C20, DEN!C20, DET!C20, GSW!C20, HOU!C20, IND!C20, LAC!C20, LAL!C20, MEM!C20, MIA!C20, MIL!C20, MIN!C20, NOP!C20, NYK!C20, OKC!C20, ORL!C20, PHI!C20, PHX!C20, POR!C20, SAC!C20, SAS!C20, TOR!C20, UTH!C20, WAS!C20)-Max(ATL!C20, BOS!C20, BRK!C20, CHA!C20, CHI!C20, CLE!C20, DAL!C20, DEN!C20, DET!C20, GSW!C20, HOU!C20, IND!C20, LAC!C20, LAL!C20, MEM!C20, MIA!C20, MIL!C20, MIN!C20, NOP!C20, NYK!C20, OKC!C20, ORL!C20, PHI!C20, PHX!C20, POR!C20, SAC!C20, SAS!C20, TOR!C20, UTH!C20, WAS!C20)-min(ATL!C20, BOS!C20, BRK!C20, CHA!C20, CHI!C20, CLE!C20, DAL!C20, DEN!C20, DET!C20, GSW!C20, HOU!C20, IND!C20, LAC!C20, LAL!C20, MEM!C20, MIA!C20, MIL!C20, MIN!C20, NOP!C20, NYK!C20, OKC!C20, ORL!C20, PHI!C20, PHX!C20, POR!C20, SAC!C20, SAS!C20, TOR!C20, UTH!C20, WAS!C20))/$B$103</f>
        <v>13.92857143</v>
      </c>
      <c r="D122" s="140">
        <f>(SUM(ATL!D20, BOS!D20, BRK!D20, CHA!D20, CHI!D20, CLE!D20, DAL!D20, DEN!D20, DET!D20, GSW!D20, HOU!D20, IND!D20, LAC!D20, LAL!D20, MEM!D20, MIA!D20, MIL!D20, MIN!D20, NOP!D20, NYK!D20, OKC!D20, ORL!D20, PHI!D20, PHX!D20, POR!D20, SAC!D20, SAS!D20, TOR!D20, UTH!D20, WAS!D20)-Max(ATL!D20, BOS!D20, BRK!D20, CHA!D20, CHI!D20, CLE!D20, DAL!D20, DEN!D20, DET!D20, GSW!D20, HOU!D20, IND!D20, LAC!D20, LAL!D20, MEM!D20, MIA!D20, MIL!D20, MIN!D20, NOP!D20, NYK!D20, OKC!D20, ORL!D20, PHI!D20, PHX!D20, POR!D20, SAC!D20, SAS!D20, TOR!D20, UTH!D20, WAS!D20)-min(ATL!D20, BOS!D20, BRK!D20, CHA!D20, CHI!D20, CLE!D20, DAL!D20, DEN!D20, DET!D20, GSW!D20, HOU!D20, IND!D20, LAC!D20, LAL!D20, MEM!D20, MIA!D20, MIL!D20, MIN!D20, NOP!D20, NYK!D20, OKC!D20, ORL!D20, PHI!D20, PHX!D20, POR!D20, SAC!D20, SAS!D20, TOR!D20, UTH!D20, WAS!D20))/$B$103</f>
        <v>10.57142857</v>
      </c>
      <c r="E122" s="140">
        <f>(SUM(ATL!E20, BOS!E20, BRK!E20, CHA!E20, CHI!E20, CLE!E20, DAL!E20, DEN!E20, DET!E20, GSW!E20, HOU!E20, IND!E20, LAC!E20, LAL!E20, MEM!E20, MIA!E20, MIL!E20, MIN!E20, NOP!E20, NYK!E20, OKC!E20, ORL!E20, PHI!E20, PHX!E20, POR!E20, SAC!E20, SAS!E20, TOR!E20, UTH!E20, WAS!E20)-Max(ATL!E20, BOS!E20, BRK!E20, CHA!E20, CHI!E20, CLE!E20, DAL!E20, DEN!E20, DET!E20, GSW!E20, HOU!E20, IND!E20, LAC!E20, LAL!E20, MEM!E20, MIA!E20, MIL!E20, MIN!E20, NOP!E20, NYK!E20, OKC!E20, ORL!E20, PHI!E20, PHX!E20, POR!E20, SAC!E20, SAS!E20, TOR!E20, UTH!E20, WAS!E20)-min(ATL!E20, BOS!E20, BRK!E20, CHA!E20, CHI!E20, CLE!E20, DAL!E20, DEN!E20, DET!E20, GSW!E20, HOU!E20, IND!E20, LAC!E20, LAL!E20, MEM!E20, MIA!E20, MIL!E20, MIN!E20, NOP!E20, NYK!E20, OKC!E20, ORL!E20, PHI!E20, PHX!E20, POR!E20, SAC!E20, SAS!E20, TOR!E20, UTH!E20, WAS!E20))/$B$103</f>
        <v>14.67857143</v>
      </c>
      <c r="F122" s="140">
        <f>(SUM(ATL!G20, BOS!F20, BRK!F20, CHA!F20, CHI!F20, CLE!F20, DAL!F20, DEN!F20, DET!F20, GSW!F20, HOU!F20, IND!F20, LAC!F20, LAL!F20, MEM!F20, MIA!F20, MIL!F20, MIN!F20, NOP!F20, NYK!F20, OKC!F20, ORL!F20, PHI!F20, PHX!F20, POR!F20, SAC!F20, SAS!F20, TOR!F20, UTH!F20, WAS!F20)-Max(ATL!G20, BOS!F20, BRK!F20, CHA!F20, CHI!F20, CLE!F20, DAL!F20, DEN!F20, DET!F20, GSW!F20, HOU!F20, IND!F20, LAC!F20, LAL!F20, MEM!F20, MIA!F20, MIL!F20, MIN!F20, NOP!F20, NYK!F20, OKC!F20, ORL!F20, PHI!F20, PHX!F20, POR!F20, SAC!F20, SAS!F20, TOR!F20, UTH!F20, WAS!F20)-min(ATL!G20, BOS!F20, BRK!F20, CHA!F20, CHI!F20, CLE!F20, DAL!F20, DEN!F20, DET!F20, GSW!F20, HOU!F20, IND!F20, LAC!F20, LAL!F20, MEM!F20, MIA!F20, MIL!F20, MIN!F20, NOP!F20, NYK!F20, OKC!F20, ORL!F20, PHI!F20, PHX!F20, POR!F20, SAC!F20, SAS!F20, TOR!F20, UTH!F20, WAS!F20))/$B$103</f>
        <v>12.85714286</v>
      </c>
      <c r="G122" s="140">
        <f>(SUM(ATL!G20, BOS!G20, BRK!G20, CHA!G20, CHI!G20, CLE!G20, DAL!G20, DEN!G20, DET!G20, GSW!G20, HOU!G20, IND!G20, LAC!G20, LAL!G20, MEM!G20, MIA!G20, MIL!G20, MIN!G20, NOP!G20, NYK!G20, OKC!G20, ORL!G20, PHI!G20, PHX!G20, POR!G20, SAC!G20, SAS!G20, TOR!G20, UTH!G20, WAS!G20)-Max(ATL!G20, BOS!G20, BRK!G20, CHA!G20, CHI!G20, CLE!G20, DAL!G20, DEN!G20, DET!G20, GSW!G20, HOU!G20, IND!G20, LAC!G20, LAL!G20, MEM!G20, MIA!G20, MIL!G20, MIN!G20, NOP!G20, NYK!G20, OKC!G20, ORL!G20, PHI!G20, PHX!G20, POR!G20, SAC!G20, SAS!G20, TOR!G20, UTH!G20, WAS!G20)-min(ATL!G20, BOS!G20, BRK!G20, CHA!G20, CHI!G20, CLE!G20, DAL!G20, DEN!G20, DET!G20, GSW!G20, HOU!G20, IND!G20, LAC!G20, LAL!G20, MEM!G20, MIA!G20, MIL!G20, MIN!G20, NOP!G20, NYK!G20, OKC!G20, ORL!G20, PHI!G20, PHX!G20, POR!G20, SAC!G20, SAS!G20, TOR!G20, UTH!G20, WAS!G20))/$B$103</f>
        <v>13.42857143</v>
      </c>
      <c r="H122" s="140">
        <f>(SUM(ATL!H20, BOS!H20, BRK!H20, CHA!H20, CHI!H20, CLE!H20, DAL!H20, DEN!H20, DET!H20, GSW!H20, HOU!H20, IND!H20, LAC!H20, LAL!H20, MEM!H20, MIA!H20, MIL!H20, MIN!H20, NOP!H20, NYK!H20, OKC!H20, ORL!H20, PHI!H20, PHX!H20, POR!H20, SAC!H20, SAS!H20, TOR!H20, UTH!H20, WAS!H20)-Max(ATL!H20, BOS!H20, BRK!H20, CHA!H20, CHI!H20, CLE!H20, DAL!H20, DEN!H20, DET!H20, GSW!H20, HOU!H20, IND!H20, LAC!H20, LAL!H20, MEM!H20, MIA!H20, MIL!H20, MIN!H20, NOP!H20, NYK!H20, OKC!H20, ORL!H20, PHI!H20, PHX!H20, POR!H20, SAC!H20, SAS!H20, TOR!H20, UTH!H20, WAS!H20)-min(ATL!H20, BOS!H20, BRK!H20, CHA!H20, CHI!H20, CLE!H20, DAL!H20, DEN!H20, DET!H20, GSW!H20, HOU!H20, IND!H20, LAC!H20, LAL!H20, MEM!H20, MIA!H20, MIL!H20, MIN!H20, NOP!H20, NYK!H20, OKC!H20, ORL!H20, PHI!H20, PHX!H20, POR!H20, SAC!H20, SAS!H20, TOR!H20, UTH!H20, WAS!H20))/$B$103</f>
        <v>12.85714286</v>
      </c>
      <c r="I122" s="140">
        <f>(SUM(ATL!I20, BOS!I20, BRK!I20, CHA!I20, CHI!I20, CLE!I20, DAL!I20, DEN!I20, DET!I20, GSW!I20, HOU!I20, IND!I20, LAC!I20, LAL!I20, MEM!I20, MIA!I20, MIL!I20, MIN!I20, NOP!I19, NYK!I20, OKC!I20, ORL!I20, PHI!I20, PHX!I20, POR!I20, SAC!I20, SAS!I20, TOR!I20, UTH!I20, WAS!I20)-Max(ATL!I20, BOS!I20, BRK!I20, CHA!I20, CHI!I20, CLE!I20, DAL!I20, DEN!I20, DET!I20, GSW!I20, HOU!I20, IND!I20, LAC!I20, LAL!I20, MEM!I20, MIA!I20, MIL!I20, MIN!I20, NOP!I19, NYK!I20, OKC!I20, ORL!I20, PHI!I20, PHX!I20, POR!I20, SAC!I20, SAS!I20, TOR!I20, UTH!I20, WAS!I20)-min(ATL!I20, BOS!I20, BRK!I20, CHA!I20, CHI!I20, CLE!I20, DAL!I20, DEN!I20, DET!I20, GSW!I20, HOU!I20, IND!I20, LAC!I20, LAL!I20, MEM!I20, MIA!I20, MIL!I20, MIN!I20, NOP!I19, NYK!I20, OKC!I20, ORL!I20, PHI!I20, PHX!I20, POR!I20, SAC!I20, SAS!I20, TOR!I20, UTH!I20, WAS!I20))/$B$103</f>
        <v>13.25</v>
      </c>
      <c r="J122" s="140">
        <f>(SUM(ATL!J20, BOS!J20, BRK!J20, CHA!J20, CHI!J20, CLE!J20, DAL!J20, DEN!J20, DET!J20, GSW!J20, HOU!J20, IND!J20, LAC!J20, LAL!J20, MEM!J20, MIA!J20, MIL!J20, MIN!J20, NOP!J19, NYK!J20, OKC!J20, ORL!J20, PHI!J20, PHX!J20, POR!J20, SAC!J20, SAS!J20, TOR!J20, UTH!J20, WAS!J20)-Max(ATL!J20, BOS!J20, BRK!J20, CHA!J20, CHI!J20, CLE!J20, DAL!J20, DEN!J20, DET!J20, GSW!J20, HOU!J20, IND!J20, LAC!J20, LAL!J20, MEM!J20, MIA!J20, MIL!J20, MIN!J20, NOP!J19, NYK!J20, OKC!J20, ORL!J20, PHI!J20, PHX!J20, POR!J20, SAC!J20, SAS!J20, TOR!J20, UTH!J20, WAS!J20)-min(ATL!J20, BOS!J20, BRK!J20, CHA!J20, CHI!J20, CLE!J20, DAL!J20, DEN!J20, DET!J20, GSW!J20, HOU!J20, IND!J20, LAC!J20, LAL!J20, MEM!J20, MIA!J20, MIL!J20, MIN!J20, NOP!J19, NYK!J20, OKC!J20, ORL!J20, PHI!J20, PHX!J20, POR!J20, SAC!J20, SAS!J20, TOR!J20, UTH!J20, WAS!J20))/$B$103</f>
        <v>11.42857143</v>
      </c>
      <c r="K122" s="140">
        <f>(SUM(ATL!K20, BOS!K20, BRK!K20, CHA!K20, CHI!K20, CLE!K20, DAL!K20, DEN!K20, DET!K20, GSW!K20, HOU!K20, IND!K20, LAC!K20, LAL!K20, MEM!K20, MIA!K20, MIL!K20, MIN!K20, NOP!K19, NYK!K20, OKC!K20, ORL!K20, PHI!K20, PHX!K20, POR!K20, SAC!K20, SAS!K20, TOR!K20, UTH!K20, WAS!K20)-Max(ATL!K20, BOS!K20, BRK!K20, CHA!K20, CHI!K20, CLE!K20, DAL!K20, DEN!K20, DET!K20, GSW!K20, HOU!K20, IND!K20, LAC!K20, LAL!K20, MEM!K20, MIA!K20, MIL!K20, MIN!K20, NOP!K19, NYK!K20, OKC!K20, ORL!K20, PHI!K20, PHX!K20, POR!K20, SAC!K20, SAS!K20, TOR!K20, UTH!K20, WAS!K20)-min(ATL!K20, BOS!K20, BRK!K20, CHA!K20, CHI!K20, CLE!K20, DAL!K20, DEN!K20, DET!K20, GSW!K20, HOU!K20, IND!K20, LAC!K20, LAL!K20, MEM!K20, MIA!K20, MIL!K20, MIN!K20, NOP!K19, NYK!K20, OKC!K20, ORL!K20, PHI!K20, PHX!K20, POR!K20, SAC!K20, SAS!K20, TOR!K20, UTH!K20, WAS!K20))/$B$103</f>
        <v>12.39285714</v>
      </c>
      <c r="L122" s="140">
        <f>(SUM(ATL!L20, BOS!L20, BRK!L20, CHA!L20, CHI!L20, CLE!L20, DAL!L20, DEN!L20, DET!L20, GSW!L20, HOU!L20, IND!L20, LAC!L20, LAL!L20, MEM!L20, MIA!L20, MIL!L20, MIN!L20, NOP!L19, NYK!L20, OKC!L20, ORL!L20, PHI!L20, PHX!L20, POR!L20, SAC!L20, SAS!L20, TOR!L20, UTH!L20, WAS!L20)-Max(ATL!L20, BOS!L20, BRK!L20, CHA!L20, CHI!L20, CLE!L20, DAL!L20, DEN!L20, DET!L20, GSW!L20, HOU!L20, IND!L20, LAC!L20, LAL!L20, MEM!L20, MIA!L20, MIL!L20, MIN!L20, NOP!L19, NYK!L20, OKC!L20, ORL!L20, PHI!L20, PHX!L20, POR!L20, SAC!L20, SAS!L20, TOR!L20, UTH!L20, WAS!L20)-min(ATL!L20, BOS!L20, BRK!L20, CHA!L20, CHI!L20, CLE!L20, DAL!L20, DEN!L20, DET!L20, GSW!L20, HOU!L20, IND!L20, LAC!L20, LAL!L20, MEM!L20, MIA!L20, MIL!L20, MIN!L20, NOP!L19, NYK!L20, OKC!L20, ORL!L20, PHI!L20, PHX!L20, POR!L20, SAC!L20, SAS!L20, TOR!L20, UTH!L20, WAS!L20))/$B$103</f>
        <v>10.67857143</v>
      </c>
      <c r="M122" s="140">
        <f>(SUM(ATL!M20, BOS!M20, BRK!M20, CHA!M20, CHI!M20, CLE!M20, DAL!M20, DEN!M20, DET!M20, GSW!M20, HOU!M20, IND!M20, LAC!M20, LAL!M20, MEM!M20, MIA!M20, MIL!M20, MIN!M20, NOP!M20, NYK!M20, OKC!M20, ORL!M20, PHI!M20, PHX!M20, POR!M20, SAC!M20, SAS!M20, TOR!M20, UTH!M20, WAS!M20)-Max(ATL!M20, BOS!M20, BRK!M20, CHA!M20, CHI!M20, CLE!M20, DAL!M20, DEN!M20, DET!M20, GSW!M20, HOU!M20, IND!M20, LAC!M20, LAL!M20, MEM!M20, MIA!M20, MIL!M20, MIN!M20, NOP!M20, NYK!M20, OKC!M20, ORL!M20, PHI!M20, PHX!M20, POR!M20, SAC!M20, SAS!M20, TOR!M20, UTH!M20, WAS!M20)-min(ATL!M20, BOS!M20, BRK!M20, CHA!M20, CHI!M20, CLE!M20, DAL!M20, DEN!M20, DET!M20, GSW!M20, HOU!M20, IND!M20, LAC!M20, LAL!M20, MEM!M20, MIA!M20, MIL!M20, MIN!M20, NOP!M20, NYK!M20, OKC!M20, ORL!M20, PHI!M20, PHX!M20, POR!M20, SAC!M20, SAS!M20, TOR!M20, UTH!M20, WAS!M20))/$B$103</f>
        <v>12.46428571</v>
      </c>
      <c r="N122" s="140">
        <f>(SUM(ATL!N20, BOS!N20, BRK!N20, CHA!N20, CHI!N20, CLE!N20, DAL!N20, DEN!N20, DET!N20, GSW!N20, HOU!N20, IND!N20, LAC!N20, LAL!N20, MEM!N20, MIA!N20, MIL!N20, MIN!N20, NOP!N20, NYK!N20, OKC!N20, ORL!N20, PHI!N20, PHX!N20, POR!N20, SAC!N20, SAS!N20, TOR!N20, UTH!N20, WAS!N20)-Max(ATL!N20, BOS!N20, BRK!N20, CHA!N20, CHI!N20, CLE!N20, DAL!N20, DEN!N20, DET!N20, GSW!N20, HOU!N20, IND!N20, LAC!N20, LAL!N20, MEM!N20, MIA!N20, MIL!N20, MIN!N20, NOP!N20, NYK!N20, OKC!N20, ORL!N20, PHI!N20, PHX!N20, POR!N20, SAC!N20, SAS!N20, TOR!N20, UTH!N20, WAS!N20)-min(ATL!N20, BOS!N20, BRK!N20, CHA!N20, CHI!N20, CLE!N20, DAL!N20, DEN!N20, DET!N20, GSW!N20, HOU!N20, IND!N20, LAC!N20, LAL!N20, MEM!N20, MIA!N20, MIL!N20, MIN!N20, NOP!N20, NYK!N20, OKC!N20, ORL!N20, PHI!N20, PHX!N20, POR!N20, SAC!N20, SAS!N20, TOR!N20, UTH!N20, WAS!N20))/$B$103</f>
        <v>9.857142857</v>
      </c>
      <c r="O122" s="140">
        <f>(SUM(ATL!O20, BOS!O20, BRK!O20, CHA!O20, CHI!O20, CLE!O20, DAL!O20, DEN!O20, DET!O20, GSW!O20, HOU!O20, IND!O20, LAC!O20, LAL!O20, MEM!O20, MIA!O20, MIL!O20, MIN!O20, NOP!O20, NYK!O20, OKC!O20, ORL!O20, PHI!O20, PHX!O20, POR!O20, SAC!O20, SAS!O20, TOR!O20, UTH!O20, WAS!O20)-Max(ATL!O20, BOS!O20, BRK!O20, CHA!O20, CHI!O20, CLE!O20, DAL!O20, DEN!O20, DET!O20, GSW!O20, HOU!O20, IND!O20, LAC!O20, LAL!O20, MEM!O20, MIA!O20, MIL!O20, MIN!O20, NOP!O20, NYK!O20, OKC!O20, ORL!O20, PHI!O20, PHX!O20, POR!O20, SAC!O20, SAS!O20, TOR!O20, UTH!O20, WAS!O20)-min(ATL!O20, BOS!O20, BRK!O20, CHA!O20, CHI!O20, CLE!O20, DAL!O20, DEN!O20, DET!O20, GSW!O20, HOU!O20, IND!O20, LAC!O20, LAL!O20, MEM!O20, MIA!O20, MIL!O20, MIN!O20, NOP!O20, NYK!O20, OKC!O20, ORL!O20, PHI!O20, PHX!O20, POR!O20, SAC!O20, SAS!O20, TOR!O20, UTH!O20, WAS!O20))/$B$103</f>
        <v>3.964285714</v>
      </c>
      <c r="P122" s="140">
        <f>(SUM(ATL!P20, BOS!P20, BRK!P20, CHA!P20, CHI!P20, CLE!P20, DAL!P20, DEN!P20, DET!P20, GSW!P20, HOU!P20, IND!P20, LAC!P20, LAL!P20, MEM!P20, MIA!P20, MIL!P20, MIN!P20, NOP!P20, NYK!P20, OKC!P20, ORL!P20, PHI!P20, PHX!P20, POR!P20, SAC!P20, SAS!P20, TOR!P20, UTH!P20, WAS!P20)-Max(ATL!P20, BOS!P20, BRK!P20, CHA!P20, CHI!P20, CLE!P20, DAL!P20, DEN!P20, DET!P20, GSW!P20, HOU!P20, IND!P20, LAC!P20, LAL!P20, MEM!P20, MIA!P20, MIL!P20, MIN!P20, NOP!P20, NYK!P20, OKC!P20, ORL!P20, PHI!P20, PHX!P20, POR!P20, SAC!P20, SAS!P20, TOR!P20, UTH!P20, WAS!P20)-min(ATL!P20, BOS!P20, BRK!P20, CHA!P20, CHI!P20, CLE!P20, DAL!P20, DEN!P20, DET!P20, GSW!P20, HOU!P20, IND!P20, LAC!P20, LAL!P20, MEM!P20, MIA!P20, MIL!P20, MIN!P20, NOP!P20, NYK!P20, OKC!P20, ORL!P20, PHI!P20, PHX!P20, POR!P20, SAC!P20, SAS!P20, TOR!P20, UTH!P20, WAS!P20))/$B$103</f>
        <v>0</v>
      </c>
      <c r="Q122" s="140">
        <f>(SUM(ATL!Q20, BOS!Q20, BRK!Q20, CHA!Q20, CHI!Q20, CLE!Q20, DAL!Q20, DEN!Q20, DET!Q20, GSW!Q20, HOU!Q20, IND!Q20, LAC!Q20, LAL!Q20, MEM!Q20, MIA!Q20, MIL!Q20, MIN!Q20, NOP!Q20, NYK!Q20, OKC!Q20, ORL!Q20, PHI!Q20, PHX!Q20, POR!Q20, SAC!Q20, SAS!Q20, TOR!Q20, UTH!Q20, WAS!Q20)-Max(ATL!Q20, BOS!Q20, BRK!Q20, CHA!Q20, CHI!Q20, CLE!Q20, DAL!Q20, DEN!Q20, DET!Q20, GSW!Q20, HOU!Q20, IND!Q20, LAC!Q20, LAL!Q20, MEM!Q20, MIA!Q20, MIL!Q20, MIN!Q20, NOP!Q20, NYK!Q20, OKC!Q20, ORL!Q20, PHI!Q20, PHX!Q20, POR!Q20, SAC!Q20, SAS!Q20, TOR!Q20, UTH!Q20, WAS!Q20)-min(ATL!Q20, BOS!Q20, BRK!Q20, CHA!Q20, CHI!Q20, CLE!Q20, DAL!Q20, DEN!Q20, DET!Q20, GSW!Q20, HOU!Q20, IND!Q20, LAC!Q20, LAL!Q20, MEM!Q20, MIA!Q20, MIL!Q20, MIN!Q20, NOP!Q20, NYK!Q20, OKC!Q20, ORL!Q20, PHI!Q20, PHX!Q20, POR!Q20, SAC!Q20, SAS!Q20, TOR!Q20, UTH!Q20, WAS!Q20))/$B$103</f>
        <v>0</v>
      </c>
      <c r="R122" s="140">
        <f>(SUM(ATL!R20, BOS!R20, BRK!R20, CHA!R20, CHI!R20, CLE!R20, DAL!R20, DEN!R20, DET!R20, GSW!R20, HOU!R20, IND!R20, LAC!R20, LAL!R20, MEM!R20, MIA!R20, MIL!R20, MIN!R20, NOP!R20, NYK!R20, OKC!R20, ORL!R20, PHI!R20, PHX!R20, POR!R20, SAC!R20, SAS!R20, TOR!R20, UTH!R20, WAS!R20)-Max(ATL!R20, BOS!R20, BRK!R20, CHA!R20, CHI!R20, CLE!R20, DAL!R20, DEN!R20, DET!R20, GSW!R20, HOU!R20, IND!R20, LAC!R20, LAL!R20, MEM!R20, MIA!R20, MIL!R20, MIN!R20, NOP!R20, NYK!R20, OKC!R20, ORL!R20, PHI!R20, PHX!R20, POR!R20, SAC!R20, SAS!R20, TOR!R20, UTH!R20, WAS!R20)-min(ATL!R20, BOS!R20, BRK!R20, CHA!R20, CHI!R20, CLE!R20, DAL!R20, DEN!R20, DET!R20, GSW!R20, HOU!R20, IND!R20, LAC!R20, LAL!R20, MEM!R20, MIA!R20, MIL!R20, MIN!R20, NOP!R20, NYK!R20, OKC!R20, ORL!R20, PHI!R20, PHX!R20, POR!R20, SAC!R20, SAS!R20, TOR!R20, UTH!R20, WAS!R20))/$B$103</f>
        <v>0</v>
      </c>
      <c r="S122" s="140">
        <f>(SUM(ATL!S20, BOS!S20, BRK!S20, CHA!S20, CHI!S20, CLE!S20, DAL!S20, DEN!S20, DET!S20, GSW!S20, HOU!S20, IND!S20, LAC!S20, LAL!S20, MEM!S20, MIA!S20, MIL!S20, MIN!S20, NOP!S20, NYK!S20, OKC!S20, ORL!S20, PHI!S20, PHX!S20, POR!S20, SAC!S20, SAS!S20, TOR!S20, UTH!S20, WAS!S20)-Max(ATL!S20, BOS!S20, BRK!S20, CHA!S20, CHI!S20, CLE!S20, DAL!S20, DEN!S20, DET!S20, GSW!S20, HOU!S20, IND!S20, LAC!S20, LAL!S20, MEM!S20, MIA!S20, MIL!S20, MIN!S20, NOP!S20, NYK!S20, OKC!S20, ORL!S20, PHI!S20, PHX!S20, POR!S20, SAC!S20, SAS!S20, TOR!S20, UTH!S20, WAS!S20)-min(ATL!S20, BOS!S20, BRK!S20, CHA!S20, CHI!S20, CLE!S20, DAL!S20, DEN!S20, DET!S20, GSW!S20, HOU!S20, IND!S20, LAC!S20, LAL!S20, MEM!S20, MIA!S20, MIL!S20, MIN!S20, NOP!S20, NYK!S20, OKC!S20, ORL!S20, PHI!S20, PHX!S20, POR!S20, SAC!S20, SAS!S20, TOR!S20, UTH!S20, WAS!S20))/$B$103</f>
        <v>-1490.464286</v>
      </c>
    </row>
    <row r="123">
      <c r="A123" s="3" t="s">
        <v>41</v>
      </c>
      <c r="B123" s="140">
        <f>(SUM(ATL!B21, BOS!B21, BRK!B21, CHA!B21, CHI!B21, CLE!B21, DAL!B21, DEN!B21, DET!B21, GSW!B21, HOU!B21, IND!B21, LAC!B21, LAL!B21, MEM!B21, MIA!B21, MIL!B21, MIN!B21, NOP!B21, NYK!B21, OKC!B21, ORL!B21, PHI!B21, PHX!B21, POR!B21, SAC!B21, SAS!B21, TOR!B21, UTH!B21, WAS!B21)-Max(ATL!B21, BOS!B21, BRK!B21, CHA!B21, CHI!B21, CLE!B21, DAL!B21, DEN!B21, DET!B21, GSW!B21, HOU!B21, IND!B21, LAC!B21, LAL!B21, MEM!B21, MIA!B21, MIL!B21, MIN!B21, NOP!B21, NYK!B21, OKC!B21, ORL!B21, PHI!B21, PHX!B21, POR!B21, SAC!B21, SAS!B21, TOR!B21, UTH!B21, WAS!B21)-min(ATL!B21, BOS!B21, BRK!B21, CHA!B21, CHI!B21, CLE!B21, DAL!B21, DEN!B21, DET!B21, GSW!B21, HOU!B21, IND!B21, LAC!B21, LAL!B21, MEM!B21, MIA!B21, MIL!B21, MIN!B21, NOP!B21, NYK!B21, OKC!B21, ORL!B21, PHI!B21, PHX!B21, POR!B21, SAC!B21, SAS!B21, TOR!B21, UTH!B21, WAS!B21))/$B$103</f>
        <v>19.89285714</v>
      </c>
      <c r="C123" s="140">
        <f>(SUM(ATL!C21, BOS!C21, BRK!C21, CHA!C21, CHI!C21, CLE!C21, DAL!C21, DEN!C21, DET!C21, GSW!C21, HOU!C21, IND!C21, LAC!C21, LAL!C21, MEM!C21, MIA!C21, MIL!C21, MIN!C21, NOP!C21, NYK!C21, OKC!C21, ORL!C21, PHI!C21, PHX!C21, POR!C21, SAC!C21, SAS!C21, TOR!C21, UTH!C21, WAS!C21)-Max(ATL!C21, BOS!C21, BRK!C21, CHA!C21, CHI!C21, CLE!C21, DAL!C21, DEN!C21, DET!C21, GSW!C21, HOU!C21, IND!C21, LAC!C21, LAL!C21, MEM!C21, MIA!C21, MIL!C21, MIN!C21, NOP!C21, NYK!C21, OKC!C21, ORL!C21, PHI!C21, PHX!C21, POR!C21, SAC!C21, SAS!C21, TOR!C21, UTH!C21, WAS!C21)-min(ATL!C21, BOS!C21, BRK!C21, CHA!C21, CHI!C21, CLE!C21, DAL!C21, DEN!C21, DET!C21, GSW!C21, HOU!C21, IND!C21, LAC!C21, LAL!C21, MEM!C21, MIA!C21, MIL!C21, MIN!C21, NOP!C21, NYK!C21, OKC!C21, ORL!C21, PHI!C21, PHX!C21, POR!C21, SAC!C21, SAS!C21, TOR!C21, UTH!C21, WAS!C21))/$B$103</f>
        <v>14.35714286</v>
      </c>
      <c r="D123" s="140">
        <f>(SUM(ATL!D21, BOS!D21, BRK!D21, CHA!D21, CHI!D21, CLE!D21, DAL!D21, DEN!D21, DET!D21, GSW!D21, HOU!D21, IND!D21, LAC!D21, LAL!D21, MEM!D21, MIA!D21, MIL!D21, MIN!D21, NOP!D21, NYK!D21, OKC!D21, ORL!D21, PHI!D21, PHX!D21, POR!D21, SAC!D21, SAS!D21, TOR!D21, UTH!D21, WAS!D21)-Max(ATL!D21, BOS!D21, BRK!D21, CHA!D21, CHI!D21, CLE!D21, DAL!D21, DEN!D21, DET!D21, GSW!D21, HOU!D21, IND!D21, LAC!D21, LAL!D21, MEM!D21, MIA!D21, MIL!D21, MIN!D21, NOP!D21, NYK!D21, OKC!D21, ORL!D21, PHI!D21, PHX!D21, POR!D21, SAC!D21, SAS!D21, TOR!D21, UTH!D21, WAS!D21)-min(ATL!D21, BOS!D21, BRK!D21, CHA!D21, CHI!D21, CLE!D21, DAL!D21, DEN!D21, DET!D21, GSW!D21, HOU!D21, IND!D21, LAC!D21, LAL!D21, MEM!D21, MIA!D21, MIL!D21, MIN!D21, NOP!D21, NYK!D21, OKC!D21, ORL!D21, PHI!D21, PHX!D21, POR!D21, SAC!D21, SAS!D21, TOR!D21, UTH!D21, WAS!D21))/$B$103</f>
        <v>22.89285714</v>
      </c>
      <c r="E123" s="140">
        <f>(SUM(ATL!E21, BOS!E21, BRK!E21, CHA!E21, CHI!E21, CLE!E21, DAL!E21, DEN!E21, DET!E21, GSW!E21, HOU!E21, IND!E21, LAC!E21, LAL!E21, MEM!E21, MIA!E21, MIL!E21, MIN!E21, NOP!E21, NYK!E21, OKC!E21, ORL!E21, PHI!E21, PHX!E21, POR!E21, SAC!E21, SAS!E21, TOR!E21, UTH!E21, WAS!E21)-Max(ATL!E21, BOS!E21, BRK!E21, CHA!E21, CHI!E21, CLE!E21, DAL!E21, DEN!E21, DET!E21, GSW!E21, HOU!E21, IND!E21, LAC!E21, LAL!E21, MEM!E21, MIA!E21, MIL!E21, MIN!E21, NOP!E21, NYK!E21, OKC!E21, ORL!E21, PHI!E21, PHX!E21, POR!E21, SAC!E21, SAS!E21, TOR!E21, UTH!E21, WAS!E21)-min(ATL!E21, BOS!E21, BRK!E21, CHA!E21, CHI!E21, CLE!E21, DAL!E21, DEN!E21, DET!E21, GSW!E21, HOU!E21, IND!E21, LAC!E21, LAL!E21, MEM!E21, MIA!E21, MIL!E21, MIN!E21, NOP!E21, NYK!E21, OKC!E21, ORL!E21, PHI!E21, PHX!E21, POR!E21, SAC!E21, SAS!E21, TOR!E21, UTH!E21, WAS!E21))/$B$103</f>
        <v>22.64285714</v>
      </c>
      <c r="F123" s="140">
        <f>(SUM(ATL!G21, BOS!F21, BRK!F21, CHA!F21, CHI!F21, CLE!F21, DAL!F21, DEN!F21, DET!F21, GSW!F21, HOU!F21, IND!F21, LAC!F21, LAL!F21, MEM!F21, MIA!F21, MIL!F21, MIN!F21, NOP!F21, NYK!F21, OKC!F21, ORL!F21, PHI!F21, PHX!F21, POR!F21, SAC!F21, SAS!F21, TOR!F21, UTH!F21, WAS!F21)-Max(ATL!G21, BOS!F21, BRK!F21, CHA!F21, CHI!F21, CLE!F21, DAL!F21, DEN!F21, DET!F21, GSW!F21, HOU!F21, IND!F21, LAC!F21, LAL!F21, MEM!F21, MIA!F21, MIL!F21, MIN!F21, NOP!F21, NYK!F21, OKC!F21, ORL!F21, PHI!F21, PHX!F21, POR!F21, SAC!F21, SAS!F21, TOR!F21, UTH!F21, WAS!F21)-min(ATL!G21, BOS!F21, BRK!F21, CHA!F21, CHI!F21, CLE!F21, DAL!F21, DEN!F21, DET!F21, GSW!F21, HOU!F21, IND!F21, LAC!F21, LAL!F21, MEM!F21, MIA!F21, MIL!F21, MIN!F21, NOP!F21, NYK!F21, OKC!F21, ORL!F21, PHI!F21, PHX!F21, POR!F21, SAC!F21, SAS!F21, TOR!F21, UTH!F21, WAS!F21))/$B$103</f>
        <v>24.28571429</v>
      </c>
      <c r="G123" s="140">
        <f>(SUM(ATL!G21, BOS!G21, BRK!G21, CHA!G21, CHI!G21, CLE!G21, DAL!G21, DEN!G21, DET!G21, GSW!G21, HOU!G21, IND!G21, LAC!G21, LAL!G21, MEM!G21, MIA!G21, MIL!G21, MIN!G21, NOP!G21, NYK!G21, OKC!G21, ORL!G21, PHI!G21, PHX!G21, POR!G21, SAC!G21, SAS!G21, TOR!G21, UTH!G21, WAS!G21)-Max(ATL!G21, BOS!G21, BRK!G21, CHA!G21, CHI!G21, CLE!G21, DAL!G21, DEN!G21, DET!G21, GSW!G21, HOU!G21, IND!G21, LAC!G21, LAL!G21, MEM!G21, MIA!G21, MIL!G21, MIN!G21, NOP!G21, NYK!G21, OKC!G21, ORL!G21, PHI!G21, PHX!G21, POR!G21, SAC!G21, SAS!G21, TOR!G21, UTH!G21, WAS!G21)-min(ATL!G21, BOS!G21, BRK!G21, CHA!G21, CHI!G21, CLE!G21, DAL!G21, DEN!G21, DET!G21, GSW!G21, HOU!G21, IND!G21, LAC!G21, LAL!G21, MEM!G21, MIA!G21, MIL!G21, MIN!G21, NOP!G21, NYK!G21, OKC!G21, ORL!G21, PHI!G21, PHX!G21, POR!G21, SAC!G21, SAS!G21, TOR!G21, UTH!G21, WAS!G21))/$B$103</f>
        <v>26.39285714</v>
      </c>
      <c r="H123" s="140">
        <f>(SUM(ATL!H21, BOS!H21, BRK!H21, CHA!H21, CHI!H21, CLE!H21, DAL!H21, DEN!H21, DET!H21, GSW!H21, HOU!H21, IND!H21, LAC!H21, LAL!H21, MEM!H21, MIA!H21, MIL!H21, MIN!H21, NOP!H21, NYK!H21, OKC!H21, ORL!H21, PHI!H21, PHX!H21, POR!H21, SAC!H21, SAS!H21, TOR!H21, UTH!H21, WAS!H21)-Max(ATL!H21, BOS!H21, BRK!H21, CHA!H21, CHI!H21, CLE!H21, DAL!H21, DEN!H21, DET!H21, GSW!H21, HOU!H21, IND!H21, LAC!H21, LAL!H21, MEM!H21, MIA!H21, MIL!H21, MIN!H21, NOP!H21, NYK!H21, OKC!H21, ORL!H21, PHI!H21, PHX!H21, POR!H21, SAC!H21, SAS!H21, TOR!H21, UTH!H21, WAS!H21)-min(ATL!H21, BOS!H21, BRK!H21, CHA!H21, CHI!H21, CLE!H21, DAL!H21, DEN!H21, DET!H21, GSW!H21, HOU!H21, IND!H21, LAC!H21, LAL!H21, MEM!H21, MIA!H21, MIL!H21, MIN!H21, NOP!H21, NYK!H21, OKC!H21, ORL!H21, PHI!H21, PHX!H21, POR!H21, SAC!H21, SAS!H21, TOR!H21, UTH!H21, WAS!H21))/$B$103</f>
        <v>26.75</v>
      </c>
      <c r="I123" s="140">
        <f>(SUM(ATL!I21, BOS!I21, BRK!I21, CHA!I21, CHI!I21, CLE!I21, DAL!I21, DEN!I21, DET!I21, GSW!I21, HOU!I21, IND!I21, LAC!I21, LAL!I21, MEM!I21, MIA!I21, MIL!I21, MIN!I21, NOP!I20, NYK!I21, OKC!I21, ORL!I21, PHI!I21, PHX!I21, POR!I21, SAC!I21, SAS!I21, TOR!I21, UTH!I21, WAS!I21)-Max(ATL!I21, BOS!I21, BRK!I21, CHA!I21, CHI!I21, CLE!I21, DAL!I21, DEN!I21, DET!I21, GSW!I21, HOU!I21, IND!I21, LAC!I21, LAL!I21, MEM!I21, MIA!I21, MIL!I21, MIN!I21, NOP!I20, NYK!I21, OKC!I21, ORL!I21, PHI!I21, PHX!I21, POR!I21, SAC!I21, SAS!I21, TOR!I21, UTH!I21, WAS!I21)-min(ATL!I21, BOS!I21, BRK!I21, CHA!I21, CHI!I21, CLE!I21, DAL!I21, DEN!I21, DET!I21, GSW!I21, HOU!I21, IND!I21, LAC!I21, LAL!I21, MEM!I21, MIA!I21, MIL!I21, MIN!I21, NOP!I20, NYK!I21, OKC!I21, ORL!I21, PHI!I21, PHX!I21, POR!I21, SAC!I21, SAS!I21, TOR!I21, UTH!I21, WAS!I21))/$B$103</f>
        <v>25.67857143</v>
      </c>
      <c r="J123" s="140">
        <f>(SUM(ATL!J21, BOS!J21, BRK!J21, CHA!J21, CHI!J21, CLE!J21, DAL!J21, DEN!J21, DET!J21, GSW!J21, HOU!J21, IND!J21, LAC!J21, LAL!J21, MEM!J21, MIA!J21, MIL!J21, MIN!J21, NOP!J20, NYK!J21, OKC!J21, ORL!J21, PHI!J21, PHX!J21, POR!J21, SAC!J21, SAS!J21, TOR!J21, UTH!J21, WAS!J21)-Max(ATL!J21, BOS!J21, BRK!J21, CHA!J21, CHI!J21, CLE!J21, DAL!J21, DEN!J21, DET!J21, GSW!J21, HOU!J21, IND!J21, LAC!J21, LAL!J21, MEM!J21, MIA!J21, MIL!J21, MIN!J21, NOP!J20, NYK!J21, OKC!J21, ORL!J21, PHI!J21, PHX!J21, POR!J21, SAC!J21, SAS!J21, TOR!J21, UTH!J21, WAS!J21)-min(ATL!J21, BOS!J21, BRK!J21, CHA!J21, CHI!J21, CLE!J21, DAL!J21, DEN!J21, DET!J21, GSW!J21, HOU!J21, IND!J21, LAC!J21, LAL!J21, MEM!J21, MIA!J21, MIL!J21, MIN!J21, NOP!J20, NYK!J21, OKC!J21, ORL!J21, PHI!J21, PHX!J21, POR!J21, SAC!J21, SAS!J21, TOR!J21, UTH!J21, WAS!J21))/$B$103</f>
        <v>23.53571429</v>
      </c>
      <c r="K123" s="140">
        <f>(SUM(ATL!K21, BOS!K21, BRK!K21, CHA!K21, CHI!K21, CLE!K21, DAL!K21, DEN!K21, DET!K21, GSW!K21, HOU!K21, IND!K21, LAC!K21, LAL!K21, MEM!K21, MIA!K21, MIL!K21, MIN!K21, NOP!K20, NYK!K21, OKC!K21, ORL!K21, PHI!K21, PHX!K21, POR!K21, SAC!K21, SAS!K21, TOR!K21, UTH!K21, WAS!K21)-Max(ATL!K21, BOS!K21, BRK!K21, CHA!K21, CHI!K21, CLE!K21, DAL!K21, DEN!K21, DET!K21, GSW!K21, HOU!K21, IND!K21, LAC!K21, LAL!K21, MEM!K21, MIA!K21, MIL!K21, MIN!K21, NOP!K20, NYK!K21, OKC!K21, ORL!K21, PHI!K21, PHX!K21, POR!K21, SAC!K21, SAS!K21, TOR!K21, UTH!K21, WAS!K21)-min(ATL!K21, BOS!K21, BRK!K21, CHA!K21, CHI!K21, CLE!K21, DAL!K21, DEN!K21, DET!K21, GSW!K21, HOU!K21, IND!K21, LAC!K21, LAL!K21, MEM!K21, MIA!K21, MIL!K21, MIN!K21, NOP!K20, NYK!K21, OKC!K21, ORL!K21, PHI!K21, PHX!K21, POR!K21, SAC!K21, SAS!K21, TOR!K21, UTH!K21, WAS!K21))/$B$103</f>
        <v>23.39285714</v>
      </c>
      <c r="L123" s="140">
        <f>(SUM(ATL!L21, BOS!L21, BRK!L21, CHA!L21, CHI!L21, CLE!L21, DAL!L21, DEN!L21, DET!L21, GSW!L21, HOU!L21, IND!L21, LAC!L21, LAL!L21, MEM!L21, MIA!L21, MIL!L21, MIN!L21, NOP!L20, NYK!L21, OKC!L21, ORL!L21, PHI!L21, PHX!L21, POR!L21, SAC!L21, SAS!L21, TOR!L21, UTH!L21, WAS!L21)-Max(ATL!L21, BOS!L21, BRK!L21, CHA!L21, CHI!L21, CLE!L21, DAL!L21, DEN!L21, DET!L21, GSW!L21, HOU!L21, IND!L21, LAC!L21, LAL!L21, MEM!L21, MIA!L21, MIL!L21, MIN!L21, NOP!L20, NYK!L21, OKC!L21, ORL!L21, PHI!L21, PHX!L21, POR!L21, SAC!L21, SAS!L21, TOR!L21, UTH!L21, WAS!L21)-min(ATL!L21, BOS!L21, BRK!L21, CHA!L21, CHI!L21, CLE!L21, DAL!L21, DEN!L21, DET!L21, GSW!L21, HOU!L21, IND!L21, LAC!L21, LAL!L21, MEM!L21, MIA!L21, MIL!L21, MIN!L21, NOP!L20, NYK!L21, OKC!L21, ORL!L21, PHI!L21, PHX!L21, POR!L21, SAC!L21, SAS!L21, TOR!L21, UTH!L21, WAS!L21))/$B$103</f>
        <v>25.64285714</v>
      </c>
      <c r="M123" s="140">
        <f>(SUM(ATL!M21, BOS!M21, BRK!M21, CHA!M21, CHI!M21, CLE!M21, DAL!M21, DEN!M21, DET!M21, GSW!M21, HOU!M21, IND!M21, LAC!M21, LAL!M21, MEM!M21, MIA!M21, MIL!M21, MIN!M21, NOP!M21, NYK!M21, OKC!M21, ORL!M21, PHI!M21, PHX!M21, POR!M21, SAC!M21, SAS!M21, TOR!M21, UTH!M21, WAS!M21)-Max(ATL!M21, BOS!M21, BRK!M21, CHA!M21, CHI!M21, CLE!M21, DAL!M21, DEN!M21, DET!M21, GSW!M21, HOU!M21, IND!M21, LAC!M21, LAL!M21, MEM!M21, MIA!M21, MIL!M21, MIN!M21, NOP!M21, NYK!M21, OKC!M21, ORL!M21, PHI!M21, PHX!M21, POR!M21, SAC!M21, SAS!M21, TOR!M21, UTH!M21, WAS!M21)-min(ATL!M21, BOS!M21, BRK!M21, CHA!M21, CHI!M21, CLE!M21, DAL!M21, DEN!M21, DET!M21, GSW!M21, HOU!M21, IND!M21, LAC!M21, LAL!M21, MEM!M21, MIA!M21, MIL!M21, MIN!M21, NOP!M21, NYK!M21, OKC!M21, ORL!M21, PHI!M21, PHX!M21, POR!M21, SAC!M21, SAS!M21, TOR!M21, UTH!M21, WAS!M21))/$B$103</f>
        <v>24.32142857</v>
      </c>
      <c r="N123" s="140">
        <f>(SUM(ATL!N21, BOS!N21, BRK!N21, CHA!N21, CHI!N21, CLE!N21, DAL!N21, DEN!N21, DET!N21, GSW!N21, HOU!N21, IND!N21, LAC!N21, LAL!N21, MEM!N21, MIA!N21, MIL!N21, MIN!N21, NOP!N21, NYK!N21, OKC!N21, ORL!N21, PHI!N21, PHX!N21, POR!N21, SAC!N21, SAS!N21, TOR!N21, UTH!N21, WAS!N21)-Max(ATL!N21, BOS!N21, BRK!N21, CHA!N21, CHI!N21, CLE!N21, DAL!N21, DEN!N21, DET!N21, GSW!N21, HOU!N21, IND!N21, LAC!N21, LAL!N21, MEM!N21, MIA!N21, MIL!N21, MIN!N21, NOP!N21, NYK!N21, OKC!N21, ORL!N21, PHI!N21, PHX!N21, POR!N21, SAC!N21, SAS!N21, TOR!N21, UTH!N21, WAS!N21)-min(ATL!N21, BOS!N21, BRK!N21, CHA!N21, CHI!N21, CLE!N21, DAL!N21, DEN!N21, DET!N21, GSW!N21, HOU!N21, IND!N21, LAC!N21, LAL!N21, MEM!N21, MIA!N21, MIL!N21, MIN!N21, NOP!N21, NYK!N21, OKC!N21, ORL!N21, PHI!N21, PHX!N21, POR!N21, SAC!N21, SAS!N21, TOR!N21, UTH!N21, WAS!N21))/$B$103</f>
        <v>24.5</v>
      </c>
      <c r="O123" s="140">
        <f>(SUM(ATL!O21, BOS!O21, BRK!O21, CHA!O21, CHI!O21, CLE!O21, DAL!O21, DEN!O21, DET!O21, GSW!O21, HOU!O21, IND!O21, LAC!O21, LAL!O21, MEM!O21, MIA!O21, MIL!O21, MIN!O21, NOP!O21, NYK!O21, OKC!O21, ORL!O21, PHI!O21, PHX!O21, POR!O21, SAC!O21, SAS!O21, TOR!O21, UTH!O21, WAS!O21)-Max(ATL!O21, BOS!O21, BRK!O21, CHA!O21, CHI!O21, CLE!O21, DAL!O21, DEN!O21, DET!O21, GSW!O21, HOU!O21, IND!O21, LAC!O21, LAL!O21, MEM!O21, MIA!O21, MIL!O21, MIN!O21, NOP!O21, NYK!O21, OKC!O21, ORL!O21, PHI!O21, PHX!O21, POR!O21, SAC!O21, SAS!O21, TOR!O21, UTH!O21, WAS!O21)-min(ATL!O21, BOS!O21, BRK!O21, CHA!O21, CHI!O21, CLE!O21, DAL!O21, DEN!O21, DET!O21, GSW!O21, HOU!O21, IND!O21, LAC!O21, LAL!O21, MEM!O21, MIA!O21, MIL!O21, MIN!O21, NOP!O21, NYK!O21, OKC!O21, ORL!O21, PHI!O21, PHX!O21, POR!O21, SAC!O21, SAS!O21, TOR!O21, UTH!O21, WAS!O21))/$B$103</f>
        <v>8.5</v>
      </c>
      <c r="P123" s="140">
        <f>(SUM(ATL!P21, BOS!P21, BRK!P21, CHA!P21, CHI!P21, CLE!P21, DAL!P21, DEN!P21, DET!P21, GSW!P21, HOU!P21, IND!P21, LAC!P21, LAL!P21, MEM!P21, MIA!P21, MIL!P21, MIN!P21, NOP!P21, NYK!P21, OKC!P21, ORL!P21, PHI!P21, PHX!P21, POR!P21, SAC!P21, SAS!P21, TOR!P21, UTH!P21, WAS!P21)-Max(ATL!P21, BOS!P21, BRK!P21, CHA!P21, CHI!P21, CLE!P21, DAL!P21, DEN!P21, DET!P21, GSW!P21, HOU!P21, IND!P21, LAC!P21, LAL!P21, MEM!P21, MIA!P21, MIL!P21, MIN!P21, NOP!P21, NYK!P21, OKC!P21, ORL!P21, PHI!P21, PHX!P21, POR!P21, SAC!P21, SAS!P21, TOR!P21, UTH!P21, WAS!P21)-min(ATL!P21, BOS!P21, BRK!P21, CHA!P21, CHI!P21, CLE!P21, DAL!P21, DEN!P21, DET!P21, GSW!P21, HOU!P21, IND!P21, LAC!P21, LAL!P21, MEM!P21, MIA!P21, MIL!P21, MIN!P21, NOP!P21, NYK!P21, OKC!P21, ORL!P21, PHI!P21, PHX!P21, POR!P21, SAC!P21, SAS!P21, TOR!P21, UTH!P21, WAS!P21))/$B$103</f>
        <v>0</v>
      </c>
      <c r="Q123" s="140">
        <f>(SUM(ATL!Q21, BOS!Q21, BRK!Q21, CHA!Q21, CHI!Q21, CLE!Q21, DAL!Q21, DEN!Q21, DET!Q21, GSW!Q21, HOU!Q21, IND!Q21, LAC!Q21, LAL!Q21, MEM!Q21, MIA!Q21, MIL!Q21, MIN!Q21, NOP!Q21, NYK!Q21, OKC!Q21, ORL!Q21, PHI!Q21, PHX!Q21, POR!Q21, SAC!Q21, SAS!Q21, TOR!Q21, UTH!Q21, WAS!Q21)-Max(ATL!Q21, BOS!Q21, BRK!Q21, CHA!Q21, CHI!Q21, CLE!Q21, DAL!Q21, DEN!Q21, DET!Q21, GSW!Q21, HOU!Q21, IND!Q21, LAC!Q21, LAL!Q21, MEM!Q21, MIA!Q21, MIL!Q21, MIN!Q21, NOP!Q21, NYK!Q21, OKC!Q21, ORL!Q21, PHI!Q21, PHX!Q21, POR!Q21, SAC!Q21, SAS!Q21, TOR!Q21, UTH!Q21, WAS!Q21)-min(ATL!Q21, BOS!Q21, BRK!Q21, CHA!Q21, CHI!Q21, CLE!Q21, DAL!Q21, DEN!Q21, DET!Q21, GSW!Q21, HOU!Q21, IND!Q21, LAC!Q21, LAL!Q21, MEM!Q21, MIA!Q21, MIL!Q21, MIN!Q21, NOP!Q21, NYK!Q21, OKC!Q21, ORL!Q21, PHI!Q21, PHX!Q21, POR!Q21, SAC!Q21, SAS!Q21, TOR!Q21, UTH!Q21, WAS!Q21))/$B$103</f>
        <v>0</v>
      </c>
      <c r="R123" s="140">
        <f>(SUM(ATL!R21, BOS!R21, BRK!R21, CHA!R21, CHI!R21, CLE!R21, DAL!R21, DEN!R21, DET!R21, GSW!R21, HOU!R21, IND!R21, LAC!R21, LAL!R21, MEM!R21, MIA!R21, MIL!R21, MIN!R21, NOP!R21, NYK!R21, OKC!R21, ORL!R21, PHI!R21, PHX!R21, POR!R21, SAC!R21, SAS!R21, TOR!R21, UTH!R21, WAS!R21)-Max(ATL!R21, BOS!R21, BRK!R21, CHA!R21, CHI!R21, CLE!R21, DAL!R21, DEN!R21, DET!R21, GSW!R21, HOU!R21, IND!R21, LAC!R21, LAL!R21, MEM!R21, MIA!R21, MIL!R21, MIN!R21, NOP!R21, NYK!R21, OKC!R21, ORL!R21, PHI!R21, PHX!R21, POR!R21, SAC!R21, SAS!R21, TOR!R21, UTH!R21, WAS!R21)-min(ATL!R21, BOS!R21, BRK!R21, CHA!R21, CHI!R21, CLE!R21, DAL!R21, DEN!R21, DET!R21, GSW!R21, HOU!R21, IND!R21, LAC!R21, LAL!R21, MEM!R21, MIA!R21, MIL!R21, MIN!R21, NOP!R21, NYK!R21, OKC!R21, ORL!R21, PHI!R21, PHX!R21, POR!R21, SAC!R21, SAS!R21, TOR!R21, UTH!R21, WAS!R21))/$B$103</f>
        <v>0</v>
      </c>
      <c r="S123" s="140">
        <f>(SUM(ATL!S21, BOS!S21, BRK!S21, CHA!S21, CHI!S21, CLE!S21, DAL!S21, DEN!S21, DET!S21, GSW!S21, HOU!S21, IND!S21, LAC!S21, LAL!S21, MEM!S21, MIA!S21, MIL!S21, MIN!S21, NOP!S21, NYK!S21, OKC!S21, ORL!S21, PHI!S21, PHX!S21, POR!S21, SAC!S21, SAS!S21, TOR!S21, UTH!S21, WAS!S21)-Max(ATL!S21, BOS!S21, BRK!S21, CHA!S21, CHI!S21, CLE!S21, DAL!S21, DEN!S21, DET!S21, GSW!S21, HOU!S21, IND!S21, LAC!S21, LAL!S21, MEM!S21, MIA!S21, MIL!S21, MIN!S21, NOP!S21, NYK!S21, OKC!S21, ORL!S21, PHI!S21, PHX!S21, POR!S21, SAC!S21, SAS!S21, TOR!S21, UTH!S21, WAS!S21)-min(ATL!S21, BOS!S21, BRK!S21, CHA!S21, CHI!S21, CLE!S21, DAL!S21, DEN!S21, DET!S21, GSW!S21, HOU!S21, IND!S21, LAC!S21, LAL!S21, MEM!S21, MIA!S21, MIL!S21, MIN!S21, NOP!S21, NYK!S21, OKC!S21, ORL!S21, PHI!S21, PHX!S21, POR!S21, SAC!S21, SAS!S21, TOR!S21, UTH!S21, WAS!S21))/$B$103</f>
        <v>-1487.357143</v>
      </c>
    </row>
    <row r="124">
      <c r="A124" s="3" t="s">
        <v>42</v>
      </c>
      <c r="B124" s="140">
        <f>(SUM(ATL!B22, BOS!B22, BRK!B22, CHA!B22, CHI!B22, CLE!B22, DAL!B22, DEN!B22, DET!B22, GSW!B22, HOU!B22, IND!B22, LAC!B22, LAL!B22, MEM!B22, MIA!B22, MIL!B22, MIN!B22, NOP!B22, NYK!B22, OKC!B22, ORL!B22, PHI!B22, PHX!B22, POR!B22, SAC!B22, SAS!B22, TOR!B22, UTH!B22, WAS!B22)-Max(ATL!B22, BOS!B22, BRK!B22, CHA!B22, CHI!B22, CLE!B22, DAL!B22, DEN!B22, DET!B22, GSW!B22, HOU!B22, IND!B22, LAC!B22, LAL!B22, MEM!B22, MIA!B22, MIL!B22, MIN!B22, NOP!B22, NYK!B22, OKC!B22, ORL!B22, PHI!B22, PHX!B22, POR!B22, SAC!B22, SAS!B22, TOR!B22, UTH!B22, WAS!B22)-min(ATL!B22, BOS!B22, BRK!B22, CHA!B22, CHI!B22, CLE!B22, DAL!B22, DEN!B22, DET!B22, GSW!B22, HOU!B22, IND!B22, LAC!B22, LAL!B22, MEM!B22, MIA!B22, MIL!B22, MIN!B22, NOP!B22, NYK!B22, OKC!B22, ORL!B22, PHI!B22, PHX!B22, POR!B22, SAC!B22, SAS!B22, TOR!B22, UTH!B22, WAS!B22))/$B$103</f>
        <v>5.607142857</v>
      </c>
      <c r="C124" s="140">
        <f>(SUM(ATL!C22, BOS!C22, BRK!C22, CHA!C22, CHI!C22, CLE!C22, DAL!C22, DEN!C22, DET!C22, GSW!C22, HOU!C22, IND!C22, LAC!C22, LAL!C22, MEM!C22, MIA!C22, MIL!C22, MIN!C22, NOP!C22, NYK!C22, OKC!C22, ORL!C22, PHI!C22, PHX!C22, POR!C22, SAC!C22, SAS!C22, TOR!C22, UTH!C22, WAS!C22)-Max(ATL!C22, BOS!C22, BRK!C22, CHA!C22, CHI!C22, CLE!C22, DAL!C22, DEN!C22, DET!C22, GSW!C22, HOU!C22, IND!C22, LAC!C22, LAL!C22, MEM!C22, MIA!C22, MIL!C22, MIN!C22, NOP!C22, NYK!C22, OKC!C22, ORL!C22, PHI!C22, PHX!C22, POR!C22, SAC!C22, SAS!C22, TOR!C22, UTH!C22, WAS!C22)-min(ATL!C22, BOS!C22, BRK!C22, CHA!C22, CHI!C22, CLE!C22, DAL!C22, DEN!C22, DET!C22, GSW!C22, HOU!C22, IND!C22, LAC!C22, LAL!C22, MEM!C22, MIA!C22, MIL!C22, MIN!C22, NOP!C22, NYK!C22, OKC!C22, ORL!C22, PHI!C22, PHX!C22, POR!C22, SAC!C22, SAS!C22, TOR!C22, UTH!C22, WAS!C22))/$B$103</f>
        <v>16.78571429</v>
      </c>
      <c r="D124" s="140">
        <f>(SUM(ATL!D22, BOS!D22, BRK!D22, CHA!D22, CHI!D22, CLE!D22, DAL!D22, DEN!D22, DET!D22, GSW!D22, HOU!D22, IND!D22, LAC!D22, LAL!D22, MEM!D22, MIA!D22, MIL!D22, MIN!D22, NOP!D22, NYK!D22, OKC!D22, ORL!D22, PHI!D22, PHX!D22, POR!D22, SAC!D22, SAS!D22, TOR!D22, UTH!D22, WAS!D22)-Max(ATL!D22, BOS!D22, BRK!D22, CHA!D22, CHI!D22, CLE!D22, DAL!D22, DEN!D22, DET!D22, GSW!D22, HOU!D22, IND!D22, LAC!D22, LAL!D22, MEM!D22, MIA!D22, MIL!D22, MIN!D22, NOP!D22, NYK!D22, OKC!D22, ORL!D22, PHI!D22, PHX!D22, POR!D22, SAC!D22, SAS!D22, TOR!D22, UTH!D22, WAS!D22)-min(ATL!D22, BOS!D22, BRK!D22, CHA!D22, CHI!D22, CLE!D22, DAL!D22, DEN!D22, DET!D22, GSW!D22, HOU!D22, IND!D22, LAC!D22, LAL!D22, MEM!D22, MIA!D22, MIL!D22, MIN!D22, NOP!D22, NYK!D22, OKC!D22, ORL!D22, PHI!D22, PHX!D22, POR!D22, SAC!D22, SAS!D22, TOR!D22, UTH!D22, WAS!D22))/$B$103</f>
        <v>20.46428571</v>
      </c>
      <c r="E124" s="140">
        <f>(SUM(ATL!E22, BOS!E22, BRK!E22, CHA!E22, CHI!E22, CLE!E22, DAL!E22, DEN!E22, DET!E22, GSW!E22, HOU!E22, IND!E22, LAC!E22, LAL!E22, MEM!E22, MIA!E22, MIL!E22, MIN!E22, NOP!E22, NYK!E22, OKC!E22, ORL!E22, PHI!E22, PHX!E22, POR!E22, SAC!E22, SAS!E22, TOR!E22, UTH!E22, WAS!E22)-Max(ATL!E22, BOS!E22, BRK!E22, CHA!E22, CHI!E22, CLE!E22, DAL!E22, DEN!E22, DET!E22, GSW!E22, HOU!E22, IND!E22, LAC!E22, LAL!E22, MEM!E22, MIA!E22, MIL!E22, MIN!E22, NOP!E22, NYK!E22, OKC!E22, ORL!E22, PHI!E22, PHX!E22, POR!E22, SAC!E22, SAS!E22, TOR!E22, UTH!E22, WAS!E22)-min(ATL!E22, BOS!E22, BRK!E22, CHA!E22, CHI!E22, CLE!E22, DAL!E22, DEN!E22, DET!E22, GSW!E22, HOU!E22, IND!E22, LAC!E22, LAL!E22, MEM!E22, MIA!E22, MIL!E22, MIN!E22, NOP!E22, NYK!E22, OKC!E22, ORL!E22, PHI!E22, PHX!E22, POR!E22, SAC!E22, SAS!E22, TOR!E22, UTH!E22, WAS!E22))/$B$103</f>
        <v>16.64285714</v>
      </c>
      <c r="F124" s="140">
        <f>(SUM(ATL!G22, BOS!F22, BRK!F22, CHA!F22, CHI!F22, CLE!F22, DAL!F22, DEN!F22, DET!F22, GSW!F22, HOU!F22, IND!F22, LAC!F22, LAL!F22, MEM!F22, MIA!F22, MIL!F22, MIN!F22, NOP!F22, NYK!F22, OKC!F22, ORL!F22, PHI!F22, PHX!F22, POR!F22, SAC!F22, SAS!F22, TOR!F22, UTH!F22, WAS!F22)-Max(ATL!G22, BOS!F22, BRK!F22, CHA!F22, CHI!F22, CLE!F22, DAL!F22, DEN!F22, DET!F22, GSW!F22, HOU!F22, IND!F22, LAC!F22, LAL!F22, MEM!F22, MIA!F22, MIL!F22, MIN!F22, NOP!F22, NYK!F22, OKC!F22, ORL!F22, PHI!F22, PHX!F22, POR!F22, SAC!F22, SAS!F22, TOR!F22, UTH!F22, WAS!F22)-min(ATL!G22, BOS!F22, BRK!F22, CHA!F22, CHI!F22, CLE!F22, DAL!F22, DEN!F22, DET!F22, GSW!F22, HOU!F22, IND!F22, LAC!F22, LAL!F22, MEM!F22, MIA!F22, MIL!F22, MIN!F22, NOP!F22, NYK!F22, OKC!F22, ORL!F22, PHI!F22, PHX!F22, POR!F22, SAC!F22, SAS!F22, TOR!F22, UTH!F22, WAS!F22))/$B$103</f>
        <v>9.821428571</v>
      </c>
      <c r="G124" s="140">
        <f>(SUM(ATL!G22, BOS!G22, BRK!G22, CHA!G22, CHI!G22, CLE!G22, DAL!G22, DEN!G22, DET!G22, GSW!G22, HOU!G22, IND!G22, LAC!G22, LAL!G22, MEM!G22, MIA!G22, MIL!G22, MIN!G22, NOP!G22, NYK!G22, OKC!G22, ORL!G22, PHI!G22, PHX!G22, POR!G22, SAC!G22, SAS!G22, TOR!G22, UTH!G22, WAS!G22)-Max(ATL!G22, BOS!G22, BRK!G22, CHA!G22, CHI!G22, CLE!G22, DAL!G22, DEN!G22, DET!G22, GSW!G22, HOU!G22, IND!G22, LAC!G22, LAL!G22, MEM!G22, MIA!G22, MIL!G22, MIN!G22, NOP!G22, NYK!G22, OKC!G22, ORL!G22, PHI!G22, PHX!G22, POR!G22, SAC!G22, SAS!G22, TOR!G22, UTH!G22, WAS!G22)-min(ATL!G22, BOS!G22, BRK!G22, CHA!G22, CHI!G22, CLE!G22, DAL!G22, DEN!G22, DET!G22, GSW!G22, HOU!G22, IND!G22, LAC!G22, LAL!G22, MEM!G22, MIA!G22, MIL!G22, MIN!G22, NOP!G22, NYK!G22, OKC!G22, ORL!G22, PHI!G22, PHX!G22, POR!G22, SAC!G22, SAS!G22, TOR!G22, UTH!G22, WAS!G22))/$B$103</f>
        <v>11.5</v>
      </c>
      <c r="H124" s="140">
        <f>(SUM(ATL!H22, BOS!H22, BRK!H22, CHA!H22, CHI!H22, CLE!H22, DAL!H22, DEN!H22, DET!H22, GSW!H22, HOU!H22, IND!H22, LAC!H22, LAL!H22, MEM!H22, MIA!H22, MIL!H22, MIN!H22, NOP!H22, NYK!H22, OKC!H22, ORL!H22, PHI!H22, PHX!H22, POR!H22, SAC!H22, SAS!H22, TOR!H22, UTH!H22, WAS!H22)-Max(ATL!H22, BOS!H22, BRK!H22, CHA!H22, CHI!H22, CLE!H22, DAL!H22, DEN!H22, DET!H22, GSW!H22, HOU!H22, IND!H22, LAC!H22, LAL!H22, MEM!H22, MIA!H22, MIL!H22, MIN!H22, NOP!H22, NYK!H22, OKC!H22, ORL!H22, PHI!H22, PHX!H22, POR!H22, SAC!H22, SAS!H22, TOR!H22, UTH!H22, WAS!H22)-min(ATL!H22, BOS!H22, BRK!H22, CHA!H22, CHI!H22, CLE!H22, DAL!H22, DEN!H22, DET!H22, GSW!H22, HOU!H22, IND!H22, LAC!H22, LAL!H22, MEM!H22, MIA!H22, MIL!H22, MIN!H22, NOP!H22, NYK!H22, OKC!H22, ORL!H22, PHI!H22, PHX!H22, POR!H22, SAC!H22, SAS!H22, TOR!H22, UTH!H22, WAS!H22))/$B$103</f>
        <v>12.39285714</v>
      </c>
      <c r="I124" s="140">
        <f>(SUM(ATL!I22, BOS!I22, BRK!I22, CHA!I22, CHI!I22, CLE!I22, DAL!I22, DEN!I22, DET!I22, GSW!I22, HOU!I22, IND!I22, LAC!I22, LAL!I22, MEM!I22, MIA!I22, MIL!I22, MIN!I22, NOP!I21, NYK!I22, OKC!I22, ORL!I22, PHI!I22, PHX!I22, POR!I22, SAC!I22, SAS!I22, TOR!I22, UTH!I22, WAS!I22)-Max(ATL!I22, BOS!I22, BRK!I22, CHA!I22, CHI!I22, CLE!I22, DAL!I22, DEN!I22, DET!I22, GSW!I22, HOU!I22, IND!I22, LAC!I22, LAL!I22, MEM!I22, MIA!I22, MIL!I22, MIN!I22, NOP!I21, NYK!I22, OKC!I22, ORL!I22, PHI!I22, PHX!I22, POR!I22, SAC!I22, SAS!I22, TOR!I22, UTH!I22, WAS!I22)-min(ATL!I22, BOS!I22, BRK!I22, CHA!I22, CHI!I22, CLE!I22, DAL!I22, DEN!I22, DET!I22, GSW!I22, HOU!I22, IND!I22, LAC!I22, LAL!I22, MEM!I22, MIA!I22, MIL!I22, MIN!I22, NOP!I21, NYK!I22, OKC!I22, ORL!I22, PHI!I22, PHX!I22, POR!I22, SAC!I22, SAS!I22, TOR!I22, UTH!I22, WAS!I22))/$B$103</f>
        <v>12.35714286</v>
      </c>
      <c r="J124" s="140">
        <f>(SUM(ATL!J22, BOS!J22, BRK!J22, CHA!J22, CHI!J22, CLE!J22, DAL!J22, DEN!J22, DET!J22, GSW!J22, HOU!J22, IND!J22, LAC!J22, LAL!J22, MEM!J22, MIA!J22, MIL!J22, MIN!J22, NOP!J21, NYK!J22, OKC!J22, ORL!J22, PHI!J22, PHX!J22, POR!J22, SAC!J22, SAS!J22, TOR!J22, UTH!J22, WAS!J22)-Max(ATL!J22, BOS!J22, BRK!J22, CHA!J22, CHI!J22, CLE!J22, DAL!J22, DEN!J22, DET!J22, GSW!J22, HOU!J22, IND!J22, LAC!J22, LAL!J22, MEM!J22, MIA!J22, MIL!J22, MIN!J22, NOP!J21, NYK!J22, OKC!J22, ORL!J22, PHI!J22, PHX!J22, POR!J22, SAC!J22, SAS!J22, TOR!J22, UTH!J22, WAS!J22)-min(ATL!J22, BOS!J22, BRK!J22, CHA!J22, CHI!J22, CLE!J22, DAL!J22, DEN!J22, DET!J22, GSW!J22, HOU!J22, IND!J22, LAC!J22, LAL!J22, MEM!J22, MIA!J22, MIL!J22, MIN!J22, NOP!J21, NYK!J22, OKC!J22, ORL!J22, PHI!J22, PHX!J22, POR!J22, SAC!J22, SAS!J22, TOR!J22, UTH!J22, WAS!J22))/$B$103</f>
        <v>11.5</v>
      </c>
      <c r="K124" s="140">
        <f>(SUM(ATL!K22, BOS!K22, BRK!K22, CHA!K22, CHI!K22, CLE!K22, DAL!K22, DEN!K22, DET!K22, GSW!K22, HOU!K22, IND!K22, LAC!K22, LAL!K22, MEM!K22, MIA!K22, MIL!K22, MIN!K22, NOP!K21, NYK!K22, OKC!K22, ORL!K22, PHI!K22, PHX!K22, POR!K22, SAC!K22, SAS!K22, TOR!K22, UTH!K22, WAS!K22)-Max(ATL!K22, BOS!K22, BRK!K22, CHA!K22, CHI!K22, CLE!K22, DAL!K22, DEN!K22, DET!K22, GSW!K22, HOU!K22, IND!K22, LAC!K22, LAL!K22, MEM!K22, MIA!K22, MIL!K22, MIN!K22, NOP!K21, NYK!K22, OKC!K22, ORL!K22, PHI!K22, PHX!K22, POR!K22, SAC!K22, SAS!K22, TOR!K22, UTH!K22, WAS!K22)-min(ATL!K22, BOS!K22, BRK!K22, CHA!K22, CHI!K22, CLE!K22, DAL!K22, DEN!K22, DET!K22, GSW!K22, HOU!K22, IND!K22, LAC!K22, LAL!K22, MEM!K22, MIA!K22, MIL!K22, MIN!K22, NOP!K21, NYK!K22, OKC!K22, ORL!K22, PHI!K22, PHX!K22, POR!K22, SAC!K22, SAS!K22, TOR!K22, UTH!K22, WAS!K22))/$B$103</f>
        <v>7.607142857</v>
      </c>
      <c r="L124" s="140">
        <f>(SUM(ATL!L22, BOS!L22, BRK!L22, CHA!L22, CHI!L22, CLE!L22, DAL!L22, DEN!L22, DET!L22, GSW!L22, HOU!L22, IND!L22, LAC!L22, LAL!L22, MEM!L22, MIA!L22, MIL!L22, MIN!L22, NOP!L21, NYK!L22, OKC!L22, ORL!L22, PHI!L22, PHX!L22, POR!L22, SAC!L22, SAS!L22, TOR!L22, UTH!L22, WAS!L22)-Max(ATL!L22, BOS!L22, BRK!L22, CHA!L22, CHI!L22, CLE!L22, DAL!L22, DEN!L22, DET!L22, GSW!L22, HOU!L22, IND!L22, LAC!L22, LAL!L22, MEM!L22, MIA!L22, MIL!L22, MIN!L22, NOP!L21, NYK!L22, OKC!L22, ORL!L22, PHI!L22, PHX!L22, POR!L22, SAC!L22, SAS!L22, TOR!L22, UTH!L22, WAS!L22)-min(ATL!L22, BOS!L22, BRK!L22, CHA!L22, CHI!L22, CLE!L22, DAL!L22, DEN!L22, DET!L22, GSW!L22, HOU!L22, IND!L22, LAC!L22, LAL!L22, MEM!L22, MIA!L22, MIL!L22, MIN!L22, NOP!L21, NYK!L22, OKC!L22, ORL!L22, PHI!L22, PHX!L22, POR!L22, SAC!L22, SAS!L22, TOR!L22, UTH!L22, WAS!L22))/$B$103</f>
        <v>8.392857143</v>
      </c>
      <c r="M124" s="140">
        <f>(SUM(ATL!M22, BOS!M22, BRK!M22, CHA!M22, CHI!M22, CLE!M22, DAL!M22, DEN!M22, DET!M22, GSW!M22, HOU!M22, IND!M22, LAC!M22, LAL!M22, MEM!M22, MIA!M22, MIL!M22, MIN!M22, NOP!M22, NYK!M22, OKC!M22, ORL!M22, PHI!M22, PHX!M22, POR!M22, SAC!M22, SAS!M22, TOR!M22, UTH!M22, WAS!M22)-Max(ATL!M22, BOS!M22, BRK!M22, CHA!M22, CHI!M22, CLE!M22, DAL!M22, DEN!M22, DET!M22, GSW!M22, HOU!M22, IND!M22, LAC!M22, LAL!M22, MEM!M22, MIA!M22, MIL!M22, MIN!M22, NOP!M22, NYK!M22, OKC!M22, ORL!M22, PHI!M22, PHX!M22, POR!M22, SAC!M22, SAS!M22, TOR!M22, UTH!M22, WAS!M22)-min(ATL!M22, BOS!M22, BRK!M22, CHA!M22, CHI!M22, CLE!M22, DAL!M22, DEN!M22, DET!M22, GSW!M22, HOU!M22, IND!M22, LAC!M22, LAL!M22, MEM!M22, MIA!M22, MIL!M22, MIN!M22, NOP!M22, NYK!M22, OKC!M22, ORL!M22, PHI!M22, PHX!M22, POR!M22, SAC!M22, SAS!M22, TOR!M22, UTH!M22, WAS!M22))/$B$103</f>
        <v>7.928571429</v>
      </c>
      <c r="N124" s="140">
        <f>(SUM(ATL!N22, BOS!N22, BRK!N22, CHA!N22, CHI!N22, CLE!N22, DAL!N22, DEN!N22, DET!N22, GSW!N22, HOU!N22, IND!N22, LAC!N22, LAL!N22, MEM!N22, MIA!N22, MIL!N22, MIN!N22, NOP!N22, NYK!N22, OKC!N22, ORL!N22, PHI!N22, PHX!N22, POR!N22, SAC!N22, SAS!N22, TOR!N22, UTH!N22, WAS!N22)-Max(ATL!N22, BOS!N22, BRK!N22, CHA!N22, CHI!N22, CLE!N22, DAL!N22, DEN!N22, DET!N22, GSW!N22, HOU!N22, IND!N22, LAC!N22, LAL!N22, MEM!N22, MIA!N22, MIL!N22, MIN!N22, NOP!N22, NYK!N22, OKC!N22, ORL!N22, PHI!N22, PHX!N22, POR!N22, SAC!N22, SAS!N22, TOR!N22, UTH!N22, WAS!N22)-min(ATL!N22, BOS!N22, BRK!N22, CHA!N22, CHI!N22, CLE!N22, DAL!N22, DEN!N22, DET!N22, GSW!N22, HOU!N22, IND!N22, LAC!N22, LAL!N22, MEM!N22, MIA!N22, MIL!N22, MIN!N22, NOP!N22, NYK!N22, OKC!N22, ORL!N22, PHI!N22, PHX!N22, POR!N22, SAC!N22, SAS!N22, TOR!N22, UTH!N22, WAS!N22))/$B$103</f>
        <v>10.39285714</v>
      </c>
      <c r="O124" s="140">
        <f>(SUM(ATL!O22, BOS!O22, BRK!O22, CHA!O22, CHI!O22, CLE!O22, DAL!O22, DEN!O22, DET!O22, GSW!O22, HOU!O22, IND!O22, LAC!O22, LAL!O22, MEM!O22, MIA!O22, MIL!O22, MIN!O22, NOP!O22, NYK!O22, OKC!O22, ORL!O22, PHI!O22, PHX!O22, POR!O22, SAC!O22, SAS!O22, TOR!O22, UTH!O22, WAS!O22)-Max(ATL!O22, BOS!O22, BRK!O22, CHA!O22, CHI!O22, CLE!O22, DAL!O22, DEN!O22, DET!O22, GSW!O22, HOU!O22, IND!O22, LAC!O22, LAL!O22, MEM!O22, MIA!O22, MIL!O22, MIN!O22, NOP!O22, NYK!O22, OKC!O22, ORL!O22, PHI!O22, PHX!O22, POR!O22, SAC!O22, SAS!O22, TOR!O22, UTH!O22, WAS!O22)-min(ATL!O22, BOS!O22, BRK!O22, CHA!O22, CHI!O22, CLE!O22, DAL!O22, DEN!O22, DET!O22, GSW!O22, HOU!O22, IND!O22, LAC!O22, LAL!O22, MEM!O22, MIA!O22, MIL!O22, MIN!O22, NOP!O22, NYK!O22, OKC!O22, ORL!O22, PHI!O22, PHX!O22, POR!O22, SAC!O22, SAS!O22, TOR!O22, UTH!O22, WAS!O22))/$B$103</f>
        <v>4.642857143</v>
      </c>
      <c r="P124" s="140">
        <f>(SUM(ATL!P22, BOS!P22, BRK!P22, CHA!P22, CHI!P22, CLE!P22, DAL!P22, DEN!P22, DET!P22, GSW!P22, HOU!P22, IND!P22, LAC!P22, LAL!P22, MEM!P22, MIA!P22, MIL!P22, MIN!P22, NOP!P22, NYK!P22, OKC!P22, ORL!P22, PHI!P22, PHX!P22, POR!P22, SAC!P22, SAS!P22, TOR!P22, UTH!P22, WAS!P22)-Max(ATL!P22, BOS!P22, BRK!P22, CHA!P22, CHI!P22, CLE!P22, DAL!P22, DEN!P22, DET!P22, GSW!P22, HOU!P22, IND!P22, LAC!P22, LAL!P22, MEM!P22, MIA!P22, MIL!P22, MIN!P22, NOP!P22, NYK!P22, OKC!P22, ORL!P22, PHI!P22, PHX!P22, POR!P22, SAC!P22, SAS!P22, TOR!P22, UTH!P22, WAS!P22)-min(ATL!P22, BOS!P22, BRK!P22, CHA!P22, CHI!P22, CLE!P22, DAL!P22, DEN!P22, DET!P22, GSW!P22, HOU!P22, IND!P22, LAC!P22, LAL!P22, MEM!P22, MIA!P22, MIL!P22, MIN!P22, NOP!P22, NYK!P22, OKC!P22, ORL!P22, PHI!P22, PHX!P22, POR!P22, SAC!P22, SAS!P22, TOR!P22, UTH!P22, WAS!P22))/$B$103</f>
        <v>0</v>
      </c>
      <c r="Q124" s="140">
        <f>(SUM(ATL!Q22, BOS!Q22, BRK!Q22, CHA!Q22, CHI!Q22, CLE!Q22, DAL!Q22, DEN!Q22, DET!Q22, GSW!Q22, HOU!Q22, IND!Q22, LAC!Q22, LAL!Q22, MEM!Q22, MIA!Q22, MIL!Q22, MIN!Q22, NOP!Q22, NYK!Q22, OKC!Q22, ORL!Q22, PHI!Q22, PHX!Q22, POR!Q22, SAC!Q22, SAS!Q22, TOR!Q22, UTH!Q22, WAS!Q22)-Max(ATL!Q22, BOS!Q22, BRK!Q22, CHA!Q22, CHI!Q22, CLE!Q22, DAL!Q22, DEN!Q22, DET!Q22, GSW!Q22, HOU!Q22, IND!Q22, LAC!Q22, LAL!Q22, MEM!Q22, MIA!Q22, MIL!Q22, MIN!Q22, NOP!Q22, NYK!Q22, OKC!Q22, ORL!Q22, PHI!Q22, PHX!Q22, POR!Q22, SAC!Q22, SAS!Q22, TOR!Q22, UTH!Q22, WAS!Q22)-min(ATL!Q22, BOS!Q22, BRK!Q22, CHA!Q22, CHI!Q22, CLE!Q22, DAL!Q22, DEN!Q22, DET!Q22, GSW!Q22, HOU!Q22, IND!Q22, LAC!Q22, LAL!Q22, MEM!Q22, MIA!Q22, MIL!Q22, MIN!Q22, NOP!Q22, NYK!Q22, OKC!Q22, ORL!Q22, PHI!Q22, PHX!Q22, POR!Q22, SAC!Q22, SAS!Q22, TOR!Q22, UTH!Q22, WAS!Q22))/$B$103</f>
        <v>0</v>
      </c>
      <c r="R124" s="140">
        <f>(SUM(ATL!R22, BOS!R22, BRK!R22, CHA!R22, CHI!R22, CLE!R22, DAL!R22, DEN!R22, DET!R22, GSW!R22, HOU!R22, IND!R22, LAC!R22, LAL!R22, MEM!R22, MIA!R22, MIL!R22, MIN!R22, NOP!R22, NYK!R22, OKC!R22, ORL!R22, PHI!R22, PHX!R22, POR!R22, SAC!R22, SAS!R22, TOR!R22, UTH!R22, WAS!R22)-Max(ATL!R22, BOS!R22, BRK!R22, CHA!R22, CHI!R22, CLE!R22, DAL!R22, DEN!R22, DET!R22, GSW!R22, HOU!R22, IND!R22, LAC!R22, LAL!R22, MEM!R22, MIA!R22, MIL!R22, MIN!R22, NOP!R22, NYK!R22, OKC!R22, ORL!R22, PHI!R22, PHX!R22, POR!R22, SAC!R22, SAS!R22, TOR!R22, UTH!R22, WAS!R22)-min(ATL!R22, BOS!R22, BRK!R22, CHA!R22, CHI!R22, CLE!R22, DAL!R22, DEN!R22, DET!R22, GSW!R22, HOU!R22, IND!R22, LAC!R22, LAL!R22, MEM!R22, MIA!R22, MIL!R22, MIN!R22, NOP!R22, NYK!R22, OKC!R22, ORL!R22, PHI!R22, PHX!R22, POR!R22, SAC!R22, SAS!R22, TOR!R22, UTH!R22, WAS!R22))/$B$103</f>
        <v>0</v>
      </c>
      <c r="S124" s="140">
        <f>(SUM(ATL!S22, BOS!S22, BRK!S22, CHA!S22, CHI!S22, CLE!S22, DAL!S22, DEN!S22, DET!S22, GSW!S22, HOU!S22, IND!S22, LAC!S22, LAL!S22, MEM!S22, MIA!S22, MIL!S22, MIN!S22, NOP!S22, NYK!S22, OKC!S22, ORL!S22, PHI!S22, PHX!S22, POR!S22, SAC!S22, SAS!S22, TOR!S22, UTH!S22, WAS!S22)-Max(ATL!S22, BOS!S22, BRK!S22, CHA!S22, CHI!S22, CLE!S22, DAL!S22, DEN!S22, DET!S22, GSW!S22, HOU!S22, IND!S22, LAC!S22, LAL!S22, MEM!S22, MIA!S22, MIL!S22, MIN!S22, NOP!S22, NYK!S22, OKC!S22, ORL!S22, PHI!S22, PHX!S22, POR!S22, SAC!S22, SAS!S22, TOR!S22, UTH!S22, WAS!S22)-min(ATL!S22, BOS!S22, BRK!S22, CHA!S22, CHI!S22, CLE!S22, DAL!S22, DEN!S22, DET!S22, GSW!S22, HOU!S22, IND!S22, LAC!S22, LAL!S22, MEM!S22, MIA!S22, MIL!S22, MIN!S22, NOP!S22, NYK!S22, OKC!S22, ORL!S22, PHI!S22, PHX!S22, POR!S22, SAC!S22, SAS!S22, TOR!S22, UTH!S22, WAS!S22))/$B$103</f>
        <v>-1492.535714</v>
      </c>
    </row>
    <row r="125">
      <c r="A125" s="3" t="s">
        <v>43</v>
      </c>
      <c r="B125" s="140">
        <f>(SUM(ATL!B23, BOS!B23, BRK!B23, CHA!B23, CHI!B23, CLE!B23, DAL!B23, DEN!B23, DET!B23, GSW!B23, HOU!B23, IND!B23, LAC!B23, LAL!B23, MEM!B23, MIA!B23, MIL!B23, MIN!B23, NOP!B23, NYK!B23, OKC!B23, ORL!B23, PHI!B23, PHX!B23, POR!B23, SAC!B23, SAS!B23, TOR!B23, UTH!B23, WAS!B23)-Max(ATL!B23, BOS!B23, BRK!B23, CHA!B23, CHI!B23, CLE!B23, DAL!B23, DEN!B23, DET!B23, GSW!B23, HOU!B23, IND!B23, LAC!B23, LAL!B23, MEM!B23, MIA!B23, MIL!B23, MIN!B23, NOP!B23, NYK!B23, OKC!B23, ORL!B23, PHI!B23, PHX!B23, POR!B23, SAC!B23, SAS!B23, TOR!B23, UTH!B23, WAS!B23)-min(ATL!B23, BOS!B23, BRK!B23, CHA!B23, CHI!B23, CLE!B23, DAL!B23, DEN!B23, DET!B23, GSW!B23, HOU!B23, IND!B23, LAC!B23, LAL!B23, MEM!B23, MIA!B23, MIL!B23, MIN!B23, NOP!B23, NYK!B23, OKC!B23, ORL!B23, PHI!B23, PHX!B23, POR!B23, SAC!B23, SAS!B23, TOR!B23, UTH!B23, WAS!B23))/$B$103</f>
        <v>26.35714286</v>
      </c>
      <c r="C125" s="140">
        <f>(SUM(ATL!C23, BOS!C23, BRK!C23, CHA!C23, CHI!C23, CLE!C23, DAL!C23, DEN!C23, DET!C23, GSW!C23, HOU!C23, IND!C23, LAC!C23, LAL!C23, MEM!C23, MIA!C23, MIL!C23, MIN!C23, NOP!C23, NYK!C23, OKC!C23, ORL!C23, PHI!C23, PHX!C23, POR!C23, SAC!C23, SAS!C23, TOR!C23, UTH!C23, WAS!C23)-Max(ATL!C23, BOS!C23, BRK!C23, CHA!C23, CHI!C23, CLE!C23, DAL!C23, DEN!C23, DET!C23, GSW!C23, HOU!C23, IND!C23, LAC!C23, LAL!C23, MEM!C23, MIA!C23, MIL!C23, MIN!C23, NOP!C23, NYK!C23, OKC!C23, ORL!C23, PHI!C23, PHX!C23, POR!C23, SAC!C23, SAS!C23, TOR!C23, UTH!C23, WAS!C23)-min(ATL!C23, BOS!C23, BRK!C23, CHA!C23, CHI!C23, CLE!C23, DAL!C23, DEN!C23, DET!C23, GSW!C23, HOU!C23, IND!C23, LAC!C23, LAL!C23, MEM!C23, MIA!C23, MIL!C23, MIN!C23, NOP!C23, NYK!C23, OKC!C23, ORL!C23, PHI!C23, PHX!C23, POR!C23, SAC!C23, SAS!C23, TOR!C23, UTH!C23, WAS!C23))/$B$103</f>
        <v>24.32142857</v>
      </c>
      <c r="D125" s="140">
        <f>(SUM(ATL!D23, BOS!D23, BRK!D23, CHA!D23, CHI!D23, CLE!D23, DAL!D23, DEN!D23, DET!D23, GSW!D23, HOU!D23, IND!D23, LAC!D23, LAL!D23, MEM!D23, MIA!D23, MIL!D23, MIN!D23, NOP!D23, NYK!D23, OKC!D23, ORL!D23, PHI!D23, PHX!D23, POR!D23, SAC!D23, SAS!D23, TOR!D23, UTH!D23, WAS!D23)-Max(ATL!D23, BOS!D23, BRK!D23, CHA!D23, CHI!D23, CLE!D23, DAL!D23, DEN!D23, DET!D23, GSW!D23, HOU!D23, IND!D23, LAC!D23, LAL!D23, MEM!D23, MIA!D23, MIL!D23, MIN!D23, NOP!D23, NYK!D23, OKC!D23, ORL!D23, PHI!D23, PHX!D23, POR!D23, SAC!D23, SAS!D23, TOR!D23, UTH!D23, WAS!D23)-min(ATL!D23, BOS!D23, BRK!D23, CHA!D23, CHI!D23, CLE!D23, DAL!D23, DEN!D23, DET!D23, GSW!D23, HOU!D23, IND!D23, LAC!D23, LAL!D23, MEM!D23, MIA!D23, MIL!D23, MIN!D23, NOP!D23, NYK!D23, OKC!D23, ORL!D23, PHI!D23, PHX!D23, POR!D23, SAC!D23, SAS!D23, TOR!D23, UTH!D23, WAS!D23))/$B$103</f>
        <v>21.07142857</v>
      </c>
      <c r="E125" s="140">
        <f>(SUM(ATL!E23, BOS!E23, BRK!E23, CHA!E23, CHI!E23, CLE!E23, DAL!E23, DEN!E23, DET!E23, GSW!E23, HOU!E23, IND!E23, LAC!E23, LAL!E23, MEM!E23, MIA!E23, MIL!E23, MIN!E23, NOP!E23, NYK!E23, OKC!E23, ORL!E23, PHI!E23, PHX!E23, POR!E23, SAC!E23, SAS!E23, TOR!E23, UTH!E23, WAS!E23)-Max(ATL!E23, BOS!E23, BRK!E23, CHA!E23, CHI!E23, CLE!E23, DAL!E23, DEN!E23, DET!E23, GSW!E23, HOU!E23, IND!E23, LAC!E23, LAL!E23, MEM!E23, MIA!E23, MIL!E23, MIN!E23, NOP!E23, NYK!E23, OKC!E23, ORL!E23, PHI!E23, PHX!E23, POR!E23, SAC!E23, SAS!E23, TOR!E23, UTH!E23, WAS!E23)-min(ATL!E23, BOS!E23, BRK!E23, CHA!E23, CHI!E23, CLE!E23, DAL!E23, DEN!E23, DET!E23, GSW!E23, HOU!E23, IND!E23, LAC!E23, LAL!E23, MEM!E23, MIA!E23, MIL!E23, MIN!E23, NOP!E23, NYK!E23, OKC!E23, ORL!E23, PHI!E23, PHX!E23, POR!E23, SAC!E23, SAS!E23, TOR!E23, UTH!E23, WAS!E23))/$B$103</f>
        <v>18.75</v>
      </c>
      <c r="F125" s="140">
        <f>(SUM(ATL!G23, BOS!F23, BRK!F23, CHA!F23, CHI!F23, CLE!F23, DAL!F23, DEN!F23, DET!F23, GSW!F23, HOU!F23, IND!F23, LAC!F23, LAL!F23, MEM!F23, MIA!F23, MIL!F23, MIN!F23, NOP!F23, NYK!F23, OKC!F23, ORL!F23, PHI!F23, PHX!F23, POR!F23, SAC!F23, SAS!F23, TOR!F23, UTH!F23, WAS!F23)-Max(ATL!G23, BOS!F23, BRK!F23, CHA!F23, CHI!F23, CLE!F23, DAL!F23, DEN!F23, DET!F23, GSW!F23, HOU!F23, IND!F23, LAC!F23, LAL!F23, MEM!F23, MIA!F23, MIL!F23, MIN!F23, NOP!F23, NYK!F23, OKC!F23, ORL!F23, PHI!F23, PHX!F23, POR!F23, SAC!F23, SAS!F23, TOR!F23, UTH!F23, WAS!F23)-min(ATL!G23, BOS!F23, BRK!F23, CHA!F23, CHI!F23, CLE!F23, DAL!F23, DEN!F23, DET!F23, GSW!F23, HOU!F23, IND!F23, LAC!F23, LAL!F23, MEM!F23, MIA!F23, MIL!F23, MIN!F23, NOP!F23, NYK!F23, OKC!F23, ORL!F23, PHI!F23, PHX!F23, POR!F23, SAC!F23, SAS!F23, TOR!F23, UTH!F23, WAS!F23))/$B$103</f>
        <v>17.85714286</v>
      </c>
      <c r="G125" s="140">
        <f>(SUM(ATL!G23, BOS!G23, BRK!G23, CHA!G23, CHI!G23, CLE!G23, DAL!G23, DEN!G23, DET!G23, GSW!G23, HOU!G23, IND!G23, LAC!G23, LAL!G23, MEM!G23, MIA!G23, MIL!G23, MIN!G23, NOP!G23, NYK!G23, OKC!G23, ORL!G23, PHI!G23, PHX!G23, POR!G23, SAC!G23, SAS!G23, TOR!G23, UTH!G23, WAS!G23)-Max(ATL!G23, BOS!G23, BRK!G23, CHA!G23, CHI!G23, CLE!G23, DAL!G23, DEN!G23, DET!G23, GSW!G23, HOU!G23, IND!G23, LAC!G23, LAL!G23, MEM!G23, MIA!G23, MIL!G23, MIN!G23, NOP!G23, NYK!G23, OKC!G23, ORL!G23, PHI!G23, PHX!G23, POR!G23, SAC!G23, SAS!G23, TOR!G23, UTH!G23, WAS!G23)-min(ATL!G23, BOS!G23, BRK!G23, CHA!G23, CHI!G23, CLE!G23, DAL!G23, DEN!G23, DET!G23, GSW!G23, HOU!G23, IND!G23, LAC!G23, LAL!G23, MEM!G23, MIA!G23, MIL!G23, MIN!G23, NOP!G23, NYK!G23, OKC!G23, ORL!G23, PHI!G23, PHX!G23, POR!G23, SAC!G23, SAS!G23, TOR!G23, UTH!G23, WAS!G23))/$B$103</f>
        <v>20.25</v>
      </c>
      <c r="H125" s="140">
        <f>(SUM(ATL!H23, BOS!H23, BRK!H23, CHA!H23, CHI!H23, CLE!H23, DAL!H23, DEN!H23, DET!H23, GSW!H23, HOU!H23, IND!H23, LAC!H23, LAL!H23, MEM!H23, MIA!H23, MIL!H23, MIN!H23, NOP!H23, NYK!H23, OKC!H23, ORL!H23, PHI!H23, PHX!H23, POR!H23, SAC!H23, SAS!H23, TOR!H23, UTH!H23, WAS!H23)-Max(ATL!H23, BOS!H23, BRK!H23, CHA!H23, CHI!H23, CLE!H23, DAL!H23, DEN!H23, DET!H23, GSW!H23, HOU!H23, IND!H23, LAC!H23, LAL!H23, MEM!H23, MIA!H23, MIL!H23, MIN!H23, NOP!H23, NYK!H23, OKC!H23, ORL!H23, PHI!H23, PHX!H23, POR!H23, SAC!H23, SAS!H23, TOR!H23, UTH!H23, WAS!H23)-min(ATL!H23, BOS!H23, BRK!H23, CHA!H23, CHI!H23, CLE!H23, DAL!H23, DEN!H23, DET!H23, GSW!H23, HOU!H23, IND!H23, LAC!H23, LAL!H23, MEM!H23, MIA!H23, MIL!H23, MIN!H23, NOP!H23, NYK!H23, OKC!H23, ORL!H23, PHI!H23, PHX!H23, POR!H23, SAC!H23, SAS!H23, TOR!H23, UTH!H23, WAS!H23))/$B$103</f>
        <v>23.64285714</v>
      </c>
      <c r="I125" s="140">
        <f>(SUM(ATL!I23, BOS!I23, BRK!I23, CHA!I23, CHI!I23, CLE!I23, DAL!I23, DEN!I23, DET!I23, GSW!I23, HOU!I23, IND!I23, LAC!I23, LAL!I23, MEM!I23, MIA!I23, MIL!I23, MIN!I23, NOP!I22, NYK!I23, OKC!I23, ORL!I23, PHI!I23, PHX!I23, POR!I23, SAC!I23, SAS!I23, TOR!I23, UTH!I23, WAS!I23)-Max(ATL!I23, BOS!I23, BRK!I23, CHA!I23, CHI!I23, CLE!I23, DAL!I23, DEN!I23, DET!I23, GSW!I23, HOU!I23, IND!I23, LAC!I23, LAL!I23, MEM!I23, MIA!I23, MIL!I23, MIN!I23, NOP!I22, NYK!I23, OKC!I23, ORL!I23, PHI!I23, PHX!I23, POR!I23, SAC!I23, SAS!I23, TOR!I23, UTH!I23, WAS!I23)-min(ATL!I23, BOS!I23, BRK!I23, CHA!I23, CHI!I23, CLE!I23, DAL!I23, DEN!I23, DET!I23, GSW!I23, HOU!I23, IND!I23, LAC!I23, LAL!I23, MEM!I23, MIA!I23, MIL!I23, MIN!I23, NOP!I22, NYK!I23, OKC!I23, ORL!I23, PHI!I23, PHX!I23, POR!I23, SAC!I23, SAS!I23, TOR!I23, UTH!I23, WAS!I23))/$B$103</f>
        <v>22.96428571</v>
      </c>
      <c r="J125" s="140">
        <f>(SUM(ATL!J23, BOS!J23, BRK!J23, CHA!J23, CHI!J23, CLE!J23, DAL!J23, DEN!J23, DET!J23, GSW!J23, HOU!J23, IND!J23, LAC!J23, LAL!J23, MEM!J23, MIA!J23, MIL!J23, MIN!J23, NOP!J22, NYK!J23, OKC!J23, ORL!J23, PHI!J23, PHX!J23, POR!J23, SAC!J23, SAS!J23, TOR!J23, UTH!J23, WAS!J23)-Max(ATL!J23, BOS!J23, BRK!J23, CHA!J23, CHI!J23, CLE!J23, DAL!J23, DEN!J23, DET!J23, GSW!J23, HOU!J23, IND!J23, LAC!J23, LAL!J23, MEM!J23, MIA!J23, MIL!J23, MIN!J23, NOP!J22, NYK!J23, OKC!J23, ORL!J23, PHI!J23, PHX!J23, POR!J23, SAC!J23, SAS!J23, TOR!J23, UTH!J23, WAS!J23)-min(ATL!J23, BOS!J23, BRK!J23, CHA!J23, CHI!J23, CLE!J23, DAL!J23, DEN!J23, DET!J23, GSW!J23, HOU!J23, IND!J23, LAC!J23, LAL!J23, MEM!J23, MIA!J23, MIL!J23, MIN!J23, NOP!J22, NYK!J23, OKC!J23, ORL!J23, PHI!J23, PHX!J23, POR!J23, SAC!J23, SAS!J23, TOR!J23, UTH!J23, WAS!J23))/$B$103</f>
        <v>22.35714286</v>
      </c>
      <c r="K125" s="140">
        <f>(SUM(ATL!K23, BOS!K23, BRK!K23, CHA!K23, CHI!K23, CLE!K23, DAL!K23, DEN!K23, DET!K23, GSW!K23, HOU!K23, IND!K23, LAC!K23, LAL!K23, MEM!K23, MIA!K23, MIL!K23, MIN!K23, NOP!K22, NYK!K23, OKC!K23, ORL!K23, PHI!K23, PHX!K23, POR!K23, SAC!K23, SAS!K23, TOR!K23, UTH!K23, WAS!K23)-Max(ATL!K23, BOS!K23, BRK!K23, CHA!K23, CHI!K23, CLE!K23, DAL!K23, DEN!K23, DET!K23, GSW!K23, HOU!K23, IND!K23, LAC!K23, LAL!K23, MEM!K23, MIA!K23, MIL!K23, MIN!K23, NOP!K22, NYK!K23, OKC!K23, ORL!K23, PHI!K23, PHX!K23, POR!K23, SAC!K23, SAS!K23, TOR!K23, UTH!K23, WAS!K23)-min(ATL!K23, BOS!K23, BRK!K23, CHA!K23, CHI!K23, CLE!K23, DAL!K23, DEN!K23, DET!K23, GSW!K23, HOU!K23, IND!K23, LAC!K23, LAL!K23, MEM!K23, MIA!K23, MIL!K23, MIN!K23, NOP!K22, NYK!K23, OKC!K23, ORL!K23, PHI!K23, PHX!K23, POR!K23, SAC!K23, SAS!K23, TOR!K23, UTH!K23, WAS!K23))/$B$103</f>
        <v>19.75</v>
      </c>
      <c r="L125" s="140">
        <f>(SUM(ATL!L23, BOS!L23, BRK!L23, CHA!L23, CHI!L23, CLE!L23, DAL!L23, DEN!L23, DET!L23, GSW!L23, HOU!L23, IND!L23, LAC!L23, LAL!L23, MEM!L23, MIA!L23, MIL!L23, MIN!L23, NOP!L22, NYK!L23, OKC!L23, ORL!L23, PHI!L23, PHX!L23, POR!L23, SAC!L23, SAS!L23, TOR!L23, UTH!L23, WAS!L23)-Max(ATL!L23, BOS!L23, BRK!L23, CHA!L23, CHI!L23, CLE!L23, DAL!L23, DEN!L23, DET!L23, GSW!L23, HOU!L23, IND!L23, LAC!L23, LAL!L23, MEM!L23, MIA!L23, MIL!L23, MIN!L23, NOP!L22, NYK!L23, OKC!L23, ORL!L23, PHI!L23, PHX!L23, POR!L23, SAC!L23, SAS!L23, TOR!L23, UTH!L23, WAS!L23)-min(ATL!L23, BOS!L23, BRK!L23, CHA!L23, CHI!L23, CLE!L23, DAL!L23, DEN!L23, DET!L23, GSW!L23, HOU!L23, IND!L23, LAC!L23, LAL!L23, MEM!L23, MIA!L23, MIL!L23, MIN!L23, NOP!L22, NYK!L23, OKC!L23, ORL!L23, PHI!L23, PHX!L23, POR!L23, SAC!L23, SAS!L23, TOR!L23, UTH!L23, WAS!L23))/$B$103</f>
        <v>21.25</v>
      </c>
      <c r="M125" s="140">
        <f>(SUM(ATL!M23, BOS!M23, BRK!M23, CHA!M23, CHI!M23, CLE!M23, DAL!M23, DEN!M23, DET!M23, GSW!M23, HOU!M23, IND!M23, LAC!M23, LAL!M23, MEM!M23, MIA!M23, MIL!M23, MIN!M23, NOP!M23, NYK!M23, OKC!M23, ORL!M23, PHI!M23, PHX!M23, POR!M23, SAC!M23, SAS!M23, TOR!M23, UTH!M23, WAS!M23)-Max(ATL!M23, BOS!M23, BRK!M23, CHA!M23, CHI!M23, CLE!M23, DAL!M23, DEN!M23, DET!M23, GSW!M23, HOU!M23, IND!M23, LAC!M23, LAL!M23, MEM!M23, MIA!M23, MIL!M23, MIN!M23, NOP!M23, NYK!M23, OKC!M23, ORL!M23, PHI!M23, PHX!M23, POR!M23, SAC!M23, SAS!M23, TOR!M23, UTH!M23, WAS!M23)-min(ATL!M23, BOS!M23, BRK!M23, CHA!M23, CHI!M23, CLE!M23, DAL!M23, DEN!M23, DET!M23, GSW!M23, HOU!M23, IND!M23, LAC!M23, LAL!M23, MEM!M23, MIA!M23, MIL!M23, MIN!M23, NOP!M23, NYK!M23, OKC!M23, ORL!M23, PHI!M23, PHX!M23, POR!M23, SAC!M23, SAS!M23, TOR!M23, UTH!M23, WAS!M23))/$B$103</f>
        <v>21.67857143</v>
      </c>
      <c r="N125" s="140">
        <f>(SUM(ATL!N23, BOS!N23, BRK!N23, CHA!N23, CHI!N23, CLE!N23, DAL!N23, DEN!N23, DET!N23, GSW!N23, HOU!N23, IND!N23, LAC!N23, LAL!N23, MEM!N23, MIA!N23, MIL!N23, MIN!N23, NOP!N23, NYK!N23, OKC!N23, ORL!N23, PHI!N23, PHX!N23, POR!N23, SAC!N23, SAS!N23, TOR!N23, UTH!N23, WAS!N23)-Max(ATL!N23, BOS!N23, BRK!N23, CHA!N23, CHI!N23, CLE!N23, DAL!N23, DEN!N23, DET!N23, GSW!N23, HOU!N23, IND!N23, LAC!N23, LAL!N23, MEM!N23, MIA!N23, MIL!N23, MIN!N23, NOP!N23, NYK!N23, OKC!N23, ORL!N23, PHI!N23, PHX!N23, POR!N23, SAC!N23, SAS!N23, TOR!N23, UTH!N23, WAS!N23)-min(ATL!N23, BOS!N23, BRK!N23, CHA!N23, CHI!N23, CLE!N23, DAL!N23, DEN!N23, DET!N23, GSW!N23, HOU!N23, IND!N23, LAC!N23, LAL!N23, MEM!N23, MIA!N23, MIL!N23, MIN!N23, NOP!N23, NYK!N23, OKC!N23, ORL!N23, PHI!N23, PHX!N23, POR!N23, SAC!N23, SAS!N23, TOR!N23, UTH!N23, WAS!N23))/$B$103</f>
        <v>20.75</v>
      </c>
      <c r="O125" s="140">
        <f>(SUM(ATL!O23, BOS!O23, BRK!O23, CHA!O23, CHI!O23, CLE!O23, DAL!O23, DEN!O23, DET!O23, GSW!O23, HOU!O23, IND!O23, LAC!O23, LAL!O23, MEM!O23, MIA!O23, MIL!O23, MIN!O23, NOP!O23, NYK!O23, OKC!O23, ORL!O23, PHI!O23, PHX!O23, POR!O23, SAC!O23, SAS!O23, TOR!O23, UTH!O23, WAS!O23)-Max(ATL!O23, BOS!O23, BRK!O23, CHA!O23, CHI!O23, CLE!O23, DAL!O23, DEN!O23, DET!O23, GSW!O23, HOU!O23, IND!O23, LAC!O23, LAL!O23, MEM!O23, MIA!O23, MIL!O23, MIN!O23, NOP!O23, NYK!O23, OKC!O23, ORL!O23, PHI!O23, PHX!O23, POR!O23, SAC!O23, SAS!O23, TOR!O23, UTH!O23, WAS!O23)-min(ATL!O23, BOS!O23, BRK!O23, CHA!O23, CHI!O23, CLE!O23, DAL!O23, DEN!O23, DET!O23, GSW!O23, HOU!O23, IND!O23, LAC!O23, LAL!O23, MEM!O23, MIA!O23, MIL!O23, MIN!O23, NOP!O23, NYK!O23, OKC!O23, ORL!O23, PHI!O23, PHX!O23, POR!O23, SAC!O23, SAS!O23, TOR!O23, UTH!O23, WAS!O23))/$B$103</f>
        <v>7.25</v>
      </c>
      <c r="P125" s="140">
        <f>(SUM(ATL!P23, BOS!P23, BRK!P23, CHA!P23, CHI!P23, CLE!P23, DAL!P23, DEN!P23, DET!P23, GSW!P23, HOU!P23, IND!P23, LAC!P23, LAL!P23, MEM!P23, MIA!P23, MIL!P23, MIN!P23, NOP!P23, NYK!P23, OKC!P23, ORL!P23, PHI!P23, PHX!P23, POR!P23, SAC!P23, SAS!P23, TOR!P23, UTH!P23, WAS!P23)-Max(ATL!P23, BOS!P23, BRK!P23, CHA!P23, CHI!P23, CLE!P23, DAL!P23, DEN!P23, DET!P23, GSW!P23, HOU!P23, IND!P23, LAC!P23, LAL!P23, MEM!P23, MIA!P23, MIL!P23, MIN!P23, NOP!P23, NYK!P23, OKC!P23, ORL!P23, PHI!P23, PHX!P23, POR!P23, SAC!P23, SAS!P23, TOR!P23, UTH!P23, WAS!P23)-min(ATL!P23, BOS!P23, BRK!P23, CHA!P23, CHI!P23, CLE!P23, DAL!P23, DEN!P23, DET!P23, GSW!P23, HOU!P23, IND!P23, LAC!P23, LAL!P23, MEM!P23, MIA!P23, MIL!P23, MIN!P23, NOP!P23, NYK!P23, OKC!P23, ORL!P23, PHI!P23, PHX!P23, POR!P23, SAC!P23, SAS!P23, TOR!P23, UTH!P23, WAS!P23))/$B$103</f>
        <v>0</v>
      </c>
      <c r="Q125" s="140">
        <f>(SUM(ATL!Q23, BOS!Q23, BRK!Q23, CHA!Q23, CHI!Q23, CLE!Q23, DAL!Q23, DEN!Q23, DET!Q23, GSW!Q23, HOU!Q23, IND!Q23, LAC!Q23, LAL!Q23, MEM!Q23, MIA!Q23, MIL!Q23, MIN!Q23, NOP!Q23, NYK!Q23, OKC!Q23, ORL!Q23, PHI!Q23, PHX!Q23, POR!Q23, SAC!Q23, SAS!Q23, TOR!Q23, UTH!Q23, WAS!Q23)-Max(ATL!Q23, BOS!Q23, BRK!Q23, CHA!Q23, CHI!Q23, CLE!Q23, DAL!Q23, DEN!Q23, DET!Q23, GSW!Q23, HOU!Q23, IND!Q23, LAC!Q23, LAL!Q23, MEM!Q23, MIA!Q23, MIL!Q23, MIN!Q23, NOP!Q23, NYK!Q23, OKC!Q23, ORL!Q23, PHI!Q23, PHX!Q23, POR!Q23, SAC!Q23, SAS!Q23, TOR!Q23, UTH!Q23, WAS!Q23)-min(ATL!Q23, BOS!Q23, BRK!Q23, CHA!Q23, CHI!Q23, CLE!Q23, DAL!Q23, DEN!Q23, DET!Q23, GSW!Q23, HOU!Q23, IND!Q23, LAC!Q23, LAL!Q23, MEM!Q23, MIA!Q23, MIL!Q23, MIN!Q23, NOP!Q23, NYK!Q23, OKC!Q23, ORL!Q23, PHI!Q23, PHX!Q23, POR!Q23, SAC!Q23, SAS!Q23, TOR!Q23, UTH!Q23, WAS!Q23))/$B$103</f>
        <v>0</v>
      </c>
      <c r="R125" s="140">
        <f>(SUM(ATL!R23, BOS!R23, BRK!R23, CHA!R23, CHI!R23, CLE!R23, DAL!R23, DEN!R23, DET!R23, GSW!R23, HOU!R23, IND!R23, LAC!R23, LAL!R23, MEM!R23, MIA!R23, MIL!R23, MIN!R23, NOP!R23, NYK!R23, OKC!R23, ORL!R23, PHI!R23, PHX!R23, POR!R23, SAC!R23, SAS!R23, TOR!R23, UTH!R23, WAS!R23)-Max(ATL!R23, BOS!R23, BRK!R23, CHA!R23, CHI!R23, CLE!R23, DAL!R23, DEN!R23, DET!R23, GSW!R23, HOU!R23, IND!R23, LAC!R23, LAL!R23, MEM!R23, MIA!R23, MIL!R23, MIN!R23, NOP!R23, NYK!R23, OKC!R23, ORL!R23, PHI!R23, PHX!R23, POR!R23, SAC!R23, SAS!R23, TOR!R23, UTH!R23, WAS!R23)-min(ATL!R23, BOS!R23, BRK!R23, CHA!R23, CHI!R23, CLE!R23, DAL!R23, DEN!R23, DET!R23, GSW!R23, HOU!R23, IND!R23, LAC!R23, LAL!R23, MEM!R23, MIA!R23, MIL!R23, MIN!R23, NOP!R23, NYK!R23, OKC!R23, ORL!R23, PHI!R23, PHX!R23, POR!R23, SAC!R23, SAS!R23, TOR!R23, UTH!R23, WAS!R23))/$B$103</f>
        <v>0</v>
      </c>
      <c r="S125" s="140">
        <f>(SUM(ATL!S23, BOS!S23, BRK!S23, CHA!S23, CHI!S23, CLE!S23, DAL!S23, DEN!S23, DET!S23, GSW!S23, HOU!S23, IND!S23, LAC!S23, LAL!S23, MEM!S23, MIA!S23, MIL!S23, MIN!S23, NOP!S23, NYK!S23, OKC!S23, ORL!S23, PHI!S23, PHX!S23, POR!S23, SAC!S23, SAS!S23, TOR!S23, UTH!S23, WAS!S23)-Max(ATL!S23, BOS!S23, BRK!S23, CHA!S23, CHI!S23, CLE!S23, DAL!S23, DEN!S23, DET!S23, GSW!S23, HOU!S23, IND!S23, LAC!S23, LAL!S23, MEM!S23, MIA!S23, MIL!S23, MIN!S23, NOP!S23, NYK!S23, OKC!S23, ORL!S23, PHI!S23, PHX!S23, POR!S23, SAC!S23, SAS!S23, TOR!S23, UTH!S23, WAS!S23)-min(ATL!S23, BOS!S23, BRK!S23, CHA!S23, CHI!S23, CLE!S23, DAL!S23, DEN!S23, DET!S23, GSW!S23, HOU!S23, IND!S23, LAC!S23, LAL!S23, MEM!S23, MIA!S23, MIL!S23, MIN!S23, NOP!S23, NYK!S23, OKC!S23, ORL!S23, PHI!S23, PHX!S23, POR!S23, SAC!S23, SAS!S23, TOR!S23, UTH!S23, WAS!S23))/$B$103</f>
        <v>-1489.357143</v>
      </c>
    </row>
    <row r="126">
      <c r="A126" s="3" t="s">
        <v>44</v>
      </c>
      <c r="B126" s="140">
        <f>(SUM(ATL!B24, BOS!B24, BRK!B24, CHA!B24, CHI!B24, CLE!B24, DAL!B24, DEN!B24, DET!B24, GSW!B24, HOU!B24, IND!B24, LAC!B24, LAL!B24, MEM!B24, MIA!B24, MIL!B24, MIN!B24, NOP!B24, NYK!B24, OKC!B24, ORL!B24, PHI!B24, PHX!B24, POR!B24, SAC!B24, SAS!B24, TOR!B24, UTH!B24, WAS!B24)-Max(ATL!B24, BOS!B24, BRK!B24, CHA!B24, CHI!B24, CLE!B24, DAL!B24, DEN!B24, DET!B24, GSW!B24, HOU!B24, IND!B24, LAC!B24, LAL!B24, MEM!B24, MIA!B24, MIL!B24, MIN!B24, NOP!B24, NYK!B24, OKC!B24, ORL!B24, PHI!B24, PHX!B24, POR!B24, SAC!B24, SAS!B24, TOR!B24, UTH!B24, WAS!B24)-min(ATL!B24, BOS!B24, BRK!B24, CHA!B24, CHI!B24, CLE!B24, DAL!B24, DEN!B24, DET!B24, GSW!B24, HOU!B24, IND!B24, LAC!B24, LAL!B24, MEM!B24, MIA!B24, MIL!B24, MIN!B24, NOP!B24, NYK!B24, OKC!B24, ORL!B24, PHI!B24, PHX!B24, POR!B24, SAC!B24, SAS!B24, TOR!B24, UTH!B24, WAS!B24))/$B$103</f>
        <v>30</v>
      </c>
      <c r="C126" s="140">
        <f>(SUM(ATL!C24, BOS!C24, BRK!C24, CHA!C24, CHI!C24, CLE!C24, DAL!C24, DEN!C24, DET!C24, GSW!C24, HOU!C24, IND!C24, LAC!C24, LAL!C24, MEM!C24, MIA!C24, MIL!C24, MIN!C24, NOP!C24, NYK!C24, OKC!C24, ORL!C24, PHI!C24, PHX!C24, POR!C24, SAC!C24, SAS!C24, TOR!C24, UTH!C24, WAS!C24)-Max(ATL!C24, BOS!C24, BRK!C24, CHA!C24, CHI!C24, CLE!C24, DAL!C24, DEN!C24, DET!C24, GSW!C24, HOU!C24, IND!C24, LAC!C24, LAL!C24, MEM!C24, MIA!C24, MIL!C24, MIN!C24, NOP!C24, NYK!C24, OKC!C24, ORL!C24, PHI!C24, PHX!C24, POR!C24, SAC!C24, SAS!C24, TOR!C24, UTH!C24, WAS!C24)-min(ATL!C24, BOS!C24, BRK!C24, CHA!C24, CHI!C24, CLE!C24, DAL!C24, DEN!C24, DET!C24, GSW!C24, HOU!C24, IND!C24, LAC!C24, LAL!C24, MEM!C24, MIA!C24, MIL!C24, MIN!C24, NOP!C24, NYK!C24, OKC!C24, ORL!C24, PHI!C24, PHX!C24, POR!C24, SAC!C24, SAS!C24, TOR!C24, UTH!C24, WAS!C24))/$B$103</f>
        <v>26.78571429</v>
      </c>
      <c r="D126" s="140">
        <f>(SUM(ATL!D24, BOS!D24, BRK!D24, CHA!D24, CHI!D24, CLE!D24, DAL!D24, DEN!D24, DET!D24, GSW!D24, HOU!D24, IND!D24, LAC!D24, LAL!D24, MEM!D24, MIA!D24, MIL!D24, MIN!D24, NOP!D24, NYK!D24, OKC!D24, ORL!D24, PHI!D24, PHX!D24, POR!D24, SAC!D24, SAS!D24, TOR!D24, UTH!D24, WAS!D24)-Max(ATL!D24, BOS!D24, BRK!D24, CHA!D24, CHI!D24, CLE!D24, DAL!D24, DEN!D24, DET!D24, GSW!D24, HOU!D24, IND!D24, LAC!D24, LAL!D24, MEM!D24, MIA!D24, MIL!D24, MIN!D24, NOP!D24, NYK!D24, OKC!D24, ORL!D24, PHI!D24, PHX!D24, POR!D24, SAC!D24, SAS!D24, TOR!D24, UTH!D24, WAS!D24)-min(ATL!D24, BOS!D24, BRK!D24, CHA!D24, CHI!D24, CLE!D24, DAL!D24, DEN!D24, DET!D24, GSW!D24, HOU!D24, IND!D24, LAC!D24, LAL!D24, MEM!D24, MIA!D24, MIL!D24, MIN!D24, NOP!D24, NYK!D24, OKC!D24, ORL!D24, PHI!D24, PHX!D24, POR!D24, SAC!D24, SAS!D24, TOR!D24, UTH!D24, WAS!D24))/$B$103</f>
        <v>26.78571429</v>
      </c>
      <c r="E126" s="140">
        <f>(SUM(ATL!E24, BOS!E24, BRK!E24, CHA!E24, CHI!E24, CLE!E24, DAL!E24, DEN!E24, DET!E24, GSW!E24, HOU!E24, IND!E24, LAC!E24, LAL!E24, MEM!E24, MIA!E24, MIL!E24, MIN!E24, NOP!E24, NYK!E24, OKC!E24, ORL!E24, PHI!E24, PHX!E24, POR!E24, SAC!E24, SAS!E24, TOR!E24, UTH!E24, WAS!E24)-Max(ATL!E24, BOS!E24, BRK!E24, CHA!E24, CHI!E24, CLE!E24, DAL!E24, DEN!E24, DET!E24, GSW!E24, HOU!E24, IND!E24, LAC!E24, LAL!E24, MEM!E24, MIA!E24, MIL!E24, MIN!E24, NOP!E24, NYK!E24, OKC!E24, ORL!E24, PHI!E24, PHX!E24, POR!E24, SAC!E24, SAS!E24, TOR!E24, UTH!E24, WAS!E24)-min(ATL!E24, BOS!E24, BRK!E24, CHA!E24, CHI!E24, CLE!E24, DAL!E24, DEN!E24, DET!E24, GSW!E24, HOU!E24, IND!E24, LAC!E24, LAL!E24, MEM!E24, MIA!E24, MIL!E24, MIN!E24, NOP!E24, NYK!E24, OKC!E24, ORL!E24, PHI!E24, PHX!E24, POR!E24, SAC!E24, SAS!E24, TOR!E24, UTH!E24, WAS!E24))/$B$103</f>
        <v>25.71428571</v>
      </c>
      <c r="F126" s="140">
        <f>(SUM(ATL!G24, BOS!F24, BRK!F24, CHA!F24, CHI!F24, CLE!F24, DAL!F24, DEN!F24, DET!F24, GSW!F24, HOU!F24, IND!F24, LAC!F24, LAL!F24, MEM!F24, MIA!F24, MIL!F24, MIN!F24, NOP!F24, NYK!F24, OKC!F24, ORL!F24, PHI!F24, PHX!F24, POR!F24, SAC!F24, SAS!F24, TOR!F24, UTH!F24, WAS!F24)-Max(ATL!G24, BOS!F24, BRK!F24, CHA!F24, CHI!F24, CLE!F24, DAL!F24, DEN!F24, DET!F24, GSW!F24, HOU!F24, IND!F24, LAC!F24, LAL!F24, MEM!F24, MIA!F24, MIL!F24, MIN!F24, NOP!F24, NYK!F24, OKC!F24, ORL!F24, PHI!F24, PHX!F24, POR!F24, SAC!F24, SAS!F24, TOR!F24, UTH!F24, WAS!F24)-min(ATL!G24, BOS!F24, BRK!F24, CHA!F24, CHI!F24, CLE!F24, DAL!F24, DEN!F24, DET!F24, GSW!F24, HOU!F24, IND!F24, LAC!F24, LAL!F24, MEM!F24, MIA!F24, MIL!F24, MIN!F24, NOP!F24, NYK!F24, OKC!F24, ORL!F24, PHI!F24, PHX!F24, POR!F24, SAC!F24, SAS!F24, TOR!F24, UTH!F24, WAS!F24))/$B$103</f>
        <v>25.57142857</v>
      </c>
      <c r="G126" s="140">
        <f>(SUM(ATL!G24, BOS!G24, BRK!G24, CHA!G24, CHI!G24, CLE!G24, DAL!G24, DEN!G24, DET!G24, GSW!G24, HOU!G24, IND!G24, LAC!G24, LAL!G24, MEM!G24, MIA!G24, MIL!G24, MIN!G24, NOP!G24, NYK!G24, OKC!G24, ORL!G24, PHI!G24, PHX!G24, POR!G24, SAC!G24, SAS!G24, TOR!G24, UTH!G24, WAS!G24)-Max(ATL!G24, BOS!G24, BRK!G24, CHA!G24, CHI!G24, CLE!G24, DAL!G24, DEN!G24, DET!G24, GSW!G24, HOU!G24, IND!G24, LAC!G24, LAL!G24, MEM!G24, MIA!G24, MIL!G24, MIN!G24, NOP!G24, NYK!G24, OKC!G24, ORL!G24, PHI!G24, PHX!G24, POR!G24, SAC!G24, SAS!G24, TOR!G24, UTH!G24, WAS!G24)-min(ATL!G24, BOS!G24, BRK!G24, CHA!G24, CHI!G24, CLE!G24, DAL!G24, DEN!G24, DET!G24, GSW!G24, HOU!G24, IND!G24, LAC!G24, LAL!G24, MEM!G24, MIA!G24, MIL!G24, MIN!G24, NOP!G24, NYK!G24, OKC!G24, ORL!G24, PHI!G24, PHX!G24, POR!G24, SAC!G24, SAS!G24, TOR!G24, UTH!G24, WAS!G24))/$B$103</f>
        <v>25.75</v>
      </c>
      <c r="H126" s="140">
        <f>(SUM(ATL!H24, BOS!H24, BRK!H24, CHA!H24, CHI!H24, CLE!H24, DAL!H24, DEN!H24, DET!H24, GSW!H24, HOU!H24, IND!H24, LAC!H24, LAL!H24, MEM!H24, MIA!H24, MIL!H24, MIN!H24, NOP!H24, NYK!H24, OKC!H24, ORL!H24, PHI!H24, PHX!H24, POR!H24, SAC!H24, SAS!H24, TOR!H24, UTH!H24, WAS!H24)-Max(ATL!H24, BOS!H24, BRK!H24, CHA!H24, CHI!H24, CLE!H24, DAL!H24, DEN!H24, DET!H24, GSW!H24, HOU!H24, IND!H24, LAC!H24, LAL!H24, MEM!H24, MIA!H24, MIL!H24, MIN!H24, NOP!H24, NYK!H24, OKC!H24, ORL!H24, PHI!H24, PHX!H24, POR!H24, SAC!H24, SAS!H24, TOR!H24, UTH!H24, WAS!H24)-min(ATL!H24, BOS!H24, BRK!H24, CHA!H24, CHI!H24, CLE!H24, DAL!H24, DEN!H24, DET!H24, GSW!H24, HOU!H24, IND!H24, LAC!H24, LAL!H24, MEM!H24, MIA!H24, MIL!H24, MIN!H24, NOP!H24, NYK!H24, OKC!H24, ORL!H24, PHI!H24, PHX!H24, POR!H24, SAC!H24, SAS!H24, TOR!H24, UTH!H24, WAS!H24))/$B$103</f>
        <v>24.39285714</v>
      </c>
      <c r="I126" s="140">
        <f>(SUM(ATL!I24, BOS!I24, BRK!I24, CHA!I24, CHI!I24, CLE!I24, DAL!I24, DEN!I24, DET!I24, GSW!I24, HOU!I24, IND!I24, LAC!I24, LAL!I24, MEM!I24, MIA!I24, MIL!I24, MIN!I24, NOP!I23, NYK!I24, OKC!I24, ORL!I24, PHI!I24, PHX!I24, POR!I24, SAC!I24, SAS!I24, TOR!I24, UTH!I24, WAS!I24)-Max(ATL!I24, BOS!I24, BRK!I24, CHA!I24, CHI!I24, CLE!I24, DAL!I24, DEN!I24, DET!I24, GSW!I24, HOU!I24, IND!I24, LAC!I24, LAL!I24, MEM!I24, MIA!I24, MIL!I24, MIN!I24, NOP!I23, NYK!I24, OKC!I24, ORL!I24, PHI!I24, PHX!I24, POR!I24, SAC!I24, SAS!I24, TOR!I24, UTH!I24, WAS!I24)-min(ATL!I24, BOS!I24, BRK!I24, CHA!I24, CHI!I24, CLE!I24, DAL!I24, DEN!I24, DET!I24, GSW!I24, HOU!I24, IND!I24, LAC!I24, LAL!I24, MEM!I24, MIA!I24, MIL!I24, MIN!I24, NOP!I23, NYK!I24, OKC!I24, ORL!I24, PHI!I24, PHX!I24, POR!I24, SAC!I24, SAS!I24, TOR!I24, UTH!I24, WAS!I24))/$B$103</f>
        <v>25.46428571</v>
      </c>
      <c r="J126" s="140">
        <f>(SUM(ATL!J24, BOS!J24, BRK!J24, CHA!J24, CHI!J24, CLE!J24, DAL!J24, DEN!J24, DET!J24, GSW!J24, HOU!J24, IND!J24, LAC!J24, LAL!J24, MEM!J24, MIA!J24, MIL!J24, MIN!J24, NOP!J23, NYK!J24, OKC!J24, ORL!J24, PHI!J24, PHX!J24, POR!J24, SAC!J24, SAS!J24, TOR!J24, UTH!J24, WAS!J24)-Max(ATL!J24, BOS!J24, BRK!J24, CHA!J24, CHI!J24, CLE!J24, DAL!J24, DEN!J24, DET!J24, GSW!J24, HOU!J24, IND!J24, LAC!J24, LAL!J24, MEM!J24, MIA!J24, MIL!J24, MIN!J24, NOP!J23, NYK!J24, OKC!J24, ORL!J24, PHI!J24, PHX!J24, POR!J24, SAC!J24, SAS!J24, TOR!J24, UTH!J24, WAS!J24)-min(ATL!J24, BOS!J24, BRK!J24, CHA!J24, CHI!J24, CLE!J24, DAL!J24, DEN!J24, DET!J24, GSW!J24, HOU!J24, IND!J24, LAC!J24, LAL!J24, MEM!J24, MIA!J24, MIL!J24, MIN!J24, NOP!J23, NYK!J24, OKC!J24, ORL!J24, PHI!J24, PHX!J24, POR!J24, SAC!J24, SAS!J24, TOR!J24, UTH!J24, WAS!J24))/$B$103</f>
        <v>22.17857143</v>
      </c>
      <c r="K126" s="140">
        <f>(SUM(ATL!K24, BOS!K24, BRK!K24, CHA!K24, CHI!K24, CLE!K24, DAL!K24, DEN!K24, DET!K24, GSW!K24, HOU!K24, IND!K24, LAC!K24, LAL!K24, MEM!K24, MIA!K24, MIL!K24, MIN!K24, NOP!K23, NYK!K24, OKC!K24, ORL!K24, PHI!K24, PHX!K24, POR!K24, SAC!K24, SAS!K24, TOR!K24, UTH!K24, WAS!K24)-Max(ATL!K24, BOS!K24, BRK!K24, CHA!K24, CHI!K24, CLE!K24, DAL!K24, DEN!K24, DET!K24, GSW!K24, HOU!K24, IND!K24, LAC!K24, LAL!K24, MEM!K24, MIA!K24, MIL!K24, MIN!K24, NOP!K23, NYK!K24, OKC!K24, ORL!K24, PHI!K24, PHX!K24, POR!K24, SAC!K24, SAS!K24, TOR!K24, UTH!K24, WAS!K24)-min(ATL!K24, BOS!K24, BRK!K24, CHA!K24, CHI!K24, CLE!K24, DAL!K24, DEN!K24, DET!K24, GSW!K24, HOU!K24, IND!K24, LAC!K24, LAL!K24, MEM!K24, MIA!K24, MIL!K24, MIN!K24, NOP!K23, NYK!K24, OKC!K24, ORL!K24, PHI!K24, PHX!K24, POR!K24, SAC!K24, SAS!K24, TOR!K24, UTH!K24, WAS!K24))/$B$103</f>
        <v>22.14285714</v>
      </c>
      <c r="L126" s="140">
        <f>(SUM(ATL!L24, BOS!L24, BRK!L24, CHA!L24, CHI!L24, CLE!L24, DAL!L24, DEN!L24, DET!L24, GSW!L24, HOU!L24, IND!L24, LAC!L24, LAL!L24, MEM!L24, MIA!L24, MIL!L24, MIN!L24, NOP!L23, NYK!L24, OKC!L24, ORL!L24, PHI!L24, PHX!L24, POR!L24, SAC!L24, SAS!L24, TOR!L24, UTH!L24, WAS!L24)-Max(ATL!L24, BOS!L24, BRK!L24, CHA!L24, CHI!L24, CLE!L24, DAL!L24, DEN!L24, DET!L24, GSW!L24, HOU!L24, IND!L24, LAC!L24, LAL!L24, MEM!L24, MIA!L24, MIL!L24, MIN!L24, NOP!L23, NYK!L24, OKC!L24, ORL!L24, PHI!L24, PHX!L24, POR!L24, SAC!L24, SAS!L24, TOR!L24, UTH!L24, WAS!L24)-min(ATL!L24, BOS!L24, BRK!L24, CHA!L24, CHI!L24, CLE!L24, DAL!L24, DEN!L24, DET!L24, GSW!L24, HOU!L24, IND!L24, LAC!L24, LAL!L24, MEM!L24, MIA!L24, MIL!L24, MIN!L24, NOP!L23, NYK!L24, OKC!L24, ORL!L24, PHI!L24, PHX!L24, POR!L24, SAC!L24, SAS!L24, TOR!L24, UTH!L24, WAS!L24))/$B$103</f>
        <v>23.92857143</v>
      </c>
      <c r="M126" s="140">
        <f>(SUM(ATL!M24, BOS!M24, BRK!M24, CHA!M24, CHI!M24, CLE!M24, DAL!M24, DEN!M24, DET!M24, GSW!M24, HOU!M24, IND!M24, LAC!M24, LAL!M24, MEM!M24, MIA!M24, MIL!M24, MIN!M24, NOP!M24, NYK!M24, OKC!M24, ORL!M24, PHI!M24, PHX!M24, POR!M24, SAC!M24, SAS!M24, TOR!M24, UTH!M24, WAS!M24)-Max(ATL!M24, BOS!M24, BRK!M24, CHA!M24, CHI!M24, CLE!M24, DAL!M24, DEN!M24, DET!M24, GSW!M24, HOU!M24, IND!M24, LAC!M24, LAL!M24, MEM!M24, MIA!M24, MIL!M24, MIN!M24, NOP!M24, NYK!M24, OKC!M24, ORL!M24, PHI!M24, PHX!M24, POR!M24, SAC!M24, SAS!M24, TOR!M24, UTH!M24, WAS!M24)-min(ATL!M24, BOS!M24, BRK!M24, CHA!M24, CHI!M24, CLE!M24, DAL!M24, DEN!M24, DET!M24, GSW!M24, HOU!M24, IND!M24, LAC!M24, LAL!M24, MEM!M24, MIA!M24, MIL!M24, MIN!M24, NOP!M24, NYK!M24, OKC!M24, ORL!M24, PHI!M24, PHX!M24, POR!M24, SAC!M24, SAS!M24, TOR!M24, UTH!M24, WAS!M24))/$B$103</f>
        <v>22.03571429</v>
      </c>
      <c r="N126" s="140">
        <f>(SUM(ATL!N24, BOS!N24, BRK!N24, CHA!N24, CHI!N24, CLE!N24, DAL!N24, DEN!N24, DET!N24, GSW!N24, HOU!N24, IND!N24, LAC!N24, LAL!N24, MEM!N24, MIA!N24, MIL!N24, MIN!N24, NOP!N24, NYK!N24, OKC!N24, ORL!N24, PHI!N24, PHX!N24, POR!N24, SAC!N24, SAS!N24, TOR!N24, UTH!N24, WAS!N24)-Max(ATL!N24, BOS!N24, BRK!N24, CHA!N24, CHI!N24, CLE!N24, DAL!N24, DEN!N24, DET!N24, GSW!N24, HOU!N24, IND!N24, LAC!N24, LAL!N24, MEM!N24, MIA!N24, MIL!N24, MIN!N24, NOP!N24, NYK!N24, OKC!N24, ORL!N24, PHI!N24, PHX!N24, POR!N24, SAC!N24, SAS!N24, TOR!N24, UTH!N24, WAS!N24)-min(ATL!N24, BOS!N24, BRK!N24, CHA!N24, CHI!N24, CLE!N24, DAL!N24, DEN!N24, DET!N24, GSW!N24, HOU!N24, IND!N24, LAC!N24, LAL!N24, MEM!N24, MIA!N24, MIL!N24, MIN!N24, NOP!N24, NYK!N24, OKC!N24, ORL!N24, PHI!N24, PHX!N24, POR!N24, SAC!N24, SAS!N24, TOR!N24, UTH!N24, WAS!N24))/$B$103</f>
        <v>22.89285714</v>
      </c>
      <c r="O126" s="140">
        <f>(SUM(ATL!O24, BOS!O24, BRK!O24, CHA!O24, CHI!O24, CLE!O24, DAL!O24, DEN!O24, DET!O24, GSW!O24, HOU!O24, IND!O24, LAC!O24, LAL!O24, MEM!O24, MIA!O24, MIL!O24, MIN!O24, NOP!O24, NYK!O24, OKC!O24, ORL!O24, PHI!O24, PHX!O24, POR!O24, SAC!O24, SAS!O24, TOR!O24, UTH!O24, WAS!O24)-Max(ATL!O24, BOS!O24, BRK!O24, CHA!O24, CHI!O24, CLE!O24, DAL!O24, DEN!O24, DET!O24, GSW!O24, HOU!O24, IND!O24, LAC!O24, LAL!O24, MEM!O24, MIA!O24, MIL!O24, MIN!O24, NOP!O24, NYK!O24, OKC!O24, ORL!O24, PHI!O24, PHX!O24, POR!O24, SAC!O24, SAS!O24, TOR!O24, UTH!O24, WAS!O24)-min(ATL!O24, BOS!O24, BRK!O24, CHA!O24, CHI!O24, CLE!O24, DAL!O24, DEN!O24, DET!O24, GSW!O24, HOU!O24, IND!O24, LAC!O24, LAL!O24, MEM!O24, MIA!O24, MIL!O24, MIN!O24, NOP!O24, NYK!O24, OKC!O24, ORL!O24, PHI!O24, PHX!O24, POR!O24, SAC!O24, SAS!O24, TOR!O24, UTH!O24, WAS!O24))/$B$103</f>
        <v>8</v>
      </c>
      <c r="P126" s="140">
        <f>(SUM(ATL!P24, BOS!P24, BRK!P24, CHA!P24, CHI!P24, CLE!P24, DAL!P24, DEN!P24, DET!P24, GSW!P24, HOU!P24, IND!P24, LAC!P24, LAL!P24, MEM!P24, MIA!P24, MIL!P24, MIN!P24, NOP!P24, NYK!P24, OKC!P24, ORL!P24, PHI!P24, PHX!P24, POR!P24, SAC!P24, SAS!P24, TOR!P24, UTH!P24, WAS!P24)-Max(ATL!P24, BOS!P24, BRK!P24, CHA!P24, CHI!P24, CLE!P24, DAL!P24, DEN!P24, DET!P24, GSW!P24, HOU!P24, IND!P24, LAC!P24, LAL!P24, MEM!P24, MIA!P24, MIL!P24, MIN!P24, NOP!P24, NYK!P24, OKC!P24, ORL!P24, PHI!P24, PHX!P24, POR!P24, SAC!P24, SAS!P24, TOR!P24, UTH!P24, WAS!P24)-min(ATL!P24, BOS!P24, BRK!P24, CHA!P24, CHI!P24, CLE!P24, DAL!P24, DEN!P24, DET!P24, GSW!P24, HOU!P24, IND!P24, LAC!P24, LAL!P24, MEM!P24, MIA!P24, MIL!P24, MIN!P24, NOP!P24, NYK!P24, OKC!P24, ORL!P24, PHI!P24, PHX!P24, POR!P24, SAC!P24, SAS!P24, TOR!P24, UTH!P24, WAS!P24))/$B$103</f>
        <v>0</v>
      </c>
      <c r="Q126" s="140">
        <f>(SUM(ATL!Q24, BOS!Q24, BRK!Q24, CHA!Q24, CHI!Q24, CLE!Q24, DAL!Q24, DEN!Q24, DET!Q24, GSW!Q24, HOU!Q24, IND!Q24, LAC!Q24, LAL!Q24, MEM!Q24, MIA!Q24, MIL!Q24, MIN!Q24, NOP!Q24, NYK!Q24, OKC!Q24, ORL!Q24, PHI!Q24, PHX!Q24, POR!Q24, SAC!Q24, SAS!Q24, TOR!Q24, UTH!Q24, WAS!Q24)-Max(ATL!Q24, BOS!Q24, BRK!Q24, CHA!Q24, CHI!Q24, CLE!Q24, DAL!Q24, DEN!Q24, DET!Q24, GSW!Q24, HOU!Q24, IND!Q24, LAC!Q24, LAL!Q24, MEM!Q24, MIA!Q24, MIL!Q24, MIN!Q24, NOP!Q24, NYK!Q24, OKC!Q24, ORL!Q24, PHI!Q24, PHX!Q24, POR!Q24, SAC!Q24, SAS!Q24, TOR!Q24, UTH!Q24, WAS!Q24)-min(ATL!Q24, BOS!Q24, BRK!Q24, CHA!Q24, CHI!Q24, CLE!Q24, DAL!Q24, DEN!Q24, DET!Q24, GSW!Q24, HOU!Q24, IND!Q24, LAC!Q24, LAL!Q24, MEM!Q24, MIA!Q24, MIL!Q24, MIN!Q24, NOP!Q24, NYK!Q24, OKC!Q24, ORL!Q24, PHI!Q24, PHX!Q24, POR!Q24, SAC!Q24, SAS!Q24, TOR!Q24, UTH!Q24, WAS!Q24))/$B$103</f>
        <v>0</v>
      </c>
      <c r="R126" s="140">
        <f>(SUM(ATL!R24, BOS!R24, BRK!R24, CHA!R24, CHI!R24, CLE!R24, DAL!R24, DEN!R24, DET!R24, GSW!R24, HOU!R24, IND!R24, LAC!R24, LAL!R24, MEM!R24, MIA!R24, MIL!R24, MIN!R24, NOP!R24, NYK!R24, OKC!R24, ORL!R24, PHI!R24, PHX!R24, POR!R24, SAC!R24, SAS!R24, TOR!R24, UTH!R24, WAS!R24)-Max(ATL!R24, BOS!R24, BRK!R24, CHA!R24, CHI!R24, CLE!R24, DAL!R24, DEN!R24, DET!R24, GSW!R24, HOU!R24, IND!R24, LAC!R24, LAL!R24, MEM!R24, MIA!R24, MIL!R24, MIN!R24, NOP!R24, NYK!R24, OKC!R24, ORL!R24, PHI!R24, PHX!R24, POR!R24, SAC!R24, SAS!R24, TOR!R24, UTH!R24, WAS!R24)-min(ATL!R24, BOS!R24, BRK!R24, CHA!R24, CHI!R24, CLE!R24, DAL!R24, DEN!R24, DET!R24, GSW!R24, HOU!R24, IND!R24, LAC!R24, LAL!R24, MEM!R24, MIA!R24, MIL!R24, MIN!R24, NOP!R24, NYK!R24, OKC!R24, ORL!R24, PHI!R24, PHX!R24, POR!R24, SAC!R24, SAS!R24, TOR!R24, UTH!R24, WAS!R24))/$B$103</f>
        <v>0</v>
      </c>
      <c r="S126" s="140">
        <f>(SUM(ATL!S24, BOS!S24, BRK!S24, CHA!S24, CHI!S24, CLE!S24, DAL!S24, DEN!S24, DET!S24, GSW!S24, HOU!S24, IND!S24, LAC!S24, LAL!S24, MEM!S24, MIA!S24, MIL!S24, MIN!S24, NOP!S24, NYK!S24, OKC!S24, ORL!S24, PHI!S24, PHX!S24, POR!S24, SAC!S24, SAS!S24, TOR!S24, UTH!S24, WAS!S24)-Max(ATL!S24, BOS!S24, BRK!S24, CHA!S24, CHI!S24, CLE!S24, DAL!S24, DEN!S24, DET!S24, GSW!S24, HOU!S24, IND!S24, LAC!S24, LAL!S24, MEM!S24, MIA!S24, MIL!S24, MIN!S24, NOP!S24, NYK!S24, OKC!S24, ORL!S24, PHI!S24, PHX!S24, POR!S24, SAC!S24, SAS!S24, TOR!S24, UTH!S24, WAS!S24)-min(ATL!S24, BOS!S24, BRK!S24, CHA!S24, CHI!S24, CLE!S24, DAL!S24, DEN!S24, DET!S24, GSW!S24, HOU!S24, IND!S24, LAC!S24, LAL!S24, MEM!S24, MIA!S24, MIL!S24, MIN!S24, NOP!S24, NYK!S24, OKC!S24, ORL!S24, PHI!S24, PHX!S24, POR!S24, SAC!S24, SAS!S24, TOR!S24, UTH!S24, WAS!S24))/$B$103</f>
        <v>-1488.392857</v>
      </c>
    </row>
    <row r="127">
      <c r="A127" s="3" t="s">
        <v>45</v>
      </c>
      <c r="B127" s="140">
        <f>(SUM(ATL!B25, BOS!B25, BRK!B25, CHA!B25, CHI!B25, CLE!B25, DAL!B25, DEN!B25, DET!B25, GSW!B25, HOU!B25, IND!B25, LAC!B25, LAL!B25, MEM!B25, MIA!B25, MIL!B25, MIN!B25, NOP!B25, NYK!B25, OKC!B25, ORL!B25, PHI!B25, PHX!B25, POR!B25, SAC!B25, SAS!B25, TOR!B25, UTH!B25, WAS!B25)-Max(ATL!B25, BOS!B25, BRK!B25, CHA!B25, CHI!B25, CLE!B25, DAL!B25, DEN!B25, DET!B25, GSW!B25, HOU!B25, IND!B25, LAC!B25, LAL!B25, MEM!B25, MIA!B25, MIL!B25, MIN!B25, NOP!B25, NYK!B25, OKC!B25, ORL!B25, PHI!B25, PHX!B25, POR!B25, SAC!B25, SAS!B25, TOR!B25, UTH!B25, WAS!B25)-min(ATL!B25, BOS!B25, BRK!B25, CHA!B25, CHI!B25, CLE!B25, DAL!B25, DEN!B25, DET!B25, GSW!B25, HOU!B25, IND!B25, LAC!B25, LAL!B25, MEM!B25, MIA!B25, MIL!B25, MIN!B25, NOP!B25, NYK!B25, OKC!B25, ORL!B25, PHI!B25, PHX!B25, POR!B25, SAC!B25, SAS!B25, TOR!B25, UTH!B25, WAS!B25))/$B$103</f>
        <v>13.57142857</v>
      </c>
      <c r="C127" s="140">
        <f>(SUM(ATL!C25, BOS!C25, BRK!C25, CHA!C25, CHI!C25, CLE!C25, DAL!C25, DEN!C25, DET!C25, GSW!C25, HOU!C25, IND!C25, LAC!C25, LAL!C25, MEM!C25, MIA!C25, MIL!C25, MIN!C25, NOP!C25, NYK!C25, OKC!C25, ORL!C25, PHI!C25, PHX!C25, POR!C25, SAC!C25, SAS!C25, TOR!C25, UTH!C25, WAS!C25)-Max(ATL!C25, BOS!C25, BRK!C25, CHA!C25, CHI!C25, CLE!C25, DAL!C25, DEN!C25, DET!C25, GSW!C25, HOU!C25, IND!C25, LAC!C25, LAL!C25, MEM!C25, MIA!C25, MIL!C25, MIN!C25, NOP!C25, NYK!C25, OKC!C25, ORL!C25, PHI!C25, PHX!C25, POR!C25, SAC!C25, SAS!C25, TOR!C25, UTH!C25, WAS!C25)-min(ATL!C25, BOS!C25, BRK!C25, CHA!C25, CHI!C25, CLE!C25, DAL!C25, DEN!C25, DET!C25, GSW!C25, HOU!C25, IND!C25, LAC!C25, LAL!C25, MEM!C25, MIA!C25, MIL!C25, MIN!C25, NOP!C25, NYK!C25, OKC!C25, ORL!C25, PHI!C25, PHX!C25, POR!C25, SAC!C25, SAS!C25, TOR!C25, UTH!C25, WAS!C25))/$B$103</f>
        <v>10.53571429</v>
      </c>
      <c r="D127" s="140">
        <f>(SUM(ATL!D25, BOS!D25, BRK!D25, CHA!D25, CHI!D25, CLE!D25, DAL!D25, DEN!D25, DET!D25, GSW!D25, HOU!D25, IND!D25, LAC!D25, LAL!D25, MEM!D25, MIA!D25, MIL!D25, MIN!D25, NOP!D25, NYK!D25, OKC!D25, ORL!D25, PHI!D25, PHX!D25, POR!D25, SAC!D25, SAS!D25, TOR!D25, UTH!D25, WAS!D25)-Max(ATL!D25, BOS!D25, BRK!D25, CHA!D25, CHI!D25, CLE!D25, DAL!D25, DEN!D25, DET!D25, GSW!D25, HOU!D25, IND!D25, LAC!D25, LAL!D25, MEM!D25, MIA!D25, MIL!D25, MIN!D25, NOP!D25, NYK!D25, OKC!D25, ORL!D25, PHI!D25, PHX!D25, POR!D25, SAC!D25, SAS!D25, TOR!D25, UTH!D25, WAS!D25)-min(ATL!D25, BOS!D25, BRK!D25, CHA!D25, CHI!D25, CLE!D25, DAL!D25, DEN!D25, DET!D25, GSW!D25, HOU!D25, IND!D25, LAC!D25, LAL!D25, MEM!D25, MIA!D25, MIL!D25, MIN!D25, NOP!D25, NYK!D25, OKC!D25, ORL!D25, PHI!D25, PHX!D25, POR!D25, SAC!D25, SAS!D25, TOR!D25, UTH!D25, WAS!D25))/$B$103</f>
        <v>13.21428571</v>
      </c>
      <c r="E127" s="140">
        <f>(SUM(ATL!E25, BOS!E25, BRK!E25, CHA!E25, CHI!E25, CLE!E25, DAL!E25, DEN!E25, DET!E25, GSW!E25, HOU!E25, IND!E25, LAC!E25, LAL!E25, MEM!E25, MIA!E25, MIL!E25, MIN!E25, NOP!E25, NYK!E25, OKC!E25, ORL!E25, PHI!E25, PHX!E25, POR!E25, SAC!E25, SAS!E25, TOR!E25, UTH!E25, WAS!E25)-Max(ATL!E25, BOS!E25, BRK!E25, CHA!E25, CHI!E25, CLE!E25, DAL!E25, DEN!E25, DET!E25, GSW!E25, HOU!E25, IND!E25, LAC!E25, LAL!E25, MEM!E25, MIA!E25, MIL!E25, MIN!E25, NOP!E25, NYK!E25, OKC!E25, ORL!E25, PHI!E25, PHX!E25, POR!E25, SAC!E25, SAS!E25, TOR!E25, UTH!E25, WAS!E25)-min(ATL!E25, BOS!E25, BRK!E25, CHA!E25, CHI!E25, CLE!E25, DAL!E25, DEN!E25, DET!E25, GSW!E25, HOU!E25, IND!E25, LAC!E25, LAL!E25, MEM!E25, MIA!E25, MIL!E25, MIN!E25, NOP!E25, NYK!E25, OKC!E25, ORL!E25, PHI!E25, PHX!E25, POR!E25, SAC!E25, SAS!E25, TOR!E25, UTH!E25, WAS!E25))/$B$103</f>
        <v>11.21428571</v>
      </c>
      <c r="F127" s="140">
        <f>(SUM(ATL!G25, BOS!F25, BRK!F25, CHA!F25, CHI!F25, CLE!F25, DAL!F25, DEN!F25, DET!F25, GSW!F25, HOU!F25, IND!F25, LAC!F25, LAL!F25, MEM!F25, MIA!F25, MIL!F25, MIN!F25, NOP!F25, NYK!F25, OKC!F25, ORL!F25, PHI!F25, PHX!F25, POR!F25, SAC!F25, SAS!F25, TOR!F25, UTH!F25, WAS!F25)-Max(ATL!G25, BOS!F25, BRK!F25, CHA!F25, CHI!F25, CLE!F25, DAL!F25, DEN!F25, DET!F25, GSW!F25, HOU!F25, IND!F25, LAC!F25, LAL!F25, MEM!F25, MIA!F25, MIL!F25, MIN!F25, NOP!F25, NYK!F25, OKC!F25, ORL!F25, PHI!F25, PHX!F25, POR!F25, SAC!F25, SAS!F25, TOR!F25, UTH!F25, WAS!F25)-min(ATL!G25, BOS!F25, BRK!F25, CHA!F25, CHI!F25, CLE!F25, DAL!F25, DEN!F25, DET!F25, GSW!F25, HOU!F25, IND!F25, LAC!F25, LAL!F25, MEM!F25, MIA!F25, MIL!F25, MIN!F25, NOP!F25, NYK!F25, OKC!F25, ORL!F25, PHI!F25, PHX!F25, POR!F25, SAC!F25, SAS!F25, TOR!F25, UTH!F25, WAS!F25))/$B$103</f>
        <v>12.89285714</v>
      </c>
      <c r="G127" s="140">
        <f>(SUM(ATL!G25, BOS!G25, BRK!G25, CHA!G25, CHI!G25, CLE!G25, DAL!G25, DEN!G25, DET!G25, GSW!G25, HOU!G25, IND!G25, LAC!G25, LAL!G25, MEM!G25, MIA!G25, MIL!G25, MIN!G25, NOP!G25, NYK!G25, OKC!G25, ORL!G25, PHI!G25, PHX!G25, POR!G25, SAC!G25, SAS!G25, TOR!G25, UTH!G25, WAS!G25)-Max(ATL!G25, BOS!G25, BRK!G25, CHA!G25, CHI!G25, CLE!G25, DAL!G25, DEN!G25, DET!G25, GSW!G25, HOU!G25, IND!G25, LAC!G25, LAL!G25, MEM!G25, MIA!G25, MIL!G25, MIN!G25, NOP!G25, NYK!G25, OKC!G25, ORL!G25, PHI!G25, PHX!G25, POR!G25, SAC!G25, SAS!G25, TOR!G25, UTH!G25, WAS!G25)-min(ATL!G25, BOS!G25, BRK!G25, CHA!G25, CHI!G25, CLE!G25, DAL!G25, DEN!G25, DET!G25, GSW!G25, HOU!G25, IND!G25, LAC!G25, LAL!G25, MEM!G25, MIA!G25, MIL!G25, MIN!G25, NOP!G25, NYK!G25, OKC!G25, ORL!G25, PHI!G25, PHX!G25, POR!G25, SAC!G25, SAS!G25, TOR!G25, UTH!G25, WAS!G25))/$B$103</f>
        <v>11.10714286</v>
      </c>
      <c r="H127" s="140">
        <f>(SUM(ATL!H25, BOS!H25, BRK!H25, CHA!H25, CHI!H25, CLE!H25, DAL!H25, DEN!H25, DET!H25, GSW!H25, HOU!H25, IND!H25, LAC!H25, LAL!H25, MEM!H25, MIA!H25, MIL!H25, MIN!H25, NOP!H25, NYK!H25, OKC!H25, ORL!H25, PHI!H25, PHX!H25, POR!H25, SAC!H25, SAS!H25, TOR!H25, UTH!H25, WAS!H25)-Max(ATL!H25, BOS!H25, BRK!H25, CHA!H25, CHI!H25, CLE!H25, DAL!H25, DEN!H25, DET!H25, GSW!H25, HOU!H25, IND!H25, LAC!H25, LAL!H25, MEM!H25, MIA!H25, MIL!H25, MIN!H25, NOP!H25, NYK!H25, OKC!H25, ORL!H25, PHI!H25, PHX!H25, POR!H25, SAC!H25, SAS!H25, TOR!H25, UTH!H25, WAS!H25)-min(ATL!H25, BOS!H25, BRK!H25, CHA!H25, CHI!H25, CLE!H25, DAL!H25, DEN!H25, DET!H25, GSW!H25, HOU!H25, IND!H25, LAC!H25, LAL!H25, MEM!H25, MIA!H25, MIL!H25, MIN!H25, NOP!H25, NYK!H25, OKC!H25, ORL!H25, PHI!H25, PHX!H25, POR!H25, SAC!H25, SAS!H25, TOR!H25, UTH!H25, WAS!H25))/$B$103</f>
        <v>10.39285714</v>
      </c>
      <c r="I127" s="140">
        <f>(SUM(ATL!I25, BOS!I25, BRK!I25, CHA!I25, CHI!I25, CLE!I25, DAL!I25, DEN!I25, DET!I25, GSW!I25, HOU!I25, IND!I25, LAC!I25, LAL!I25, MEM!I25, MIA!I25, MIL!I25, MIN!I25, NOP!I24, NYK!I25, OKC!I25, ORL!I25, PHI!I25, PHX!I25, POR!I25, SAC!I25, SAS!I25, TOR!I25, UTH!I25, WAS!I25)-Max(ATL!I25, BOS!I25, BRK!I25, CHA!I25, CHI!I25, CLE!I25, DAL!I25, DEN!I25, DET!I25, GSW!I25, HOU!I25, IND!I25, LAC!I25, LAL!I25, MEM!I25, MIA!I25, MIL!I25, MIN!I25, NOP!I24, NYK!I25, OKC!I25, ORL!I25, PHI!I25, PHX!I25, POR!I25, SAC!I25, SAS!I25, TOR!I25, UTH!I25, WAS!I25)-min(ATL!I25, BOS!I25, BRK!I25, CHA!I25, CHI!I25, CLE!I25, DAL!I25, DEN!I25, DET!I25, GSW!I25, HOU!I25, IND!I25, LAC!I25, LAL!I25, MEM!I25, MIA!I25, MIL!I25, MIN!I25, NOP!I24, NYK!I25, OKC!I25, ORL!I25, PHI!I25, PHX!I25, POR!I25, SAC!I25, SAS!I25, TOR!I25, UTH!I25, WAS!I25))/$B$103</f>
        <v>10.96428571</v>
      </c>
      <c r="J127" s="140">
        <f>(SUM(ATL!J25, BOS!J25, BRK!J25, CHA!J25, CHI!J25, CLE!J25, DAL!J25, DEN!J25, DET!J25, GSW!J25, HOU!J25, IND!J25, LAC!J25, LAL!J25, MEM!J25, MIA!J25, MIL!J25, MIN!J25, NOP!J24, NYK!J25, OKC!J25, ORL!J25, PHI!J25, PHX!J25, POR!J25, SAC!J25, SAS!J25, TOR!J25, UTH!J25, WAS!J25)-Max(ATL!J25, BOS!J25, BRK!J25, CHA!J25, CHI!J25, CLE!J25, DAL!J25, DEN!J25, DET!J25, GSW!J25, HOU!J25, IND!J25, LAC!J25, LAL!J25, MEM!J25, MIA!J25, MIL!J25, MIN!J25, NOP!J24, NYK!J25, OKC!J25, ORL!J25, PHI!J25, PHX!J25, POR!J25, SAC!J25, SAS!J25, TOR!J25, UTH!J25, WAS!J25)-min(ATL!J25, BOS!J25, BRK!J25, CHA!J25, CHI!J25, CLE!J25, DAL!J25, DEN!J25, DET!J25, GSW!J25, HOU!J25, IND!J25, LAC!J25, LAL!J25, MEM!J25, MIA!J25, MIL!J25, MIN!J25, NOP!J24, NYK!J25, OKC!J25, ORL!J25, PHI!J25, PHX!J25, POR!J25, SAC!J25, SAS!J25, TOR!J25, UTH!J25, WAS!J25))/$B$103</f>
        <v>11.53571429</v>
      </c>
      <c r="K127" s="140">
        <f>(SUM(ATL!K25, BOS!K25, BRK!K25, CHA!K25, CHI!K25, CLE!K25, DAL!K25, DEN!K25, DET!K25, GSW!K25, HOU!K25, IND!K25, LAC!K25, LAL!K25, MEM!K25, MIA!K25, MIL!K25, MIN!K25, NOP!K24, NYK!K25, OKC!K25, ORL!K25, PHI!K25, PHX!K25, POR!K25, SAC!K25, SAS!K25, TOR!K25, UTH!K25, WAS!K25)-Max(ATL!K25, BOS!K25, BRK!K25, CHA!K25, CHI!K25, CLE!K25, DAL!K25, DEN!K25, DET!K25, GSW!K25, HOU!K25, IND!K25, LAC!K25, LAL!K25, MEM!K25, MIA!K25, MIL!K25, MIN!K25, NOP!K24, NYK!K25, OKC!K25, ORL!K25, PHI!K25, PHX!K25, POR!K25, SAC!K25, SAS!K25, TOR!K25, UTH!K25, WAS!K25)-min(ATL!K25, BOS!K25, BRK!K25, CHA!K25, CHI!K25, CLE!K25, DAL!K25, DEN!K25, DET!K25, GSW!K25, HOU!K25, IND!K25, LAC!K25, LAL!K25, MEM!K25, MIA!K25, MIL!K25, MIN!K25, NOP!K24, NYK!K25, OKC!K25, ORL!K25, PHI!K25, PHX!K25, POR!K25, SAC!K25, SAS!K25, TOR!K25, UTH!K25, WAS!K25))/$B$103</f>
        <v>12.96428571</v>
      </c>
      <c r="L127" s="140">
        <f>(SUM(ATL!L25, BOS!L25, BRK!L25, CHA!L25, CHI!L25, CLE!L25, DAL!L25, DEN!L25, DET!L25, GSW!L25, HOU!L25, IND!L25, LAC!L25, LAL!L25, MEM!L25, MIA!L25, MIL!L25, MIN!L25, NOP!L24, NYK!L25, OKC!L25, ORL!L25, PHI!L25, PHX!L25, POR!L25, SAC!L25, SAS!L25, TOR!L25, UTH!L25, WAS!L25)-Max(ATL!L25, BOS!L25, BRK!L25, CHA!L25, CHI!L25, CLE!L25, DAL!L25, DEN!L25, DET!L25, GSW!L25, HOU!L25, IND!L25, LAC!L25, LAL!L25, MEM!L25, MIA!L25, MIL!L25, MIN!L25, NOP!L24, NYK!L25, OKC!L25, ORL!L25, PHI!L25, PHX!L25, POR!L25, SAC!L25, SAS!L25, TOR!L25, UTH!L25, WAS!L25)-min(ATL!L25, BOS!L25, BRK!L25, CHA!L25, CHI!L25, CLE!L25, DAL!L25, DEN!L25, DET!L25, GSW!L25, HOU!L25, IND!L25, LAC!L25, LAL!L25, MEM!L25, MIA!L25, MIL!L25, MIN!L25, NOP!L24, NYK!L25, OKC!L25, ORL!L25, PHI!L25, PHX!L25, POR!L25, SAC!L25, SAS!L25, TOR!L25, UTH!L25, WAS!L25))/$B$103</f>
        <v>14</v>
      </c>
      <c r="M127" s="140">
        <f>(SUM(ATL!M25, BOS!M25, BRK!M25, CHA!M25, CHI!M25, CLE!M25, DAL!M25, DEN!M25, DET!M25, GSW!M25, HOU!M25, IND!M25, LAC!M25, LAL!M25, MEM!M25, MIA!M25, MIL!M25, MIN!M25, NOP!M25, NYK!M25, OKC!M25, ORL!M25, PHI!M25, PHX!M25, POR!M25, SAC!M25, SAS!M25, TOR!M25, UTH!M25, WAS!M25)-Max(ATL!M25, BOS!M25, BRK!M25, CHA!M25, CHI!M25, CLE!M25, DAL!M25, DEN!M25, DET!M25, GSW!M25, HOU!M25, IND!M25, LAC!M25, LAL!M25, MEM!M25, MIA!M25, MIL!M25, MIN!M25, NOP!M25, NYK!M25, OKC!M25, ORL!M25, PHI!M25, PHX!M25, POR!M25, SAC!M25, SAS!M25, TOR!M25, UTH!M25, WAS!M25)-min(ATL!M25, BOS!M25, BRK!M25, CHA!M25, CHI!M25, CLE!M25, DAL!M25, DEN!M25, DET!M25, GSW!M25, HOU!M25, IND!M25, LAC!M25, LAL!M25, MEM!M25, MIA!M25, MIL!M25, MIN!M25, NOP!M25, NYK!M25, OKC!M25, ORL!M25, PHI!M25, PHX!M25, POR!M25, SAC!M25, SAS!M25, TOR!M25, UTH!M25, WAS!M25))/$B$103</f>
        <v>11.67857143</v>
      </c>
      <c r="N127" s="140">
        <f>(SUM(ATL!N25, BOS!N25, BRK!N25, CHA!N25, CHI!N25, CLE!N25, DAL!N25, DEN!N25, DET!N25, GSW!N25, HOU!N25, IND!N25, LAC!N25, LAL!N25, MEM!N25, MIA!N25, MIL!N25, MIN!N25, NOP!N25, NYK!N25, OKC!N25, ORL!N25, PHI!N25, PHX!N25, POR!N25, SAC!N25, SAS!N25, TOR!N25, UTH!N25, WAS!N25)-Max(ATL!N25, BOS!N25, BRK!N25, CHA!N25, CHI!N25, CLE!N25, DAL!N25, DEN!N25, DET!N25, GSW!N25, HOU!N25, IND!N25, LAC!N25, LAL!N25, MEM!N25, MIA!N25, MIL!N25, MIN!N25, NOP!N25, NYK!N25, OKC!N25, ORL!N25, PHI!N25, PHX!N25, POR!N25, SAC!N25, SAS!N25, TOR!N25, UTH!N25, WAS!N25)-min(ATL!N25, BOS!N25, BRK!N25, CHA!N25, CHI!N25, CLE!N25, DAL!N25, DEN!N25, DET!N25, GSW!N25, HOU!N25, IND!N25, LAC!N25, LAL!N25, MEM!N25, MIA!N25, MIL!N25, MIN!N25, NOP!N25, NYK!N25, OKC!N25, ORL!N25, PHI!N25, PHX!N25, POR!N25, SAC!N25, SAS!N25, TOR!N25, UTH!N25, WAS!N25))/$B$103</f>
        <v>14.10714286</v>
      </c>
      <c r="O127" s="140">
        <f>(SUM(ATL!O25, BOS!O25, BRK!O25, CHA!O25, CHI!O25, CLE!O25, DAL!O25, DEN!O25, DET!O25, GSW!O25, HOU!O25, IND!O25, LAC!O25, LAL!O25, MEM!O25, MIA!O25, MIL!O25, MIN!O25, NOP!O25, NYK!O25, OKC!O25, ORL!O25, PHI!O25, PHX!O25, POR!O25, SAC!O25, SAS!O25, TOR!O25, UTH!O25, WAS!O25)-Max(ATL!O25, BOS!O25, BRK!O25, CHA!O25, CHI!O25, CLE!O25, DAL!O25, DEN!O25, DET!O25, GSW!O25, HOU!O25, IND!O25, LAC!O25, LAL!O25, MEM!O25, MIA!O25, MIL!O25, MIN!O25, NOP!O25, NYK!O25, OKC!O25, ORL!O25, PHI!O25, PHX!O25, POR!O25, SAC!O25, SAS!O25, TOR!O25, UTH!O25, WAS!O25)-min(ATL!O25, BOS!O25, BRK!O25, CHA!O25, CHI!O25, CLE!O25, DAL!O25, DEN!O25, DET!O25, GSW!O25, HOU!O25, IND!O25, LAC!O25, LAL!O25, MEM!O25, MIA!O25, MIL!O25, MIN!O25, NOP!O25, NYK!O25, OKC!O25, ORL!O25, PHI!O25, PHX!O25, POR!O25, SAC!O25, SAS!O25, TOR!O25, UTH!O25, WAS!O25))/$B$103</f>
        <v>5.535714286</v>
      </c>
      <c r="P127" s="140">
        <f>(SUM(ATL!P25, BOS!P25, BRK!P25, CHA!P25, CHI!P25, CLE!P25, DAL!P25, DEN!P25, DET!P25, GSW!P25, HOU!P25, IND!P25, LAC!P25, LAL!P25, MEM!P25, MIA!P25, MIL!P25, MIN!P25, NOP!P25, NYK!P25, OKC!P25, ORL!P25, PHI!P25, PHX!P25, POR!P25, SAC!P25, SAS!P25, TOR!P25, UTH!P25, WAS!P25)-Max(ATL!P25, BOS!P25, BRK!P25, CHA!P25, CHI!P25, CLE!P25, DAL!P25, DEN!P25, DET!P25, GSW!P25, HOU!P25, IND!P25, LAC!P25, LAL!P25, MEM!P25, MIA!P25, MIL!P25, MIN!P25, NOP!P25, NYK!P25, OKC!P25, ORL!P25, PHI!P25, PHX!P25, POR!P25, SAC!P25, SAS!P25, TOR!P25, UTH!P25, WAS!P25)-min(ATL!P25, BOS!P25, BRK!P25, CHA!P25, CHI!P25, CLE!P25, DAL!P25, DEN!P25, DET!P25, GSW!P25, HOU!P25, IND!P25, LAC!P25, LAL!P25, MEM!P25, MIA!P25, MIL!P25, MIN!P25, NOP!P25, NYK!P25, OKC!P25, ORL!P25, PHI!P25, PHX!P25, POR!P25, SAC!P25, SAS!P25, TOR!P25, UTH!P25, WAS!P25))/$B$103</f>
        <v>0</v>
      </c>
      <c r="Q127" s="140">
        <f>(SUM(ATL!Q25, BOS!Q25, BRK!Q25, CHA!Q25, CHI!Q25, CLE!Q25, DAL!Q25, DEN!Q25, DET!Q25, GSW!Q25, HOU!Q25, IND!Q25, LAC!Q25, LAL!Q25, MEM!Q25, MIA!Q25, MIL!Q25, MIN!Q25, NOP!Q25, NYK!Q25, OKC!Q25, ORL!Q25, PHI!Q25, PHX!Q25, POR!Q25, SAC!Q25, SAS!Q25, TOR!Q25, UTH!Q25, WAS!Q25)-Max(ATL!Q25, BOS!Q25, BRK!Q25, CHA!Q25, CHI!Q25, CLE!Q25, DAL!Q25, DEN!Q25, DET!Q25, GSW!Q25, HOU!Q25, IND!Q25, LAC!Q25, LAL!Q25, MEM!Q25, MIA!Q25, MIL!Q25, MIN!Q25, NOP!Q25, NYK!Q25, OKC!Q25, ORL!Q25, PHI!Q25, PHX!Q25, POR!Q25, SAC!Q25, SAS!Q25, TOR!Q25, UTH!Q25, WAS!Q25)-min(ATL!Q25, BOS!Q25, BRK!Q25, CHA!Q25, CHI!Q25, CLE!Q25, DAL!Q25, DEN!Q25, DET!Q25, GSW!Q25, HOU!Q25, IND!Q25, LAC!Q25, LAL!Q25, MEM!Q25, MIA!Q25, MIL!Q25, MIN!Q25, NOP!Q25, NYK!Q25, OKC!Q25, ORL!Q25, PHI!Q25, PHX!Q25, POR!Q25, SAC!Q25, SAS!Q25, TOR!Q25, UTH!Q25, WAS!Q25))/$B$103</f>
        <v>0</v>
      </c>
      <c r="R127" s="140">
        <f>(SUM(ATL!R25, BOS!R25, BRK!R25, CHA!R25, CHI!R25, CLE!R25, DAL!R25, DEN!R25, DET!R25, GSW!R25, HOU!R25, IND!R25, LAC!R25, LAL!R25, MEM!R25, MIA!R25, MIL!R25, MIN!R25, NOP!R25, NYK!R25, OKC!R25, ORL!R25, PHI!R25, PHX!R25, POR!R25, SAC!R25, SAS!R25, TOR!R25, UTH!R25, WAS!R25)-Max(ATL!R25, BOS!R25, BRK!R25, CHA!R25, CHI!R25, CLE!R25, DAL!R25, DEN!R25, DET!R25, GSW!R25, HOU!R25, IND!R25, LAC!R25, LAL!R25, MEM!R25, MIA!R25, MIL!R25, MIN!R25, NOP!R25, NYK!R25, OKC!R25, ORL!R25, PHI!R25, PHX!R25, POR!R25, SAC!R25, SAS!R25, TOR!R25, UTH!R25, WAS!R25)-min(ATL!R25, BOS!R25, BRK!R25, CHA!R25, CHI!R25, CLE!R25, DAL!R25, DEN!R25, DET!R25, GSW!R25, HOU!R25, IND!R25, LAC!R25, LAL!R25, MEM!R25, MIA!R25, MIL!R25, MIN!R25, NOP!R25, NYK!R25, OKC!R25, ORL!R25, PHI!R25, PHX!R25, POR!R25, SAC!R25, SAS!R25, TOR!R25, UTH!R25, WAS!R25))/$B$103</f>
        <v>0</v>
      </c>
      <c r="S127" s="140">
        <f>(SUM(ATL!S25, BOS!S25, BRK!S25, CHA!S25, CHI!S25, CLE!S25, DAL!S25, DEN!S25, DET!S25, GSW!S25, HOU!S25, IND!S25, LAC!S25, LAL!S25, MEM!S25, MIA!S25, MIL!S25, MIN!S25, NOP!S25, NYK!S25, OKC!S25, ORL!S25, PHI!S25, PHX!S25, POR!S25, SAC!S25, SAS!S25, TOR!S25, UTH!S25, WAS!S25)-Max(ATL!S25, BOS!S25, BRK!S25, CHA!S25, CHI!S25, CLE!S25, DAL!S25, DEN!S25, DET!S25, GSW!S25, HOU!S25, IND!S25, LAC!S25, LAL!S25, MEM!S25, MIA!S25, MIL!S25, MIN!S25, NOP!S25, NYK!S25, OKC!S25, ORL!S25, PHI!S25, PHX!S25, POR!S25, SAC!S25, SAS!S25, TOR!S25, UTH!S25, WAS!S25)-min(ATL!S25, BOS!S25, BRK!S25, CHA!S25, CHI!S25, CLE!S25, DAL!S25, DEN!S25, DET!S25, GSW!S25, HOU!S25, IND!S25, LAC!S25, LAL!S25, MEM!S25, MIA!S25, MIL!S25, MIN!S25, NOP!S25, NYK!S25, OKC!S25, ORL!S25, PHI!S25, PHX!S25, POR!S25, SAC!S25, SAS!S25, TOR!S25, UTH!S25, WAS!S25))/$B$103</f>
        <v>-1488.392857</v>
      </c>
    </row>
    <row r="128">
      <c r="A128" s="3" t="s">
        <v>46</v>
      </c>
      <c r="B128" s="140">
        <f>(SUM(ATL!B26, BOS!B26, BRK!B26, CHA!B26, CHI!B26, CLE!B26, DAL!B26, DEN!B26, DET!B26, GSW!B26, HOU!B26, IND!B26, LAC!B26, LAL!B26, MEM!B26, MIA!B26, MIL!B26, MIN!B26, NOP!B26, NYK!B26, OKC!B26, ORL!B26, PHI!B26, PHX!B26, POR!B26, SAC!B26, SAS!B26, TOR!B26, UTH!B26, WAS!B26)-Max(ATL!B26, BOS!B26, BRK!B26, CHA!B26, CHI!B26, CLE!B26, DAL!B26, DEN!B26, DET!B26, GSW!B26, HOU!B26, IND!B26, LAC!B26, LAL!B26, MEM!B26, MIA!B26, MIL!B26, MIN!B26, NOP!B26, NYK!B26, OKC!B26, ORL!B26, PHI!B26, PHX!B26, POR!B26, SAC!B26, SAS!B26, TOR!B26, UTH!B26, WAS!B26)-min(ATL!B26, BOS!B26, BRK!B26, CHA!B26, CHI!B26, CLE!B26, DAL!B26, DEN!B26, DET!B26, GSW!B26, HOU!B26, IND!B26, LAC!B26, LAL!B26, MEM!B26, MIA!B26, MIL!B26, MIN!B26, NOP!B26, NYK!B26, OKC!B26, ORL!B26, PHI!B26, PHX!B26, POR!B26, SAC!B26, SAS!B26, TOR!B26, UTH!B26, WAS!B26))/$B$103</f>
        <v>8.321428571</v>
      </c>
      <c r="C128" s="140">
        <f>(SUM(ATL!C26, BOS!C26, BRK!C26, CHA!C26, CHI!C26, CLE!C26, DAL!C26, DEN!C26, DET!C26, GSW!C26, HOU!C26, IND!C26, LAC!C26, LAL!C26, MEM!C26, MIA!C26, MIL!C26, MIN!C26, NOP!C26, NYK!C26, OKC!C26, ORL!C26, PHI!C26, PHX!C26, POR!C26, SAC!C26, SAS!C26, TOR!C26, UTH!C26, WAS!C26)-Max(ATL!C26, BOS!C26, BRK!C26, CHA!C26, CHI!C26, CLE!C26, DAL!C26, DEN!C26, DET!C26, GSW!C26, HOU!C26, IND!C26, LAC!C26, LAL!C26, MEM!C26, MIA!C26, MIL!C26, MIN!C26, NOP!C26, NYK!C26, OKC!C26, ORL!C26, PHI!C26, PHX!C26, POR!C26, SAC!C26, SAS!C26, TOR!C26, UTH!C26, WAS!C26)-min(ATL!C26, BOS!C26, BRK!C26, CHA!C26, CHI!C26, CLE!C26, DAL!C26, DEN!C26, DET!C26, GSW!C26, HOU!C26, IND!C26, LAC!C26, LAL!C26, MEM!C26, MIA!C26, MIL!C26, MIN!C26, NOP!C26, NYK!C26, OKC!C26, ORL!C26, PHI!C26, PHX!C26, POR!C26, SAC!C26, SAS!C26, TOR!C26, UTH!C26, WAS!C26))/$B$103</f>
        <v>10.35714286</v>
      </c>
      <c r="D128" s="140">
        <f>(SUM(ATL!D26, BOS!D26, BRK!D26, CHA!D26, CHI!D26, CLE!D26, DAL!D26, DEN!D26, DET!D26, GSW!D26, HOU!D26, IND!D26, LAC!D26, LAL!D26, MEM!D26, MIA!D26, MIL!D26, MIN!D26, NOP!D26, NYK!D26, OKC!D26, ORL!D26, PHI!D26, PHX!D26, POR!D26, SAC!D26, SAS!D26, TOR!D26, UTH!D26, WAS!D26)-Max(ATL!D26, BOS!D26, BRK!D26, CHA!D26, CHI!D26, CLE!D26, DAL!D26, DEN!D26, DET!D26, GSW!D26, HOU!D26, IND!D26, LAC!D26, LAL!D26, MEM!D26, MIA!D26, MIL!D26, MIN!D26, NOP!D26, NYK!D26, OKC!D26, ORL!D26, PHI!D26, PHX!D26, POR!D26, SAC!D26, SAS!D26, TOR!D26, UTH!D26, WAS!D26)-min(ATL!D26, BOS!D26, BRK!D26, CHA!D26, CHI!D26, CLE!D26, DAL!D26, DEN!D26, DET!D26, GSW!D26, HOU!D26, IND!D26, LAC!D26, LAL!D26, MEM!D26, MIA!D26, MIL!D26, MIN!D26, NOP!D26, NYK!D26, OKC!D26, ORL!D26, PHI!D26, PHX!D26, POR!D26, SAC!D26, SAS!D26, TOR!D26, UTH!D26, WAS!D26))/$B$103</f>
        <v>6.071428571</v>
      </c>
      <c r="E128" s="140">
        <f>(SUM(ATL!E26, BOS!E26, BRK!E26, CHA!E26, CHI!E26, CLE!E26, DAL!E26, DEN!E26, DET!E26, GSW!E26, HOU!E26, IND!E26, LAC!E26, LAL!E26, MEM!E26, MIA!E26, MIL!E26, MIN!E26, NOP!E26, NYK!E26, OKC!E26, ORL!E26, PHI!E26, PHX!E26, POR!E26, SAC!E26, SAS!E26, TOR!E26, UTH!E26, WAS!E26)-Max(ATL!E26, BOS!E26, BRK!E26, CHA!E26, CHI!E26, CLE!E26, DAL!E26, DEN!E26, DET!E26, GSW!E26, HOU!E26, IND!E26, LAC!E26, LAL!E26, MEM!E26, MIA!E26, MIL!E26, MIN!E26, NOP!E26, NYK!E26, OKC!E26, ORL!E26, PHI!E26, PHX!E26, POR!E26, SAC!E26, SAS!E26, TOR!E26, UTH!E26, WAS!E26)-min(ATL!E26, BOS!E26, BRK!E26, CHA!E26, CHI!E26, CLE!E26, DAL!E26, DEN!E26, DET!E26, GSW!E26, HOU!E26, IND!E26, LAC!E26, LAL!E26, MEM!E26, MIA!E26, MIL!E26, MIN!E26, NOP!E26, NYK!E26, OKC!E26, ORL!E26, PHI!E26, PHX!E26, POR!E26, SAC!E26, SAS!E26, TOR!E26, UTH!E26, WAS!E26))/$B$103</f>
        <v>3.607142857</v>
      </c>
      <c r="F128" s="140">
        <f>(SUM(ATL!G26, BOS!F26, BRK!F26, CHA!F26, CHI!F26, CLE!F26, DAL!F26, DEN!F26, DET!F26, GSW!F26, HOU!F26, IND!F26, LAC!F26, LAL!F26, MEM!F26, MIA!F26, MIL!F26, MIN!F26, NOP!F26, NYK!F26, OKC!F26, ORL!F26, PHI!F26, PHX!F26, POR!F26, SAC!F26, SAS!F26, TOR!F26, UTH!F26, WAS!F26)-Max(ATL!G26, BOS!F26, BRK!F26, CHA!F26, CHI!F26, CLE!F26, DAL!F26, DEN!F26, DET!F26, GSW!F26, HOU!F26, IND!F26, LAC!F26, LAL!F26, MEM!F26, MIA!F26, MIL!F26, MIN!F26, NOP!F26, NYK!F26, OKC!F26, ORL!F26, PHI!F26, PHX!F26, POR!F26, SAC!F26, SAS!F26, TOR!F26, UTH!F26, WAS!F26)-min(ATL!G26, BOS!F26, BRK!F26, CHA!F26, CHI!F26, CLE!F26, DAL!F26, DEN!F26, DET!F26, GSW!F26, HOU!F26, IND!F26, LAC!F26, LAL!F26, MEM!F26, MIA!F26, MIL!F26, MIN!F26, NOP!F26, NYK!F26, OKC!F26, ORL!F26, PHI!F26, PHX!F26, POR!F26, SAC!F26, SAS!F26, TOR!F26, UTH!F26, WAS!F26))/$B$103</f>
        <v>4.928571429</v>
      </c>
      <c r="G128" s="140">
        <f>(SUM(ATL!G26, BOS!G26, BRK!G26, CHA!G26, CHI!G26, CLE!G26, DAL!G26, DEN!G26, DET!G26, GSW!G26, HOU!G26, IND!G26, LAC!G26, LAL!G26, MEM!G26, MIA!G26, MIL!G26, MIN!G26, NOP!G26, NYK!G26, OKC!G26, ORL!G26, PHI!G26, PHX!G26, POR!G26, SAC!G26, SAS!G26, TOR!G26, UTH!G26, WAS!G26)-Max(ATL!G26, BOS!G26, BRK!G26, CHA!G26, CHI!G26, CLE!G26, DAL!G26, DEN!G26, DET!G26, GSW!G26, HOU!G26, IND!G26, LAC!G26, LAL!G26, MEM!G26, MIA!G26, MIL!G26, MIN!G26, NOP!G26, NYK!G26, OKC!G26, ORL!G26, PHI!G26, PHX!G26, POR!G26, SAC!G26, SAS!G26, TOR!G26, UTH!G26, WAS!G26)-min(ATL!G26, BOS!G26, BRK!G26, CHA!G26, CHI!G26, CLE!G26, DAL!G26, DEN!G26, DET!G26, GSW!G26, HOU!G26, IND!G26, LAC!G26, LAL!G26, MEM!G26, MIA!G26, MIL!G26, MIN!G26, NOP!G26, NYK!G26, OKC!G26, ORL!G26, PHI!G26, PHX!G26, POR!G26, SAC!G26, SAS!G26, TOR!G26, UTH!G26, WAS!G26))/$B$103</f>
        <v>1.75</v>
      </c>
      <c r="H128" s="140">
        <f>(SUM(ATL!H26, BOS!H26, BRK!H26, CHA!H26, CHI!H26, CLE!H26, DAL!H26, DEN!H26, DET!H26, GSW!H26, HOU!H26, IND!H26, LAC!H26, LAL!H26, MEM!H26, MIA!H26, MIL!H26, MIN!H26, NOP!H26, NYK!H26, OKC!H26, ORL!H26, PHI!H26, PHX!H26, POR!H26, SAC!H26, SAS!H26, TOR!H26, UTH!H26, WAS!H26)-Max(ATL!H26, BOS!H26, BRK!H26, CHA!H26, CHI!H26, CLE!H26, DAL!H26, DEN!H26, DET!H26, GSW!H26, HOU!H26, IND!H26, LAC!H26, LAL!H26, MEM!H26, MIA!H26, MIL!H26, MIN!H26, NOP!H26, NYK!H26, OKC!H26, ORL!H26, PHI!H26, PHX!H26, POR!H26, SAC!H26, SAS!H26, TOR!H26, UTH!H26, WAS!H26)-min(ATL!H26, BOS!H26, BRK!H26, CHA!H26, CHI!H26, CLE!H26, DAL!H26, DEN!H26, DET!H26, GSW!H26, HOU!H26, IND!H26, LAC!H26, LAL!H26, MEM!H26, MIA!H26, MIL!H26, MIN!H26, NOP!H26, NYK!H26, OKC!H26, ORL!H26, PHI!H26, PHX!H26, POR!H26, SAC!H26, SAS!H26, TOR!H26, UTH!H26, WAS!H26))/$B$103</f>
        <v>2.642857143</v>
      </c>
      <c r="I128" s="140">
        <f>(SUM(ATL!I26, BOS!I26, BRK!I26, CHA!I26, CHI!I26, CLE!I26, DAL!I26, DEN!I26, DET!I26, GSW!I26, HOU!I26, IND!I26, LAC!I26, LAL!I26, MEM!I26, MIA!I26, MIL!I26, MIN!I26, NOP!I25, NYK!I26, OKC!I26, ORL!I26, PHI!I26, PHX!I26, POR!I26, SAC!I26, SAS!I26, TOR!I26, UTH!I26, WAS!I26)-Max(ATL!I26, BOS!I26, BRK!I26, CHA!I26, CHI!I26, CLE!I26, DAL!I26, DEN!I26, DET!I26, GSW!I26, HOU!I26, IND!I26, LAC!I26, LAL!I26, MEM!I26, MIA!I26, MIL!I26, MIN!I26, NOP!I25, NYK!I26, OKC!I26, ORL!I26, PHI!I26, PHX!I26, POR!I26, SAC!I26, SAS!I26, TOR!I26, UTH!I26, WAS!I26)-min(ATL!I26, BOS!I26, BRK!I26, CHA!I26, CHI!I26, CLE!I26, DAL!I26, DEN!I26, DET!I26, GSW!I26, HOU!I26, IND!I26, LAC!I26, LAL!I26, MEM!I26, MIA!I26, MIL!I26, MIN!I26, NOP!I25, NYK!I26, OKC!I26, ORL!I26, PHI!I26, PHX!I26, POR!I26, SAC!I26, SAS!I26, TOR!I26, UTH!I26, WAS!I26))/$B$103</f>
        <v>6.642857143</v>
      </c>
      <c r="J128" s="140">
        <f>(SUM(ATL!J26, BOS!J26, BRK!J26, CHA!J26, CHI!J26, CLE!J26, DAL!J26, DEN!J26, DET!J26, GSW!J26, HOU!J26, IND!J26, LAC!J26, LAL!J26, MEM!J26, MIA!J26, MIL!J26, MIN!J26, NOP!J25, NYK!J26, OKC!J26, ORL!J26, PHI!J26, PHX!J26, POR!J26, SAC!J26, SAS!J26, TOR!J26, UTH!J26, WAS!J26)-Max(ATL!J26, BOS!J26, BRK!J26, CHA!J26, CHI!J26, CLE!J26, DAL!J26, DEN!J26, DET!J26, GSW!J26, HOU!J26, IND!J26, LAC!J26, LAL!J26, MEM!J26, MIA!J26, MIL!J26, MIN!J26, NOP!J25, NYK!J26, OKC!J26, ORL!J26, PHI!J26, PHX!J26, POR!J26, SAC!J26, SAS!J26, TOR!J26, UTH!J26, WAS!J26)-min(ATL!J26, BOS!J26, BRK!J26, CHA!J26, CHI!J26, CLE!J26, DAL!J26, DEN!J26, DET!J26, GSW!J26, HOU!J26, IND!J26, LAC!J26, LAL!J26, MEM!J26, MIA!J26, MIL!J26, MIN!J26, NOP!J25, NYK!J26, OKC!J26, ORL!J26, PHI!J26, PHX!J26, POR!J26, SAC!J26, SAS!J26, TOR!J26, UTH!J26, WAS!J26))/$B$103</f>
        <v>6.107142857</v>
      </c>
      <c r="K128" s="140">
        <f>(SUM(ATL!K26, BOS!K26, BRK!K26, CHA!K26, CHI!K26, CLE!K26, DAL!K26, DEN!K26, DET!K26, GSW!K26, HOU!K26, IND!K26, LAC!K26, LAL!K26, MEM!K26, MIA!K26, MIL!K26, MIN!K26, NOP!K25, NYK!K26, OKC!K26, ORL!K26, PHI!K26, PHX!K26, POR!K26, SAC!K26, SAS!K26, TOR!K26, UTH!K26, WAS!K26)-Max(ATL!K26, BOS!K26, BRK!K26, CHA!K26, CHI!K26, CLE!K26, DAL!K26, DEN!K26, DET!K26, GSW!K26, HOU!K26, IND!K26, LAC!K26, LAL!K26, MEM!K26, MIA!K26, MIL!K26, MIN!K26, NOP!K25, NYK!K26, OKC!K26, ORL!K26, PHI!K26, PHX!K26, POR!K26, SAC!K26, SAS!K26, TOR!K26, UTH!K26, WAS!K26)-min(ATL!K26, BOS!K26, BRK!K26, CHA!K26, CHI!K26, CLE!K26, DAL!K26, DEN!K26, DET!K26, GSW!K26, HOU!K26, IND!K26, LAC!K26, LAL!K26, MEM!K26, MIA!K26, MIL!K26, MIN!K26, NOP!K25, NYK!K26, OKC!K26, ORL!K26, PHI!K26, PHX!K26, POR!K26, SAC!K26, SAS!K26, TOR!K26, UTH!K26, WAS!K26))/$B$103</f>
        <v>6.892857143</v>
      </c>
      <c r="L128" s="140">
        <f>(SUM(ATL!L26, BOS!L26, BRK!L26, CHA!L26, CHI!L26, CLE!L26, DAL!L26, DEN!L26, DET!L26, GSW!L26, HOU!L26, IND!L26, LAC!L26, LAL!L26, MEM!L26, MIA!L26, MIL!L26, MIN!L26, NOP!L25, NYK!L26, OKC!L26, ORL!L26, PHI!L26, PHX!L26, POR!L26, SAC!L26, SAS!L26, TOR!L26, UTH!L26, WAS!L26)-Max(ATL!L26, BOS!L26, BRK!L26, CHA!L26, CHI!L26, CLE!L26, DAL!L26, DEN!L26, DET!L26, GSW!L26, HOU!L26, IND!L26, LAC!L26, LAL!L26, MEM!L26, MIA!L26, MIL!L26, MIN!L26, NOP!L25, NYK!L26, OKC!L26, ORL!L26, PHI!L26, PHX!L26, POR!L26, SAC!L26, SAS!L26, TOR!L26, UTH!L26, WAS!L26)-min(ATL!L26, BOS!L26, BRK!L26, CHA!L26, CHI!L26, CLE!L26, DAL!L26, DEN!L26, DET!L26, GSW!L26, HOU!L26, IND!L26, LAC!L26, LAL!L26, MEM!L26, MIA!L26, MIL!L26, MIN!L26, NOP!L25, NYK!L26, OKC!L26, ORL!L26, PHI!L26, PHX!L26, POR!L26, SAC!L26, SAS!L26, TOR!L26, UTH!L26, WAS!L26))/$B$103</f>
        <v>5.642857143</v>
      </c>
      <c r="M128" s="140">
        <f>(SUM(ATL!M26, BOS!M26, BRK!M26, CHA!M26, CHI!M26, CLE!M26, DAL!M26, DEN!M26, DET!M26, GSW!M26, HOU!M26, IND!M26, LAC!M26, LAL!M26, MEM!M26, MIA!M26, MIL!M26, MIN!M26, NOP!M26, NYK!M26, OKC!M26, ORL!M26, PHI!M26, PHX!M26, POR!M26, SAC!M26, SAS!M26, TOR!M26, UTH!M26, WAS!M26)-Max(ATL!M26, BOS!M26, BRK!M26, CHA!M26, CHI!M26, CLE!M26, DAL!M26, DEN!M26, DET!M26, GSW!M26, HOU!M26, IND!M26, LAC!M26, LAL!M26, MEM!M26, MIA!M26, MIL!M26, MIN!M26, NOP!M26, NYK!M26, OKC!M26, ORL!M26, PHI!M26, PHX!M26, POR!M26, SAC!M26, SAS!M26, TOR!M26, UTH!M26, WAS!M26)-min(ATL!M26, BOS!M26, BRK!M26, CHA!M26, CHI!M26, CLE!M26, DAL!M26, DEN!M26, DET!M26, GSW!M26, HOU!M26, IND!M26, LAC!M26, LAL!M26, MEM!M26, MIA!M26, MIL!M26, MIN!M26, NOP!M26, NYK!M26, OKC!M26, ORL!M26, PHI!M26, PHX!M26, POR!M26, SAC!M26, SAS!M26, TOR!M26, UTH!M26, WAS!M26))/$B$103</f>
        <v>7.285714286</v>
      </c>
      <c r="N128" s="140">
        <f>(SUM(ATL!N26, BOS!N26, BRK!N26, CHA!N26, CHI!N26, CLE!N26, DAL!N26, DEN!N26, DET!N26, GSW!N26, HOU!N26, IND!N26, LAC!N26, LAL!N26, MEM!N26, MIA!N26, MIL!N26, MIN!N26, NOP!N26, NYK!N26, OKC!N26, ORL!N26, PHI!N26, PHX!N26, POR!N26, SAC!N26, SAS!N26, TOR!N26, UTH!N26, WAS!N26)-Max(ATL!N26, BOS!N26, BRK!N26, CHA!N26, CHI!N26, CLE!N26, DAL!N26, DEN!N26, DET!N26, GSW!N26, HOU!N26, IND!N26, LAC!N26, LAL!N26, MEM!N26, MIA!N26, MIL!N26, MIN!N26, NOP!N26, NYK!N26, OKC!N26, ORL!N26, PHI!N26, PHX!N26, POR!N26, SAC!N26, SAS!N26, TOR!N26, UTH!N26, WAS!N26)-min(ATL!N26, BOS!N26, BRK!N26, CHA!N26, CHI!N26, CLE!N26, DAL!N26, DEN!N26, DET!N26, GSW!N26, HOU!N26, IND!N26, LAC!N26, LAL!N26, MEM!N26, MIA!N26, MIL!N26, MIN!N26, NOP!N26, NYK!N26, OKC!N26, ORL!N26, PHI!N26, PHX!N26, POR!N26, SAC!N26, SAS!N26, TOR!N26, UTH!N26, WAS!N26))/$B$103</f>
        <v>6.178571429</v>
      </c>
      <c r="O128" s="140">
        <f>(SUM(ATL!O26, BOS!O26, BRK!O26, CHA!O26, CHI!O26, CLE!O26, DAL!O26, DEN!O26, DET!O26, GSW!O26, HOU!O26, IND!O26, LAC!O26, LAL!O26, MEM!O26, MIA!O26, MIL!O26, MIN!O26, NOP!O26, NYK!O26, OKC!O26, ORL!O26, PHI!O26, PHX!O26, POR!O26, SAC!O26, SAS!O26, TOR!O26, UTH!O26, WAS!O26)-Max(ATL!O26, BOS!O26, BRK!O26, CHA!O26, CHI!O26, CLE!O26, DAL!O26, DEN!O26, DET!O26, GSW!O26, HOU!O26, IND!O26, LAC!O26, LAL!O26, MEM!O26, MIA!O26, MIL!O26, MIN!O26, NOP!O26, NYK!O26, OKC!O26, ORL!O26, PHI!O26, PHX!O26, POR!O26, SAC!O26, SAS!O26, TOR!O26, UTH!O26, WAS!O26)-min(ATL!O26, BOS!O26, BRK!O26, CHA!O26, CHI!O26, CLE!O26, DAL!O26, DEN!O26, DET!O26, GSW!O26, HOU!O26, IND!O26, LAC!O26, LAL!O26, MEM!O26, MIA!O26, MIL!O26, MIN!O26, NOP!O26, NYK!O26, OKC!O26, ORL!O26, PHI!O26, PHX!O26, POR!O26, SAC!O26, SAS!O26, TOR!O26, UTH!O26, WAS!O26))/$B$103</f>
        <v>2.928571429</v>
      </c>
      <c r="P128" s="140">
        <f>(SUM(ATL!P26, BOS!P26, BRK!P26, CHA!P26, CHI!P26, CLE!P26, DAL!P26, DEN!P26, DET!P26, GSW!P26, HOU!P26, IND!P26, LAC!P26, LAL!P26, MEM!P26, MIA!P26, MIL!P26, MIN!P26, NOP!P26, NYK!P26, OKC!P26, ORL!P26, PHI!P26, PHX!P26, POR!P26, SAC!P26, SAS!P26, TOR!P26, UTH!P26, WAS!P26)-Max(ATL!P26, BOS!P26, BRK!P26, CHA!P26, CHI!P26, CLE!P26, DAL!P26, DEN!P26, DET!P26, GSW!P26, HOU!P26, IND!P26, LAC!P26, LAL!P26, MEM!P26, MIA!P26, MIL!P26, MIN!P26, NOP!P26, NYK!P26, OKC!P26, ORL!P26, PHI!P26, PHX!P26, POR!P26, SAC!P26, SAS!P26, TOR!P26, UTH!P26, WAS!P26)-min(ATL!P26, BOS!P26, BRK!P26, CHA!P26, CHI!P26, CLE!P26, DAL!P26, DEN!P26, DET!P26, GSW!P26, HOU!P26, IND!P26, LAC!P26, LAL!P26, MEM!P26, MIA!P26, MIL!P26, MIN!P26, NOP!P26, NYK!P26, OKC!P26, ORL!P26, PHI!P26, PHX!P26, POR!P26, SAC!P26, SAS!P26, TOR!P26, UTH!P26, WAS!P26))/$B$103</f>
        <v>0</v>
      </c>
      <c r="Q128" s="140">
        <f>(SUM(ATL!Q26, BOS!Q26, BRK!Q26, CHA!Q26, CHI!Q26, CLE!Q26, DAL!Q26, DEN!Q26, DET!Q26, GSW!Q26, HOU!Q26, IND!Q26, LAC!Q26, LAL!Q26, MEM!Q26, MIA!Q26, MIL!Q26, MIN!Q26, NOP!Q26, NYK!Q26, OKC!Q26, ORL!Q26, PHI!Q26, PHX!Q26, POR!Q26, SAC!Q26, SAS!Q26, TOR!Q26, UTH!Q26, WAS!Q26)-Max(ATL!Q26, BOS!Q26, BRK!Q26, CHA!Q26, CHI!Q26, CLE!Q26, DAL!Q26, DEN!Q26, DET!Q26, GSW!Q26, HOU!Q26, IND!Q26, LAC!Q26, LAL!Q26, MEM!Q26, MIA!Q26, MIL!Q26, MIN!Q26, NOP!Q26, NYK!Q26, OKC!Q26, ORL!Q26, PHI!Q26, PHX!Q26, POR!Q26, SAC!Q26, SAS!Q26, TOR!Q26, UTH!Q26, WAS!Q26)-min(ATL!Q26, BOS!Q26, BRK!Q26, CHA!Q26, CHI!Q26, CLE!Q26, DAL!Q26, DEN!Q26, DET!Q26, GSW!Q26, HOU!Q26, IND!Q26, LAC!Q26, LAL!Q26, MEM!Q26, MIA!Q26, MIL!Q26, MIN!Q26, NOP!Q26, NYK!Q26, OKC!Q26, ORL!Q26, PHI!Q26, PHX!Q26, POR!Q26, SAC!Q26, SAS!Q26, TOR!Q26, UTH!Q26, WAS!Q26))/$B$103</f>
        <v>0</v>
      </c>
      <c r="R128" s="140">
        <f>(SUM(ATL!R26, BOS!R26, BRK!R26, CHA!R26, CHI!R26, CLE!R26, DAL!R26, DEN!R26, DET!R26, GSW!R26, HOU!R26, IND!R26, LAC!R26, LAL!R26, MEM!R26, MIA!R26, MIL!R26, MIN!R26, NOP!R26, NYK!R26, OKC!R26, ORL!R26, PHI!R26, PHX!R26, POR!R26, SAC!R26, SAS!R26, TOR!R26, UTH!R26, WAS!R26)-Max(ATL!R26, BOS!R26, BRK!R26, CHA!R26, CHI!R26, CLE!R26, DAL!R26, DEN!R26, DET!R26, GSW!R26, HOU!R26, IND!R26, LAC!R26, LAL!R26, MEM!R26, MIA!R26, MIL!R26, MIN!R26, NOP!R26, NYK!R26, OKC!R26, ORL!R26, PHI!R26, PHX!R26, POR!R26, SAC!R26, SAS!R26, TOR!R26, UTH!R26, WAS!R26)-min(ATL!R26, BOS!R26, BRK!R26, CHA!R26, CHI!R26, CLE!R26, DAL!R26, DEN!R26, DET!R26, GSW!R26, HOU!R26, IND!R26, LAC!R26, LAL!R26, MEM!R26, MIA!R26, MIL!R26, MIN!R26, NOP!R26, NYK!R26, OKC!R26, ORL!R26, PHI!R26, PHX!R26, POR!R26, SAC!R26, SAS!R26, TOR!R26, UTH!R26, WAS!R26))/$B$103</f>
        <v>0</v>
      </c>
      <c r="S128" s="140">
        <f>(SUM(ATL!S26, BOS!S26, BRK!S26, CHA!S26, CHI!S26, CLE!S26, DAL!S26, DEN!S26, DET!S26, GSW!S26, HOU!S26, IND!S26, LAC!S26, LAL!S26, MEM!S26, MIA!S26, MIL!S26, MIN!S26, NOP!S26, NYK!S26, OKC!S26, ORL!S26, PHI!S26, PHX!S26, POR!S26, SAC!S26, SAS!S26, TOR!S26, UTH!S26, WAS!S26)-Max(ATL!S26, BOS!S26, BRK!S26, CHA!S26, CHI!S26, CLE!S26, DAL!S26, DEN!S26, DET!S26, GSW!S26, HOU!S26, IND!S26, LAC!S26, LAL!S26, MEM!S26, MIA!S26, MIL!S26, MIN!S26, NOP!S26, NYK!S26, OKC!S26, ORL!S26, PHI!S26, PHX!S26, POR!S26, SAC!S26, SAS!S26, TOR!S26, UTH!S26, WAS!S26)-min(ATL!S26, BOS!S26, BRK!S26, CHA!S26, CHI!S26, CLE!S26, DAL!S26, DEN!S26, DET!S26, GSW!S26, HOU!S26, IND!S26, LAC!S26, LAL!S26, MEM!S26, MIA!S26, MIL!S26, MIN!S26, NOP!S26, NYK!S26, OKC!S26, ORL!S26, PHI!S26, PHX!S26, POR!S26, SAC!S26, SAS!S26, TOR!S26, UTH!S26, WAS!S26))/$B$103</f>
        <v>-1491.464286</v>
      </c>
    </row>
    <row r="129">
      <c r="A129" s="3" t="s">
        <v>47</v>
      </c>
      <c r="B129" s="140">
        <f>(SUM(ATL!B27, BOS!B27, BRK!B27, CHA!B27, CHI!B27, CLE!B27, DAL!B27, DEN!B27, DET!B27, GSW!B27, HOU!B27, IND!B27, LAC!B27, LAL!B27, MEM!B27, MIA!B27, MIL!B27, MIN!B27, NOP!B27, NYK!B27, OKC!B27, ORL!B27, PHI!B27, PHX!B27, POR!B27, SAC!B27, SAS!B27, TOR!B27, UTH!B27, WAS!B27)-Max(ATL!B27, BOS!B27, BRK!B27, CHA!B27, CHI!B27, CLE!B27, DAL!B27, DEN!B27, DET!B27, GSW!B27, HOU!B27, IND!B27, LAC!B27, LAL!B27, MEM!B27, MIA!B27, MIL!B27, MIN!B27, NOP!B27, NYK!B27, OKC!B27, ORL!B27, PHI!B27, PHX!B27, POR!B27, SAC!B27, SAS!B27, TOR!B27, UTH!B27, WAS!B27)-min(ATL!B27, BOS!B27, BRK!B27, CHA!B27, CHI!B27, CLE!B27, DAL!B27, DEN!B27, DET!B27, GSW!B27, HOU!B27, IND!B27, LAC!B27, LAL!B27, MEM!B27, MIA!B27, MIL!B27, MIN!B27, NOP!B27, NYK!B27, OKC!B27, ORL!B27, PHI!B27, PHX!B27, POR!B27, SAC!B27, SAS!B27, TOR!B27, UTH!B27, WAS!B27))/$B$103</f>
        <v>23.10714286</v>
      </c>
      <c r="C129" s="140">
        <f>(SUM(ATL!C27, BOS!C27, BRK!C27, CHA!C27, CHI!C27, CLE!C27, DAL!C27, DEN!C27, DET!C27, GSW!C27, HOU!C27, IND!C27, LAC!C27, LAL!C27, MEM!C27, MIA!C27, MIL!C27, MIN!C27, NOP!C27, NYK!C27, OKC!C27, ORL!C27, PHI!C27, PHX!C27, POR!C27, SAC!C27, SAS!C27, TOR!C27, UTH!C27, WAS!C27)-Max(ATL!C27, BOS!C27, BRK!C27, CHA!C27, CHI!C27, CLE!C27, DAL!C27, DEN!C27, DET!C27, GSW!C27, HOU!C27, IND!C27, LAC!C27, LAL!C27, MEM!C27, MIA!C27, MIL!C27, MIN!C27, NOP!C27, NYK!C27, OKC!C27, ORL!C27, PHI!C27, PHX!C27, POR!C27, SAC!C27, SAS!C27, TOR!C27, UTH!C27, WAS!C27)-min(ATL!C27, BOS!C27, BRK!C27, CHA!C27, CHI!C27, CLE!C27, DAL!C27, DEN!C27, DET!C27, GSW!C27, HOU!C27, IND!C27, LAC!C27, LAL!C27, MEM!C27, MIA!C27, MIL!C27, MIN!C27, NOP!C27, NYK!C27, OKC!C27, ORL!C27, PHI!C27, PHX!C27, POR!C27, SAC!C27, SAS!C27, TOR!C27, UTH!C27, WAS!C27))/$B$103</f>
        <v>15.5</v>
      </c>
      <c r="D129" s="140">
        <f>(SUM(ATL!D27, BOS!D27, BRK!D27, CHA!D27, CHI!D27, CLE!D27, DAL!D27, DEN!D27, DET!D27, GSW!D27, HOU!D27, IND!D27, LAC!D27, LAL!D27, MEM!D27, MIA!D27, MIL!D27, MIN!D27, NOP!D27, NYK!D27, OKC!D27, ORL!D27, PHI!D27, PHX!D27, POR!D27, SAC!D27, SAS!D27, TOR!D27, UTH!D27, WAS!D27)-Max(ATL!D27, BOS!D27, BRK!D27, CHA!D27, CHI!D27, CLE!D27, DAL!D27, DEN!D27, DET!D27, GSW!D27, HOU!D27, IND!D27, LAC!D27, LAL!D27, MEM!D27, MIA!D27, MIL!D27, MIN!D27, NOP!D27, NYK!D27, OKC!D27, ORL!D27, PHI!D27, PHX!D27, POR!D27, SAC!D27, SAS!D27, TOR!D27, UTH!D27, WAS!D27)-min(ATL!D27, BOS!D27, BRK!D27, CHA!D27, CHI!D27, CLE!D27, DAL!D27, DEN!D27, DET!D27, GSW!D27, HOU!D27, IND!D27, LAC!D27, LAL!D27, MEM!D27, MIA!D27, MIL!D27, MIN!D27, NOP!D27, NYK!D27, OKC!D27, ORL!D27, PHI!D27, PHX!D27, POR!D27, SAC!D27, SAS!D27, TOR!D27, UTH!D27, WAS!D27))/$B$103</f>
        <v>10.85714286</v>
      </c>
      <c r="E129" s="140">
        <f>(SUM(ATL!E27, BOS!E27, BRK!E27, CHA!E27, CHI!E27, CLE!E27, DAL!E27, DEN!E27, DET!E27, GSW!E27, HOU!E27, IND!E27, LAC!E27, LAL!E27, MEM!E27, MIA!E27, MIL!E27, MIN!E27, NOP!E27, NYK!E27, OKC!E27, ORL!E27, PHI!E27, PHX!E27, POR!E27, SAC!E27, SAS!E27, TOR!E27, UTH!E27, WAS!E27)-Max(ATL!E27, BOS!E27, BRK!E27, CHA!E27, CHI!E27, CLE!E27, DAL!E27, DEN!E27, DET!E27, GSW!E27, HOU!E27, IND!E27, LAC!E27, LAL!E27, MEM!E27, MIA!E27, MIL!E27, MIN!E27, NOP!E27, NYK!E27, OKC!E27, ORL!E27, PHI!E27, PHX!E27, POR!E27, SAC!E27, SAS!E27, TOR!E27, UTH!E27, WAS!E27)-min(ATL!E27, BOS!E27, BRK!E27, CHA!E27, CHI!E27, CLE!E27, DAL!E27, DEN!E27, DET!E27, GSW!E27, HOU!E27, IND!E27, LAC!E27, LAL!E27, MEM!E27, MIA!E27, MIL!E27, MIN!E27, NOP!E27, NYK!E27, OKC!E27, ORL!E27, PHI!E27, PHX!E27, POR!E27, SAC!E27, SAS!E27, TOR!E27, UTH!E27, WAS!E27))/$B$103</f>
        <v>12.10714286</v>
      </c>
      <c r="F129" s="140">
        <f>(SUM(ATL!G27, BOS!F27, BRK!F27, CHA!F27, CHI!F27, CLE!F27, DAL!F27, DEN!F27, DET!F27, GSW!F27, HOU!F27, IND!F27, LAC!F27, LAL!F27, MEM!F27, MIA!F27, MIL!F27, MIN!F27, NOP!F27, NYK!F27, OKC!F27, ORL!F27, PHI!F27, PHX!F27, POR!F27, SAC!F27, SAS!F27, TOR!F27, UTH!F27, WAS!F27)-Max(ATL!G27, BOS!F27, BRK!F27, CHA!F27, CHI!F27, CLE!F27, DAL!F27, DEN!F27, DET!F27, GSW!F27, HOU!F27, IND!F27, LAC!F27, LAL!F27, MEM!F27, MIA!F27, MIL!F27, MIN!F27, NOP!F27, NYK!F27, OKC!F27, ORL!F27, PHI!F27, PHX!F27, POR!F27, SAC!F27, SAS!F27, TOR!F27, UTH!F27, WAS!F27)-min(ATL!G27, BOS!F27, BRK!F27, CHA!F27, CHI!F27, CLE!F27, DAL!F27, DEN!F27, DET!F27, GSW!F27, HOU!F27, IND!F27, LAC!F27, LAL!F27, MEM!F27, MIA!F27, MIL!F27, MIN!F27, NOP!F27, NYK!F27, OKC!F27, ORL!F27, PHI!F27, PHX!F27, POR!F27, SAC!F27, SAS!F27, TOR!F27, UTH!F27, WAS!F27))/$B$103</f>
        <v>15.78571429</v>
      </c>
      <c r="G129" s="140">
        <f>(SUM(ATL!G27, BOS!G27, BRK!G27, CHA!G27, CHI!G27, CLE!G27, DAL!G27, DEN!G27, DET!G27, GSW!G27, HOU!G27, IND!G27, LAC!G27, LAL!G27, MEM!G27, MIA!G27, MIL!G27, MIN!G27, NOP!G27, NYK!G27, OKC!G27, ORL!G27, PHI!G27, PHX!G27, POR!G27, SAC!G27, SAS!G27, TOR!G27, UTH!G27, WAS!G27)-Max(ATL!G27, BOS!G27, BRK!G27, CHA!G27, CHI!G27, CLE!G27, DAL!G27, DEN!G27, DET!G27, GSW!G27, HOU!G27, IND!G27, LAC!G27, LAL!G27, MEM!G27, MIA!G27, MIL!G27, MIN!G27, NOP!G27, NYK!G27, OKC!G27, ORL!G27, PHI!G27, PHX!G27, POR!G27, SAC!G27, SAS!G27, TOR!G27, UTH!G27, WAS!G27)-min(ATL!G27, BOS!G27, BRK!G27, CHA!G27, CHI!G27, CLE!G27, DAL!G27, DEN!G27, DET!G27, GSW!G27, HOU!G27, IND!G27, LAC!G27, LAL!G27, MEM!G27, MIA!G27, MIL!G27, MIN!G27, NOP!G27, NYK!G27, OKC!G27, ORL!G27, PHI!G27, PHX!G27, POR!G27, SAC!G27, SAS!G27, TOR!G27, UTH!G27, WAS!G27))/$B$103</f>
        <v>16.39285714</v>
      </c>
      <c r="H129" s="140">
        <f>(SUM(ATL!H27, BOS!H27, BRK!H27, CHA!H27, CHI!H27, CLE!H27, DAL!H27, DEN!H27, DET!H27, GSW!H27, HOU!H27, IND!H27, LAC!H27, LAL!H27, MEM!H27, MIA!H27, MIL!H27, MIN!H27, NOP!H27, NYK!H27, OKC!H27, ORL!H27, PHI!H27, PHX!H27, POR!H27, SAC!H27, SAS!H27, TOR!H27, UTH!H27, WAS!H27)-Max(ATL!H27, BOS!H27, BRK!H27, CHA!H27, CHI!H27, CLE!H27, DAL!H27, DEN!H27, DET!H27, GSW!H27, HOU!H27, IND!H27, LAC!H27, LAL!H27, MEM!H27, MIA!H27, MIL!H27, MIN!H27, NOP!H27, NYK!H27, OKC!H27, ORL!H27, PHI!H27, PHX!H27, POR!H27, SAC!H27, SAS!H27, TOR!H27, UTH!H27, WAS!H27)-min(ATL!H27, BOS!H27, BRK!H27, CHA!H27, CHI!H27, CLE!H27, DAL!H27, DEN!H27, DET!H27, GSW!H27, HOU!H27, IND!H27, LAC!H27, LAL!H27, MEM!H27, MIA!H27, MIL!H27, MIN!H27, NOP!H27, NYK!H27, OKC!H27, ORL!H27, PHI!H27, PHX!H27, POR!H27, SAC!H27, SAS!H27, TOR!H27, UTH!H27, WAS!H27))/$B$103</f>
        <v>18.92857143</v>
      </c>
      <c r="I129" s="140">
        <f>(SUM(ATL!I27, BOS!I27, BRK!I27, CHA!I27, CHI!I27, CLE!I27, DAL!I27, DEN!I27, DET!I27, GSW!I27, HOU!I27, IND!I27, LAC!I27, LAL!I27, MEM!I27, MIA!I27, MIL!I27, MIN!I27, NOP!I26, NYK!I27, OKC!I27, ORL!I27, PHI!I27, PHX!I27, POR!I27, SAC!I27, SAS!I27, TOR!I27, UTH!I27, WAS!I27)-Max(ATL!I27, BOS!I27, BRK!I27, CHA!I27, CHI!I27, CLE!I27, DAL!I27, DEN!I27, DET!I27, GSW!I27, HOU!I27, IND!I27, LAC!I27, LAL!I27, MEM!I27, MIA!I27, MIL!I27, MIN!I27, NOP!I26, NYK!I27, OKC!I27, ORL!I27, PHI!I27, PHX!I27, POR!I27, SAC!I27, SAS!I27, TOR!I27, UTH!I27, WAS!I27)-min(ATL!I27, BOS!I27, BRK!I27, CHA!I27, CHI!I27, CLE!I27, DAL!I27, DEN!I27, DET!I27, GSW!I27, HOU!I27, IND!I27, LAC!I27, LAL!I27, MEM!I27, MIA!I27, MIL!I27, MIN!I27, NOP!I26, NYK!I27, OKC!I27, ORL!I27, PHI!I27, PHX!I27, POR!I27, SAC!I27, SAS!I27, TOR!I27, UTH!I27, WAS!I27))/$B$103</f>
        <v>20.03571429</v>
      </c>
      <c r="J129" s="140">
        <f>(SUM(ATL!J27, BOS!J27, BRK!J27, CHA!J27, CHI!J27, CLE!J27, DAL!J27, DEN!J27, DET!J27, GSW!J27, HOU!J27, IND!J27, LAC!J27, LAL!J27, MEM!J27, MIA!J27, MIL!J27, MIN!J27, NOP!J26, NYK!J27, OKC!J27, ORL!J27, PHI!J27, PHX!J27, POR!J27, SAC!J27, SAS!J27, TOR!J27, UTH!J27, WAS!J27)-Max(ATL!J27, BOS!J27, BRK!J27, CHA!J27, CHI!J27, CLE!J27, DAL!J27, DEN!J27, DET!J27, GSW!J27, HOU!J27, IND!J27, LAC!J27, LAL!J27, MEM!J27, MIA!J27, MIL!J27, MIN!J27, NOP!J26, NYK!J27, OKC!J27, ORL!J27, PHI!J27, PHX!J27, POR!J27, SAC!J27, SAS!J27, TOR!J27, UTH!J27, WAS!J27)-min(ATL!J27, BOS!J27, BRK!J27, CHA!J27, CHI!J27, CLE!J27, DAL!J27, DEN!J27, DET!J27, GSW!J27, HOU!J27, IND!J27, LAC!J27, LAL!J27, MEM!J27, MIA!J27, MIL!J27, MIN!J27, NOP!J26, NYK!J27, OKC!J27, ORL!J27, PHI!J27, PHX!J27, POR!J27, SAC!J27, SAS!J27, TOR!J27, UTH!J27, WAS!J27))/$B$103</f>
        <v>19.42857143</v>
      </c>
      <c r="K129" s="140">
        <f>(SUM(ATL!K27, BOS!K27, BRK!K27, CHA!K27, CHI!K27, CLE!K27, DAL!K27, DEN!K27, DET!K27, GSW!K27, HOU!K27, IND!K27, LAC!K27, LAL!K27, MEM!K27, MIA!K27, MIL!K27, MIN!K27, NOP!K26, NYK!K27, OKC!K27, ORL!K27, PHI!K27, PHX!K27, POR!K27, SAC!K27, SAS!K27, TOR!K27, UTH!K27, WAS!K27)-Max(ATL!K27, BOS!K27, BRK!K27, CHA!K27, CHI!K27, CLE!K27, DAL!K27, DEN!K27, DET!K27, GSW!K27, HOU!K27, IND!K27, LAC!K27, LAL!K27, MEM!K27, MIA!K27, MIL!K27, MIN!K27, NOP!K26, NYK!K27, OKC!K27, ORL!K27, PHI!K27, PHX!K27, POR!K27, SAC!K27, SAS!K27, TOR!K27, UTH!K27, WAS!K27)-min(ATL!K27, BOS!K27, BRK!K27, CHA!K27, CHI!K27, CLE!K27, DAL!K27, DEN!K27, DET!K27, GSW!K27, HOU!K27, IND!K27, LAC!K27, LAL!K27, MEM!K27, MIA!K27, MIL!K27, MIN!K27, NOP!K26, NYK!K27, OKC!K27, ORL!K27, PHI!K27, PHX!K27, POR!K27, SAC!K27, SAS!K27, TOR!K27, UTH!K27, WAS!K27))/$B$103</f>
        <v>18.60714286</v>
      </c>
      <c r="L129" s="140">
        <f>(SUM(ATL!L27, BOS!L27, BRK!L27, CHA!L27, CHI!L27, CLE!L27, DAL!L27, DEN!L27, DET!L27, GSW!L27, HOU!L27, IND!L27, LAC!L27, LAL!L27, MEM!L27, MIA!L27, MIL!L27, MIN!L27, NOP!L26, NYK!L27, OKC!L27, ORL!L27, PHI!L27, PHX!L27, POR!L27, SAC!L27, SAS!L27, TOR!L27, UTH!L27, WAS!L27)-Max(ATL!L27, BOS!L27, BRK!L27, CHA!L27, CHI!L27, CLE!L27, DAL!L27, DEN!L27, DET!L27, GSW!L27, HOU!L27, IND!L27, LAC!L27, LAL!L27, MEM!L27, MIA!L27, MIL!L27, MIN!L27, NOP!L26, NYK!L27, OKC!L27, ORL!L27, PHI!L27, PHX!L27, POR!L27, SAC!L27, SAS!L27, TOR!L27, UTH!L27, WAS!L27)-min(ATL!L27, BOS!L27, BRK!L27, CHA!L27, CHI!L27, CLE!L27, DAL!L27, DEN!L27, DET!L27, GSW!L27, HOU!L27, IND!L27, LAC!L27, LAL!L27, MEM!L27, MIA!L27, MIL!L27, MIN!L27, NOP!L26, NYK!L27, OKC!L27, ORL!L27, PHI!L27, PHX!L27, POR!L27, SAC!L27, SAS!L27, TOR!L27, UTH!L27, WAS!L27))/$B$103</f>
        <v>20.42857143</v>
      </c>
      <c r="M129" s="140">
        <f>(SUM(ATL!M27, BOS!M27, BRK!M27, CHA!M27, CHI!M27, CLE!M27, DAL!M27, DEN!M27, DET!M27, GSW!M27, HOU!M27, IND!M27, LAC!M27, LAL!M27, MEM!M27, MIA!M27, MIL!M27, MIN!M27, NOP!M27, NYK!M27, OKC!M27, ORL!M27, PHI!M27, PHX!M27, POR!M27, SAC!M27, SAS!M27, TOR!M27, UTH!M27, WAS!M27)-Max(ATL!M27, BOS!M27, BRK!M27, CHA!M27, CHI!M27, CLE!M27, DAL!M27, DEN!M27, DET!M27, GSW!M27, HOU!M27, IND!M27, LAC!M27, LAL!M27, MEM!M27, MIA!M27, MIL!M27, MIN!M27, NOP!M27, NYK!M27, OKC!M27, ORL!M27, PHI!M27, PHX!M27, POR!M27, SAC!M27, SAS!M27, TOR!M27, UTH!M27, WAS!M27)-min(ATL!M27, BOS!M27, BRK!M27, CHA!M27, CHI!M27, CLE!M27, DAL!M27, DEN!M27, DET!M27, GSW!M27, HOU!M27, IND!M27, LAC!M27, LAL!M27, MEM!M27, MIA!M27, MIL!M27, MIN!M27, NOP!M27, NYK!M27, OKC!M27, ORL!M27, PHI!M27, PHX!M27, POR!M27, SAC!M27, SAS!M27, TOR!M27, UTH!M27, WAS!M27))/$B$103</f>
        <v>19.89285714</v>
      </c>
      <c r="N129" s="140">
        <f>(SUM(ATL!N27, BOS!N27, BRK!N27, CHA!N27, CHI!N27, CLE!N27, DAL!N27, DEN!N27, DET!N27, GSW!N27, HOU!N27, IND!N27, LAC!N27, LAL!N27, MEM!N27, MIA!N27, MIL!N27, MIN!N27, NOP!N27, NYK!N27, OKC!N27, ORL!N27, PHI!N27, PHX!N27, POR!N27, SAC!N27, SAS!N27, TOR!N27, UTH!N27, WAS!N27)-Max(ATL!N27, BOS!N27, BRK!N27, CHA!N27, CHI!N27, CLE!N27, DAL!N27, DEN!N27, DET!N27, GSW!N27, HOU!N27, IND!N27, LAC!N27, LAL!N27, MEM!N27, MIA!N27, MIL!N27, MIN!N27, NOP!N27, NYK!N27, OKC!N27, ORL!N27, PHI!N27, PHX!N27, POR!N27, SAC!N27, SAS!N27, TOR!N27, UTH!N27, WAS!N27)-min(ATL!N27, BOS!N27, BRK!N27, CHA!N27, CHI!N27, CLE!N27, DAL!N27, DEN!N27, DET!N27, GSW!N27, HOU!N27, IND!N27, LAC!N27, LAL!N27, MEM!N27, MIA!N27, MIL!N27, MIN!N27, NOP!N27, NYK!N27, OKC!N27, ORL!N27, PHI!N27, PHX!N27, POR!N27, SAC!N27, SAS!N27, TOR!N27, UTH!N27, WAS!N27))/$B$103</f>
        <v>20.03571429</v>
      </c>
      <c r="O129" s="140">
        <f>(SUM(ATL!O27, BOS!O27, BRK!O27, CHA!O27, CHI!O27, CLE!O27, DAL!O27, DEN!O27, DET!O27, GSW!O27, HOU!O27, IND!O27, LAC!O27, LAL!O27, MEM!O27, MIA!O27, MIL!O27, MIN!O27, NOP!O27, NYK!O27, OKC!O27, ORL!O27, PHI!O27, PHX!O27, POR!O27, SAC!O27, SAS!O27, TOR!O27, UTH!O27, WAS!O27)-Max(ATL!O27, BOS!O27, BRK!O27, CHA!O27, CHI!O27, CLE!O27, DAL!O27, DEN!O27, DET!O27, GSW!O27, HOU!O27, IND!O27, LAC!O27, LAL!O27, MEM!O27, MIA!O27, MIL!O27, MIN!O27, NOP!O27, NYK!O27, OKC!O27, ORL!O27, PHI!O27, PHX!O27, POR!O27, SAC!O27, SAS!O27, TOR!O27, UTH!O27, WAS!O27)-min(ATL!O27, BOS!O27, BRK!O27, CHA!O27, CHI!O27, CLE!O27, DAL!O27, DEN!O27, DET!O27, GSW!O27, HOU!O27, IND!O27, LAC!O27, LAL!O27, MEM!O27, MIA!O27, MIL!O27, MIN!O27, NOP!O27, NYK!O27, OKC!O27, ORL!O27, PHI!O27, PHX!O27, POR!O27, SAC!O27, SAS!O27, TOR!O27, UTH!O27, WAS!O27))/$B$103</f>
        <v>6.857142857</v>
      </c>
      <c r="P129" s="140">
        <f>(SUM(ATL!P27, BOS!P27, BRK!P27, CHA!P27, CHI!P27, CLE!P27, DAL!P27, DEN!P27, DET!P27, GSW!P27, HOU!P27, IND!P27, LAC!P27, LAL!P27, MEM!P27, MIA!P27, MIL!P27, MIN!P27, NOP!P27, NYK!P27, OKC!P27, ORL!P27, PHI!P27, PHX!P27, POR!P27, SAC!P27, SAS!P27, TOR!P27, UTH!P27, WAS!P27)-Max(ATL!P27, BOS!P27, BRK!P27, CHA!P27, CHI!P27, CLE!P27, DAL!P27, DEN!P27, DET!P27, GSW!P27, HOU!P27, IND!P27, LAC!P27, LAL!P27, MEM!P27, MIA!P27, MIL!P27, MIN!P27, NOP!P27, NYK!P27, OKC!P27, ORL!P27, PHI!P27, PHX!P27, POR!P27, SAC!P27, SAS!P27, TOR!P27, UTH!P27, WAS!P27)-min(ATL!P27, BOS!P27, BRK!P27, CHA!P27, CHI!P27, CLE!P27, DAL!P27, DEN!P27, DET!P27, GSW!P27, HOU!P27, IND!P27, LAC!P27, LAL!P27, MEM!P27, MIA!P27, MIL!P27, MIN!P27, NOP!P27, NYK!P27, OKC!P27, ORL!P27, PHI!P27, PHX!P27, POR!P27, SAC!P27, SAS!P27, TOR!P27, UTH!P27, WAS!P27))/$B$103</f>
        <v>0</v>
      </c>
      <c r="Q129" s="140">
        <f>(SUM(ATL!Q27, BOS!Q27, BRK!Q27, CHA!Q27, CHI!Q27, CLE!Q27, DAL!Q27, DEN!Q27, DET!Q27, GSW!Q27, HOU!Q27, IND!Q27, LAC!Q27, LAL!Q27, MEM!Q27, MIA!Q27, MIL!Q27, MIN!Q27, NOP!Q27, NYK!Q27, OKC!Q27, ORL!Q27, PHI!Q27, PHX!Q27, POR!Q27, SAC!Q27, SAS!Q27, TOR!Q27, UTH!Q27, WAS!Q27)-Max(ATL!Q27, BOS!Q27, BRK!Q27, CHA!Q27, CHI!Q27, CLE!Q27, DAL!Q27, DEN!Q27, DET!Q27, GSW!Q27, HOU!Q27, IND!Q27, LAC!Q27, LAL!Q27, MEM!Q27, MIA!Q27, MIL!Q27, MIN!Q27, NOP!Q27, NYK!Q27, OKC!Q27, ORL!Q27, PHI!Q27, PHX!Q27, POR!Q27, SAC!Q27, SAS!Q27, TOR!Q27, UTH!Q27, WAS!Q27)-min(ATL!Q27, BOS!Q27, BRK!Q27, CHA!Q27, CHI!Q27, CLE!Q27, DAL!Q27, DEN!Q27, DET!Q27, GSW!Q27, HOU!Q27, IND!Q27, LAC!Q27, LAL!Q27, MEM!Q27, MIA!Q27, MIL!Q27, MIN!Q27, NOP!Q27, NYK!Q27, OKC!Q27, ORL!Q27, PHI!Q27, PHX!Q27, POR!Q27, SAC!Q27, SAS!Q27, TOR!Q27, UTH!Q27, WAS!Q27))/$B$103</f>
        <v>0</v>
      </c>
      <c r="R129" s="140">
        <f>(SUM(ATL!R27, BOS!R27, BRK!R27, CHA!R27, CHI!R27, CLE!R27, DAL!R27, DEN!R27, DET!R27, GSW!R27, HOU!R27, IND!R27, LAC!R27, LAL!R27, MEM!R27, MIA!R27, MIL!R27, MIN!R27, NOP!R27, NYK!R27, OKC!R27, ORL!R27, PHI!R27, PHX!R27, POR!R27, SAC!R27, SAS!R27, TOR!R27, UTH!R27, WAS!R27)-Max(ATL!R27, BOS!R27, BRK!R27, CHA!R27, CHI!R27, CLE!R27, DAL!R27, DEN!R27, DET!R27, GSW!R27, HOU!R27, IND!R27, LAC!R27, LAL!R27, MEM!R27, MIA!R27, MIL!R27, MIN!R27, NOP!R27, NYK!R27, OKC!R27, ORL!R27, PHI!R27, PHX!R27, POR!R27, SAC!R27, SAS!R27, TOR!R27, UTH!R27, WAS!R27)-min(ATL!R27, BOS!R27, BRK!R27, CHA!R27, CHI!R27, CLE!R27, DAL!R27, DEN!R27, DET!R27, GSW!R27, HOU!R27, IND!R27, LAC!R27, LAL!R27, MEM!R27, MIA!R27, MIL!R27, MIN!R27, NOP!R27, NYK!R27, OKC!R27, ORL!R27, PHI!R27, PHX!R27, POR!R27, SAC!R27, SAS!R27, TOR!R27, UTH!R27, WAS!R27))/$B$103</f>
        <v>0</v>
      </c>
      <c r="S129" s="140">
        <f>(SUM(ATL!S27, BOS!S27, BRK!S27, CHA!S27, CHI!S27, CLE!S27, DAL!S27, DEN!S27, DET!S27, GSW!S27, HOU!S27, IND!S27, LAC!S27, LAL!S27, MEM!S27, MIA!S27, MIL!S27, MIN!S27, NOP!S27, NYK!S27, OKC!S27, ORL!S27, PHI!S27, PHX!S27, POR!S27, SAC!S27, SAS!S27, TOR!S27, UTH!S27, WAS!S27)-Max(ATL!S27, BOS!S27, BRK!S27, CHA!S27, CHI!S27, CLE!S27, DAL!S27, DEN!S27, DET!S27, GSW!S27, HOU!S27, IND!S27, LAC!S27, LAL!S27, MEM!S27, MIA!S27, MIL!S27, MIN!S27, NOP!S27, NYK!S27, OKC!S27, ORL!S27, PHI!S27, PHX!S27, POR!S27, SAC!S27, SAS!S27, TOR!S27, UTH!S27, WAS!S27)-min(ATL!S27, BOS!S27, BRK!S27, CHA!S27, CHI!S27, CLE!S27, DAL!S27, DEN!S27, DET!S27, GSW!S27, HOU!S27, IND!S27, LAC!S27, LAL!S27, MEM!S27, MIA!S27, MIL!S27, MIN!S27, NOP!S27, NYK!S27, OKC!S27, ORL!S27, PHI!S27, PHX!S27, POR!S27, SAC!S27, SAS!S27, TOR!S27, UTH!S27, WAS!S27))/$B$103</f>
        <v>-1488.392857</v>
      </c>
    </row>
    <row r="130">
      <c r="A130" s="3" t="s">
        <v>48</v>
      </c>
      <c r="B130" s="140">
        <f>(SUM(ATL!B28, BOS!B28, BRK!B28, CHA!B28, CHI!B28, CLE!B28, DAL!B28, DEN!B28, DET!B28, GSW!B28, HOU!B28, IND!B28, LAC!B28, LAL!B28, MEM!B28, MIA!B28, MIL!B28, MIN!B28, NOP!B28, NYK!B28, OKC!B28, ORL!B28, PHI!B28, PHX!B28, POR!B28, SAC!B28, SAS!B28, TOR!B28, UTH!B28, WAS!B28)-Max(ATL!B28, BOS!B28, BRK!B28, CHA!B28, CHI!B28, CLE!B28, DAL!B28, DEN!B28, DET!B28, GSW!B28, HOU!B28, IND!B28, LAC!B28, LAL!B28, MEM!B28, MIA!B28, MIL!B28, MIN!B28, NOP!B28, NYK!B28, OKC!B28, ORL!B28, PHI!B28, PHX!B28, POR!B28, SAC!B28, SAS!B28, TOR!B28, UTH!B28, WAS!B28)-min(ATL!B28, BOS!B28, BRK!B28, CHA!B28, CHI!B28, CLE!B28, DAL!B28, DEN!B28, DET!B28, GSW!B28, HOU!B28, IND!B28, LAC!B28, LAL!B28, MEM!B28, MIA!B28, MIL!B28, MIN!B28, NOP!B28, NYK!B28, OKC!B28, ORL!B28, PHI!B28, PHX!B28, POR!B28, SAC!B28, SAS!B28, TOR!B28, UTH!B28, WAS!B28))/$B$103</f>
        <v>1.214285714</v>
      </c>
      <c r="C130" s="140">
        <f>(SUM(ATL!C28, BOS!C28, BRK!C28, CHA!C28, CHI!C28, CLE!C28, DAL!C28, DEN!C28, DET!C28, GSW!C28, HOU!C28, IND!C28, LAC!C28, LAL!C28, MEM!C28, MIA!C28, MIL!C28, MIN!C28, NOP!C28, NYK!C28, OKC!C28, ORL!C28, PHI!C28, PHX!C28, POR!C28, SAC!C28, SAS!C28, TOR!C28, UTH!C28, WAS!C28)-Max(ATL!C28, BOS!C28, BRK!C28, CHA!C28, CHI!C28, CLE!C28, DAL!C28, DEN!C28, DET!C28, GSW!C28, HOU!C28, IND!C28, LAC!C28, LAL!C28, MEM!C28, MIA!C28, MIL!C28, MIN!C28, NOP!C28, NYK!C28, OKC!C28, ORL!C28, PHI!C28, PHX!C28, POR!C28, SAC!C28, SAS!C28, TOR!C28, UTH!C28, WAS!C28)-min(ATL!C28, BOS!C28, BRK!C28, CHA!C28, CHI!C28, CLE!C28, DAL!C28, DEN!C28, DET!C28, GSW!C28, HOU!C28, IND!C28, LAC!C28, LAL!C28, MEM!C28, MIA!C28, MIL!C28, MIN!C28, NOP!C28, NYK!C28, OKC!C28, ORL!C28, PHI!C28, PHX!C28, POR!C28, SAC!C28, SAS!C28, TOR!C28, UTH!C28, WAS!C28))/$B$103</f>
        <v>1.642857143</v>
      </c>
      <c r="D130" s="140">
        <f>(SUM(ATL!D28, BOS!D28, BRK!D28, CHA!D28, CHI!D28, CLE!D28, DAL!D28, DEN!D28, DET!D28, GSW!D28, HOU!D28, IND!D28, LAC!D28, LAL!D28, MEM!D28, MIA!D28, MIL!D28, MIN!D28, NOP!D28, NYK!D28, OKC!D28, ORL!D28, PHI!D28, PHX!D28, POR!D28, SAC!D28, SAS!D28, TOR!D28, UTH!D28, WAS!D28)-Max(ATL!D28, BOS!D28, BRK!D28, CHA!D28, CHI!D28, CLE!D28, DAL!D28, DEN!D28, DET!D28, GSW!D28, HOU!D28, IND!D28, LAC!D28, LAL!D28, MEM!D28, MIA!D28, MIL!D28, MIN!D28, NOP!D28, NYK!D28, OKC!D28, ORL!D28, PHI!D28, PHX!D28, POR!D28, SAC!D28, SAS!D28, TOR!D28, UTH!D28, WAS!D28)-min(ATL!D28, BOS!D28, BRK!D28, CHA!D28, CHI!D28, CLE!D28, DAL!D28, DEN!D28, DET!D28, GSW!D28, HOU!D28, IND!D28, LAC!D28, LAL!D28, MEM!D28, MIA!D28, MIL!D28, MIN!D28, NOP!D28, NYK!D28, OKC!D28, ORL!D28, PHI!D28, PHX!D28, POR!D28, SAC!D28, SAS!D28, TOR!D28, UTH!D28, WAS!D28))/$B$103</f>
        <v>8.571428571</v>
      </c>
      <c r="E130" s="140">
        <f>(SUM(ATL!E28, BOS!E28, BRK!E28, CHA!E28, CHI!E28, CLE!E28, DAL!E28, DEN!E28, DET!E28, GSW!E28, HOU!E28, IND!E28, LAC!E28, LAL!E28, MEM!E28, MIA!E28, MIL!E28, MIN!E28, NOP!E28, NYK!E28, OKC!E28, ORL!E28, PHI!E28, PHX!E28, POR!E28, SAC!E28, SAS!E28, TOR!E28, UTH!E28, WAS!E28)-Max(ATL!E28, BOS!E28, BRK!E28, CHA!E28, CHI!E28, CLE!E28, DAL!E28, DEN!E28, DET!E28, GSW!E28, HOU!E28, IND!E28, LAC!E28, LAL!E28, MEM!E28, MIA!E28, MIL!E28, MIN!E28, NOP!E28, NYK!E28, OKC!E28, ORL!E28, PHI!E28, PHX!E28, POR!E28, SAC!E28, SAS!E28, TOR!E28, UTH!E28, WAS!E28)-min(ATL!E28, BOS!E28, BRK!E28, CHA!E28, CHI!E28, CLE!E28, DAL!E28, DEN!E28, DET!E28, GSW!E28, HOU!E28, IND!E28, LAC!E28, LAL!E28, MEM!E28, MIA!E28, MIL!E28, MIN!E28, NOP!E28, NYK!E28, OKC!E28, ORL!E28, PHI!E28, PHX!E28, POR!E28, SAC!E28, SAS!E28, TOR!E28, UTH!E28, WAS!E28))/$B$103</f>
        <v>3.5</v>
      </c>
      <c r="F130" s="140">
        <f>(SUM(ATL!G28, BOS!F28, BRK!F28, CHA!F28, CHI!F28, CLE!F28, DAL!F28, DEN!F28, DET!F28, GSW!F28, HOU!F28, IND!F28, LAC!F28, LAL!F28, MEM!F28, MIA!F28, MIL!F28, MIN!F28, NOP!F28, NYK!F28, OKC!F28, ORL!F28, PHI!F28, PHX!F28, POR!F28, SAC!F28, SAS!F28, TOR!F28, UTH!F28, WAS!F28)-Max(ATL!G28, BOS!F28, BRK!F28, CHA!F28, CHI!F28, CLE!F28, DAL!F28, DEN!F28, DET!F28, GSW!F28, HOU!F28, IND!F28, LAC!F28, LAL!F28, MEM!F28, MIA!F28, MIL!F28, MIN!F28, NOP!F28, NYK!F28, OKC!F28, ORL!F28, PHI!F28, PHX!F28, POR!F28, SAC!F28, SAS!F28, TOR!F28, UTH!F28, WAS!F28)-min(ATL!G28, BOS!F28, BRK!F28, CHA!F28, CHI!F28, CLE!F28, DAL!F28, DEN!F28, DET!F28, GSW!F28, HOU!F28, IND!F28, LAC!F28, LAL!F28, MEM!F28, MIA!F28, MIL!F28, MIN!F28, NOP!F28, NYK!F28, OKC!F28, ORL!F28, PHI!F28, PHX!F28, POR!F28, SAC!F28, SAS!F28, TOR!F28, UTH!F28, WAS!F28))/$B$103</f>
        <v>5.071428571</v>
      </c>
      <c r="G130" s="140">
        <f>(SUM(ATL!G28, BOS!G28, BRK!G28, CHA!G28, CHI!G28, CLE!G28, DAL!G28, DEN!G28, DET!G28, GSW!G28, HOU!G28, IND!G28, LAC!G28, LAL!G28, MEM!G28, MIA!G28, MIL!G28, MIN!G28, NOP!G28, NYK!G28, OKC!G28, ORL!G28, PHI!G28, PHX!G28, POR!G28, SAC!G28, SAS!G28, TOR!G28, UTH!G28, WAS!G28)-Max(ATL!G28, BOS!G28, BRK!G28, CHA!G28, CHI!G28, CLE!G28, DAL!G28, DEN!G28, DET!G28, GSW!G28, HOU!G28, IND!G28, LAC!G28, LAL!G28, MEM!G28, MIA!G28, MIL!G28, MIN!G28, NOP!G28, NYK!G28, OKC!G28, ORL!G28, PHI!G28, PHX!G28, POR!G28, SAC!G28, SAS!G28, TOR!G28, UTH!G28, WAS!G28)-min(ATL!G28, BOS!G28, BRK!G28, CHA!G28, CHI!G28, CLE!G28, DAL!G28, DEN!G28, DET!G28, GSW!G28, HOU!G28, IND!G28, LAC!G28, LAL!G28, MEM!G28, MIA!G28, MIL!G28, MIN!G28, NOP!G28, NYK!G28, OKC!G28, ORL!G28, PHI!G28, PHX!G28, POR!G28, SAC!G28, SAS!G28, TOR!G28, UTH!G28, WAS!G28))/$B$103</f>
        <v>9.75</v>
      </c>
      <c r="H130" s="140">
        <f>(SUM(ATL!H28, BOS!H28, BRK!H28, CHA!H28, CHI!H28, CLE!H28, DAL!H28, DEN!H28, DET!H28, GSW!H28, HOU!H28, IND!H28, LAC!H28, LAL!H28, MEM!H28, MIA!H28, MIL!H28, MIN!H28, NOP!H28, NYK!H28, OKC!H28, ORL!H28, PHI!H28, PHX!H28, POR!H28, SAC!H28, SAS!H28, TOR!H28, UTH!H28, WAS!H28)-Max(ATL!H28, BOS!H28, BRK!H28, CHA!H28, CHI!H28, CLE!H28, DAL!H28, DEN!H28, DET!H28, GSW!H28, HOU!H28, IND!H28, LAC!H28, LAL!H28, MEM!H28, MIA!H28, MIL!H28, MIN!H28, NOP!H28, NYK!H28, OKC!H28, ORL!H28, PHI!H28, PHX!H28, POR!H28, SAC!H28, SAS!H28, TOR!H28, UTH!H28, WAS!H28)-min(ATL!H28, BOS!H28, BRK!H28, CHA!H28, CHI!H28, CLE!H28, DAL!H28, DEN!H28, DET!H28, GSW!H28, HOU!H28, IND!H28, LAC!H28, LAL!H28, MEM!H28, MIA!H28, MIL!H28, MIN!H28, NOP!H28, NYK!H28, OKC!H28, ORL!H28, PHI!H28, PHX!H28, POR!H28, SAC!H28, SAS!H28, TOR!H28, UTH!H28, WAS!H28))/$B$103</f>
        <v>8.857142857</v>
      </c>
      <c r="I130" s="140">
        <f>(SUM(ATL!I28, BOS!I28, BRK!I28, CHA!I28, CHI!I28, CLE!I28, DAL!I28, DEN!I28, DET!I28, GSW!I28, HOU!I28, IND!I28, LAC!I28, LAL!I28, MEM!I28, MIA!I28, MIL!I28, MIN!I28, NOP!I27, NYK!I28, OKC!I28, ORL!I28, PHI!I28, PHX!I28, POR!I28, SAC!I28, SAS!I28, TOR!I28, UTH!I28, WAS!I28)-Max(ATL!I28, BOS!I28, BRK!I28, CHA!I28, CHI!I28, CLE!I28, DAL!I28, DEN!I28, DET!I28, GSW!I28, HOU!I28, IND!I28, LAC!I28, LAL!I28, MEM!I28, MIA!I28, MIL!I28, MIN!I28, NOP!I27, NYK!I28, OKC!I28, ORL!I28, PHI!I28, PHX!I28, POR!I28, SAC!I28, SAS!I28, TOR!I28, UTH!I28, WAS!I28)-min(ATL!I28, BOS!I28, BRK!I28, CHA!I28, CHI!I28, CLE!I28, DAL!I28, DEN!I28, DET!I28, GSW!I28, HOU!I28, IND!I28, LAC!I28, LAL!I28, MEM!I28, MIA!I28, MIL!I28, MIN!I28, NOP!I27, NYK!I28, OKC!I28, ORL!I28, PHI!I28, PHX!I28, POR!I28, SAC!I28, SAS!I28, TOR!I28, UTH!I28, WAS!I28))/$B$103</f>
        <v>6.821428571</v>
      </c>
      <c r="J130" s="140">
        <f>(SUM(ATL!J28, BOS!J28, BRK!J28, CHA!J28, CHI!J28, CLE!J28, DAL!J28, DEN!J28, DET!J28, GSW!J28, HOU!J28, IND!J28, LAC!J28, LAL!J28, MEM!J28, MIA!J28, MIL!J28, MIN!J28, NOP!J27, NYK!J28, OKC!J28, ORL!J28, PHI!J28, PHX!J28, POR!J28, SAC!J28, SAS!J28, TOR!J28, UTH!J28, WAS!J28)-Max(ATL!J28, BOS!J28, BRK!J28, CHA!J28, CHI!J28, CLE!J28, DAL!J28, DEN!J28, DET!J28, GSW!J28, HOU!J28, IND!J28, LAC!J28, LAL!J28, MEM!J28, MIA!J28, MIL!J28, MIN!J28, NOP!J27, NYK!J28, OKC!J28, ORL!J28, PHI!J28, PHX!J28, POR!J28, SAC!J28, SAS!J28, TOR!J28, UTH!J28, WAS!J28)-min(ATL!J28, BOS!J28, BRK!J28, CHA!J28, CHI!J28, CLE!J28, DAL!J28, DEN!J28, DET!J28, GSW!J28, HOU!J28, IND!J28, LAC!J28, LAL!J28, MEM!J28, MIA!J28, MIL!J28, MIN!J28, NOP!J27, NYK!J28, OKC!J28, ORL!J28, PHI!J28, PHX!J28, POR!J28, SAC!J28, SAS!J28, TOR!J28, UTH!J28, WAS!J28))/$B$103</f>
        <v>6.857142857</v>
      </c>
      <c r="K130" s="140">
        <f>(SUM(ATL!K28, BOS!K28, BRK!K28, CHA!K28, CHI!K28, CLE!K28, DAL!K28, DEN!K28, DET!K28, GSW!K28, HOU!K28, IND!K28, LAC!K28, LAL!K28, MEM!K28, MIA!K28, MIL!K28, MIN!K28, NOP!K27, NYK!K28, OKC!K28, ORL!K28, PHI!K28, PHX!K28, POR!K28, SAC!K28, SAS!K28, TOR!K28, UTH!K28, WAS!K28)-Max(ATL!K28, BOS!K28, BRK!K28, CHA!K28, CHI!K28, CLE!K28, DAL!K28, DEN!K28, DET!K28, GSW!K28, HOU!K28, IND!K28, LAC!K28, LAL!K28, MEM!K28, MIA!K28, MIL!K28, MIN!K28, NOP!K27, NYK!K28, OKC!K28, ORL!K28, PHI!K28, PHX!K28, POR!K28, SAC!K28, SAS!K28, TOR!K28, UTH!K28, WAS!K28)-min(ATL!K28, BOS!K28, BRK!K28, CHA!K28, CHI!K28, CLE!K28, DAL!K28, DEN!K28, DET!K28, GSW!K28, HOU!K28, IND!K28, LAC!K28, LAL!K28, MEM!K28, MIA!K28, MIL!K28, MIN!K28, NOP!K27, NYK!K28, OKC!K28, ORL!K28, PHI!K28, PHX!K28, POR!K28, SAC!K28, SAS!K28, TOR!K28, UTH!K28, WAS!K28))/$B$103</f>
        <v>8.5</v>
      </c>
      <c r="L130" s="140">
        <f>(SUM(ATL!L28, BOS!L28, BRK!L28, CHA!L28, CHI!L28, CLE!L28, DAL!L28, DEN!L28, DET!L28, GSW!L28, HOU!L28, IND!L28, LAC!L28, LAL!L28, MEM!L28, MIA!L28, MIL!L28, MIN!L28, NOP!L27, NYK!L28, OKC!L28, ORL!L28, PHI!L28, PHX!L28, POR!L28, SAC!L28, SAS!L28, TOR!L28, UTH!L28, WAS!L28)-Max(ATL!L28, BOS!L28, BRK!L28, CHA!L28, CHI!L28, CLE!L28, DAL!L28, DEN!L28, DET!L28, GSW!L28, HOU!L28, IND!L28, LAC!L28, LAL!L28, MEM!L28, MIA!L28, MIL!L28, MIN!L28, NOP!L27, NYK!L28, OKC!L28, ORL!L28, PHI!L28, PHX!L28, POR!L28, SAC!L28, SAS!L28, TOR!L28, UTH!L28, WAS!L28)-min(ATL!L28, BOS!L28, BRK!L28, CHA!L28, CHI!L28, CLE!L28, DAL!L28, DEN!L28, DET!L28, GSW!L28, HOU!L28, IND!L28, LAC!L28, LAL!L28, MEM!L28, MIA!L28, MIL!L28, MIN!L28, NOP!L27, NYK!L28, OKC!L28, ORL!L28, PHI!L28, PHX!L28, POR!L28, SAC!L28, SAS!L28, TOR!L28, UTH!L28, WAS!L28))/$B$103</f>
        <v>6.535714286</v>
      </c>
      <c r="M130" s="140">
        <f>(SUM(ATL!M28, BOS!M28, BRK!M28, CHA!M28, CHI!M28, CLE!M28, DAL!M28, DEN!M28, DET!M28, GSW!M28, HOU!M28, IND!M28, LAC!M28, LAL!M28, MEM!M28, MIA!M28, MIL!M28, MIN!M28, NOP!M28, NYK!M28, OKC!M28, ORL!M28, PHI!M28, PHX!M28, POR!M28, SAC!M28, SAS!M28, TOR!M28, UTH!M28, WAS!M28)-Max(ATL!M28, BOS!M28, BRK!M28, CHA!M28, CHI!M28, CLE!M28, DAL!M28, DEN!M28, DET!M28, GSW!M28, HOU!M28, IND!M28, LAC!M28, LAL!M28, MEM!M28, MIA!M28, MIL!M28, MIN!M28, NOP!M28, NYK!M28, OKC!M28, ORL!M28, PHI!M28, PHX!M28, POR!M28, SAC!M28, SAS!M28, TOR!M28, UTH!M28, WAS!M28)-min(ATL!M28, BOS!M28, BRK!M28, CHA!M28, CHI!M28, CLE!M28, DAL!M28, DEN!M28, DET!M28, GSW!M28, HOU!M28, IND!M28, LAC!M28, LAL!M28, MEM!M28, MIA!M28, MIL!M28, MIN!M28, NOP!M28, NYK!M28, OKC!M28, ORL!M28, PHI!M28, PHX!M28, POR!M28, SAC!M28, SAS!M28, TOR!M28, UTH!M28, WAS!M28))/$B$103</f>
        <v>4.428571429</v>
      </c>
      <c r="N130" s="140">
        <f>(SUM(ATL!N28, BOS!N28, BRK!N28, CHA!N28, CHI!N28, CLE!N28, DAL!N28, DEN!N28, DET!N28, GSW!N28, HOU!N28, IND!N28, LAC!N28, LAL!N28, MEM!N28, MIA!N28, MIL!N28, MIN!N28, NOP!N28, NYK!N28, OKC!N28, ORL!N28, PHI!N28, PHX!N28, POR!N28, SAC!N28, SAS!N28, TOR!N28, UTH!N28, WAS!N28)-Max(ATL!N28, BOS!N28, BRK!N28, CHA!N28, CHI!N28, CLE!N28, DAL!N28, DEN!N28, DET!N28, GSW!N28, HOU!N28, IND!N28, LAC!N28, LAL!N28, MEM!N28, MIA!N28, MIL!N28, MIN!N28, NOP!N28, NYK!N28, OKC!N28, ORL!N28, PHI!N28, PHX!N28, POR!N28, SAC!N28, SAS!N28, TOR!N28, UTH!N28, WAS!N28)-min(ATL!N28, BOS!N28, BRK!N28, CHA!N28, CHI!N28, CLE!N28, DAL!N28, DEN!N28, DET!N28, GSW!N28, HOU!N28, IND!N28, LAC!N28, LAL!N28, MEM!N28, MIA!N28, MIL!N28, MIN!N28, NOP!N28, NYK!N28, OKC!N28, ORL!N28, PHI!N28, PHX!N28, POR!N28, SAC!N28, SAS!N28, TOR!N28, UTH!N28, WAS!N28))/$B$103</f>
        <v>2.071428571</v>
      </c>
      <c r="O130" s="140">
        <f>(SUM(ATL!O28, BOS!O28, BRK!O28, CHA!O28, CHI!O28, CLE!O28, DAL!O28, DEN!O28, DET!O28, GSW!O28, HOU!O28, IND!O28, LAC!O28, LAL!O28, MEM!O28, MIA!O28, MIL!O28, MIN!O28, NOP!O28, NYK!O28, OKC!O28, ORL!O28, PHI!O28, PHX!O28, POR!O28, SAC!O28, SAS!O28, TOR!O28, UTH!O28, WAS!O28)-Max(ATL!O28, BOS!O28, BRK!O28, CHA!O28, CHI!O28, CLE!O28, DAL!O28, DEN!O28, DET!O28, GSW!O28, HOU!O28, IND!O28, LAC!O28, LAL!O28, MEM!O28, MIA!O28, MIL!O28, MIN!O28, NOP!O28, NYK!O28, OKC!O28, ORL!O28, PHI!O28, PHX!O28, POR!O28, SAC!O28, SAS!O28, TOR!O28, UTH!O28, WAS!O28)-min(ATL!O28, BOS!O28, BRK!O28, CHA!O28, CHI!O28, CLE!O28, DAL!O28, DEN!O28, DET!O28, GSW!O28, HOU!O28, IND!O28, LAC!O28, LAL!O28, MEM!O28, MIA!O28, MIL!O28, MIN!O28, NOP!O28, NYK!O28, OKC!O28, ORL!O28, PHI!O28, PHX!O28, POR!O28, SAC!O28, SAS!O28, TOR!O28, UTH!O28, WAS!O28))/$B$103</f>
        <v>1.25</v>
      </c>
      <c r="P130" s="140">
        <f>(SUM(ATL!P28, BOS!P28, BRK!P28, CHA!P28, CHI!P28, CLE!P28, DAL!P28, DEN!P28, DET!P28, GSW!P28, HOU!P28, IND!P28, LAC!P28, LAL!P28, MEM!P28, MIA!P28, MIL!P28, MIN!P28, NOP!P28, NYK!P28, OKC!P28, ORL!P28, PHI!P28, PHX!P28, POR!P28, SAC!P28, SAS!P28, TOR!P28, UTH!P28, WAS!P28)-Max(ATL!P28, BOS!P28, BRK!P28, CHA!P28, CHI!P28, CLE!P28, DAL!P28, DEN!P28, DET!P28, GSW!P28, HOU!P28, IND!P28, LAC!P28, LAL!P28, MEM!P28, MIA!P28, MIL!P28, MIN!P28, NOP!P28, NYK!P28, OKC!P28, ORL!P28, PHI!P28, PHX!P28, POR!P28, SAC!P28, SAS!P28, TOR!P28, UTH!P28, WAS!P28)-min(ATL!P28, BOS!P28, BRK!P28, CHA!P28, CHI!P28, CLE!P28, DAL!P28, DEN!P28, DET!P28, GSW!P28, HOU!P28, IND!P28, LAC!P28, LAL!P28, MEM!P28, MIA!P28, MIL!P28, MIN!P28, NOP!P28, NYK!P28, OKC!P28, ORL!P28, PHI!P28, PHX!P28, POR!P28, SAC!P28, SAS!P28, TOR!P28, UTH!P28, WAS!P28))/$B$103</f>
        <v>0</v>
      </c>
      <c r="Q130" s="140">
        <f>(SUM(ATL!Q28, BOS!Q28, BRK!Q28, CHA!Q28, CHI!Q28, CLE!Q28, DAL!Q28, DEN!Q28, DET!Q28, GSW!Q28, HOU!Q28, IND!Q28, LAC!Q28, LAL!Q28, MEM!Q28, MIA!Q28, MIL!Q28, MIN!Q28, NOP!Q28, NYK!Q28, OKC!Q28, ORL!Q28, PHI!Q28, PHX!Q28, POR!Q28, SAC!Q28, SAS!Q28, TOR!Q28, UTH!Q28, WAS!Q28)-Max(ATL!Q28, BOS!Q28, BRK!Q28, CHA!Q28, CHI!Q28, CLE!Q28, DAL!Q28, DEN!Q28, DET!Q28, GSW!Q28, HOU!Q28, IND!Q28, LAC!Q28, LAL!Q28, MEM!Q28, MIA!Q28, MIL!Q28, MIN!Q28, NOP!Q28, NYK!Q28, OKC!Q28, ORL!Q28, PHI!Q28, PHX!Q28, POR!Q28, SAC!Q28, SAS!Q28, TOR!Q28, UTH!Q28, WAS!Q28)-min(ATL!Q28, BOS!Q28, BRK!Q28, CHA!Q28, CHI!Q28, CLE!Q28, DAL!Q28, DEN!Q28, DET!Q28, GSW!Q28, HOU!Q28, IND!Q28, LAC!Q28, LAL!Q28, MEM!Q28, MIA!Q28, MIL!Q28, MIN!Q28, NOP!Q28, NYK!Q28, OKC!Q28, ORL!Q28, PHI!Q28, PHX!Q28, POR!Q28, SAC!Q28, SAS!Q28, TOR!Q28, UTH!Q28, WAS!Q28))/$B$103</f>
        <v>0</v>
      </c>
      <c r="R130" s="140">
        <f>(SUM(ATL!R28, BOS!R28, BRK!R28, CHA!R28, CHI!R28, CLE!R28, DAL!R28, DEN!R28, DET!R28, GSW!R28, HOU!R28, IND!R28, LAC!R28, LAL!R28, MEM!R28, MIA!R28, MIL!R28, MIN!R28, NOP!R28, NYK!R28, OKC!R28, ORL!R28, PHI!R28, PHX!R28, POR!R28, SAC!R28, SAS!R28, TOR!R28, UTH!R28, WAS!R28)-Max(ATL!R28, BOS!R28, BRK!R28, CHA!R28, CHI!R28, CLE!R28, DAL!R28, DEN!R28, DET!R28, GSW!R28, HOU!R28, IND!R28, LAC!R28, LAL!R28, MEM!R28, MIA!R28, MIL!R28, MIN!R28, NOP!R28, NYK!R28, OKC!R28, ORL!R28, PHI!R28, PHX!R28, POR!R28, SAC!R28, SAS!R28, TOR!R28, UTH!R28, WAS!R28)-min(ATL!R28, BOS!R28, BRK!R28, CHA!R28, CHI!R28, CLE!R28, DAL!R28, DEN!R28, DET!R28, GSW!R28, HOU!R28, IND!R28, LAC!R28, LAL!R28, MEM!R28, MIA!R28, MIL!R28, MIN!R28, NOP!R28, NYK!R28, OKC!R28, ORL!R28, PHI!R28, PHX!R28, POR!R28, SAC!R28, SAS!R28, TOR!R28, UTH!R28, WAS!R28))/$B$103</f>
        <v>0</v>
      </c>
      <c r="S130" s="140">
        <f>(SUM(ATL!S28, BOS!S28, BRK!S28, CHA!S28, CHI!S28, CLE!S28, DAL!S28, DEN!S28, DET!S28, GSW!S28, HOU!S28, IND!S28, LAC!S28, LAL!S28, MEM!S28, MIA!S28, MIL!S28, MIN!S28, NOP!S28, NYK!S28, OKC!S28, ORL!S28, PHI!S28, PHX!S28, POR!S28, SAC!S28, SAS!S28, TOR!S28, UTH!S28, WAS!S28)-Max(ATL!S28, BOS!S28, BRK!S28, CHA!S28, CHI!S28, CLE!S28, DAL!S28, DEN!S28, DET!S28, GSW!S28, HOU!S28, IND!S28, LAC!S28, LAL!S28, MEM!S28, MIA!S28, MIL!S28, MIN!S28, NOP!S28, NYK!S28, OKC!S28, ORL!S28, PHI!S28, PHX!S28, POR!S28, SAC!S28, SAS!S28, TOR!S28, UTH!S28, WAS!S28)-min(ATL!S28, BOS!S28, BRK!S28, CHA!S28, CHI!S28, CLE!S28, DAL!S28, DEN!S28, DET!S28, GSW!S28, HOU!S28, IND!S28, LAC!S28, LAL!S28, MEM!S28, MIA!S28, MIL!S28, MIN!S28, NOP!S28, NYK!S28, OKC!S28, ORL!S28, PHI!S28, PHX!S28, POR!S28, SAC!S28, SAS!S28, TOR!S28, UTH!S28, WAS!S28))/$B$103</f>
        <v>-1491.5</v>
      </c>
    </row>
    <row r="131">
      <c r="A131" s="3" t="s">
        <v>49</v>
      </c>
      <c r="B131" s="140">
        <f>(SUM(ATL!B29, BOS!B29, BRK!B29, CHA!B29, CHI!B29, CLE!B29, DAL!B29, DEN!B29, DET!B29, GSW!B29, HOU!B29, IND!B29, LAC!B29, LAL!B29, MEM!B29, MIA!B29, MIL!B29, MIN!B29, NOP!B29, NYK!B29, OKC!B29, ORL!B29, PHI!B29, PHX!B29, POR!B29, SAC!B29, SAS!B29, TOR!B29, UTH!B29, WAS!B29)-Max(ATL!B29, BOS!B29, BRK!B29, CHA!B29, CHI!B29, CLE!B29, DAL!B29, DEN!B29, DET!B29, GSW!B29, HOU!B29, IND!B29, LAC!B29, LAL!B29, MEM!B29, MIA!B29, MIL!B29, MIN!B29, NOP!B29, NYK!B29, OKC!B29, ORL!B29, PHI!B29, PHX!B29, POR!B29, SAC!B29, SAS!B29, TOR!B29, UTH!B29, WAS!B29)-min(ATL!B29, BOS!B29, BRK!B29, CHA!B29, CHI!B29, CLE!B29, DAL!B29, DEN!B29, DET!B29, GSW!B29, HOU!B29, IND!B29, LAC!B29, LAL!B29, MEM!B29, MIA!B29, MIL!B29, MIN!B29, NOP!B29, NYK!B29, OKC!B29, ORL!B29, PHI!B29, PHX!B29, POR!B29, SAC!B29, SAS!B29, TOR!B29, UTH!B29, WAS!B29))/$B$103</f>
        <v>10.53571429</v>
      </c>
      <c r="C131" s="140">
        <f>(SUM(ATL!C29, BOS!C29, BRK!C29, CHA!C29, CHI!C29, CLE!C29, DAL!C29, DEN!C29, DET!C29, GSW!C29, HOU!C29, IND!C29, LAC!C29, LAL!C29, MEM!C29, MIA!C29, MIL!C29, MIN!C29, NOP!C29, NYK!C29, OKC!C29, ORL!C29, PHI!C29, PHX!C29, POR!C29, SAC!C29, SAS!C29, TOR!C29, UTH!C29, WAS!C29)-Max(ATL!C29, BOS!C29, BRK!C29, CHA!C29, CHI!C29, CLE!C29, DAL!C29, DEN!C29, DET!C29, GSW!C29, HOU!C29, IND!C29, LAC!C29, LAL!C29, MEM!C29, MIA!C29, MIL!C29, MIN!C29, NOP!C29, NYK!C29, OKC!C29, ORL!C29, PHI!C29, PHX!C29, POR!C29, SAC!C29, SAS!C29, TOR!C29, UTH!C29, WAS!C29)-min(ATL!C29, BOS!C29, BRK!C29, CHA!C29, CHI!C29, CLE!C29, DAL!C29, DEN!C29, DET!C29, GSW!C29, HOU!C29, IND!C29, LAC!C29, LAL!C29, MEM!C29, MIA!C29, MIL!C29, MIN!C29, NOP!C29, NYK!C29, OKC!C29, ORL!C29, PHI!C29, PHX!C29, POR!C29, SAC!C29, SAS!C29, TOR!C29, UTH!C29, WAS!C29))/$B$103</f>
        <v>8.75</v>
      </c>
      <c r="D131" s="140">
        <f>(SUM(ATL!D29, BOS!D29, BRK!D29, CHA!D29, CHI!D29, CLE!D29, DAL!D29, DEN!D29, DET!D29, GSW!D29, HOU!D29, IND!D29, LAC!D29, LAL!D29, MEM!D29, MIA!D29, MIL!D29, MIN!D29, NOP!D29, NYK!D29, OKC!D29, ORL!D29, PHI!D29, PHX!D29, POR!D29, SAC!D29, SAS!D29, TOR!D29, UTH!D29, WAS!D29)-Max(ATL!D29, BOS!D29, BRK!D29, CHA!D29, CHI!D29, CLE!D29, DAL!D29, DEN!D29, DET!D29, GSW!D29, HOU!D29, IND!D29, LAC!D29, LAL!D29, MEM!D29, MIA!D29, MIL!D29, MIN!D29, NOP!D29, NYK!D29, OKC!D29, ORL!D29, PHI!D29, PHX!D29, POR!D29, SAC!D29, SAS!D29, TOR!D29, UTH!D29, WAS!D29)-min(ATL!D29, BOS!D29, BRK!D29, CHA!D29, CHI!D29, CLE!D29, DAL!D29, DEN!D29, DET!D29, GSW!D29, HOU!D29, IND!D29, LAC!D29, LAL!D29, MEM!D29, MIA!D29, MIL!D29, MIN!D29, NOP!D29, NYK!D29, OKC!D29, ORL!D29, PHI!D29, PHX!D29, POR!D29, SAC!D29, SAS!D29, TOR!D29, UTH!D29, WAS!D29))/$B$103</f>
        <v>3.857142857</v>
      </c>
      <c r="E131" s="140">
        <f>(SUM(ATL!E29, BOS!E29, BRK!E29, CHA!E29, CHI!E29, CLE!E29, DAL!E29, DEN!E29, DET!E29, GSW!E29, HOU!E29, IND!E29, LAC!E29, LAL!E29, MEM!E29, MIA!E29, MIL!E29, MIN!E29, NOP!E29, NYK!E29, OKC!E29, ORL!E29, PHI!E29, PHX!E29, POR!E29, SAC!E29, SAS!E29, TOR!E29, UTH!E29, WAS!E29)-Max(ATL!E29, BOS!E29, BRK!E29, CHA!E29, CHI!E29, CLE!E29, DAL!E29, DEN!E29, DET!E29, GSW!E29, HOU!E29, IND!E29, LAC!E29, LAL!E29, MEM!E29, MIA!E29, MIL!E29, MIN!E29, NOP!E29, NYK!E29, OKC!E29, ORL!E29, PHI!E29, PHX!E29, POR!E29, SAC!E29, SAS!E29, TOR!E29, UTH!E29, WAS!E29)-min(ATL!E29, BOS!E29, BRK!E29, CHA!E29, CHI!E29, CLE!E29, DAL!E29, DEN!E29, DET!E29, GSW!E29, HOU!E29, IND!E29, LAC!E29, LAL!E29, MEM!E29, MIA!E29, MIL!E29, MIN!E29, NOP!E29, NYK!E29, OKC!E29, ORL!E29, PHI!E29, PHX!E29, POR!E29, SAC!E29, SAS!E29, TOR!E29, UTH!E29, WAS!E29))/$B$103</f>
        <v>5.785714286</v>
      </c>
      <c r="F131" s="140">
        <f>(SUM(ATL!G29, BOS!F29, BRK!F29, CHA!F29, CHI!F29, CLE!F29, DAL!F29, DEN!F29, DET!F29, GSW!F29, HOU!F29, IND!F29, LAC!F29, LAL!F29, MEM!F29, MIA!F29, MIL!F29, MIN!F29, NOP!F29, NYK!F29, OKC!F29, ORL!F29, PHI!F29, PHX!F29, POR!F29, SAC!F29, SAS!F29, TOR!F29, UTH!F29, WAS!F29)-Max(ATL!G29, BOS!F29, BRK!F29, CHA!F29, CHI!F29, CLE!F29, DAL!F29, DEN!F29, DET!F29, GSW!F29, HOU!F29, IND!F29, LAC!F29, LAL!F29, MEM!F29, MIA!F29, MIL!F29, MIN!F29, NOP!F29, NYK!F29, OKC!F29, ORL!F29, PHI!F29, PHX!F29, POR!F29, SAC!F29, SAS!F29, TOR!F29, UTH!F29, WAS!F29)-min(ATL!G29, BOS!F29, BRK!F29, CHA!F29, CHI!F29, CLE!F29, DAL!F29, DEN!F29, DET!F29, GSW!F29, HOU!F29, IND!F29, LAC!F29, LAL!F29, MEM!F29, MIA!F29, MIL!F29, MIN!F29, NOP!F29, NYK!F29, OKC!F29, ORL!F29, PHI!F29, PHX!F29, POR!F29, SAC!F29, SAS!F29, TOR!F29, UTH!F29, WAS!F29))/$B$103</f>
        <v>6.428571429</v>
      </c>
      <c r="G131" s="140">
        <f>(SUM(ATL!G29, BOS!G29, BRK!G29, CHA!G29, CHI!G29, CLE!G29, DAL!G29, DEN!G29, DET!G29, GSW!G29, HOU!G29, IND!G29, LAC!G29, LAL!G29, MEM!G29, MIA!G29, MIL!G29, MIN!G29, NOP!G29, NYK!G29, OKC!G29, ORL!G29, PHI!G29, PHX!G29, POR!G29, SAC!G29, SAS!G29, TOR!G29, UTH!G29, WAS!G29)-Max(ATL!G29, BOS!G29, BRK!G29, CHA!G29, CHI!G29, CLE!G29, DAL!G29, DEN!G29, DET!G29, GSW!G29, HOU!G29, IND!G29, LAC!G29, LAL!G29, MEM!G29, MIA!G29, MIL!G29, MIN!G29, NOP!G29, NYK!G29, OKC!G29, ORL!G29, PHI!G29, PHX!G29, POR!G29, SAC!G29, SAS!G29, TOR!G29, UTH!G29, WAS!G29)-min(ATL!G29, BOS!G29, BRK!G29, CHA!G29, CHI!G29, CLE!G29, DAL!G29, DEN!G29, DET!G29, GSW!G29, HOU!G29, IND!G29, LAC!G29, LAL!G29, MEM!G29, MIA!G29, MIL!G29, MIN!G29, NOP!G29, NYK!G29, OKC!G29, ORL!G29, PHI!G29, PHX!G29, POR!G29, SAC!G29, SAS!G29, TOR!G29, UTH!G29, WAS!G29))/$B$103</f>
        <v>4.178571429</v>
      </c>
      <c r="H131" s="140">
        <f>(SUM(ATL!H29, BOS!H29, BRK!H29, CHA!H29, CHI!H29, CLE!H29, DAL!H29, DEN!H29, DET!H29, GSW!H29, HOU!H29, IND!H29, LAC!H29, LAL!H29, MEM!H29, MIA!H29, MIL!H29, MIN!H29, NOP!H29, NYK!H29, OKC!H29, ORL!H29, PHI!H29, PHX!H29, POR!H29, SAC!H29, SAS!H29, TOR!H29, UTH!H29, WAS!H29)-Max(ATL!H29, BOS!H29, BRK!H29, CHA!H29, CHI!H29, CLE!H29, DAL!H29, DEN!H29, DET!H29, GSW!H29, HOU!H29, IND!H29, LAC!H29, LAL!H29, MEM!H29, MIA!H29, MIL!H29, MIN!H29, NOP!H29, NYK!H29, OKC!H29, ORL!H29, PHI!H29, PHX!H29, POR!H29, SAC!H29, SAS!H29, TOR!H29, UTH!H29, WAS!H29)-min(ATL!H29, BOS!H29, BRK!H29, CHA!H29, CHI!H29, CLE!H29, DAL!H29, DEN!H29, DET!H29, GSW!H29, HOU!H29, IND!H29, LAC!H29, LAL!H29, MEM!H29, MIA!H29, MIL!H29, MIN!H29, NOP!H29, NYK!H29, OKC!H29, ORL!H29, PHI!H29, PHX!H29, POR!H29, SAC!H29, SAS!H29, TOR!H29, UTH!H29, WAS!H29))/$B$103</f>
        <v>8.5</v>
      </c>
      <c r="I131" s="140">
        <f>(SUM(ATL!I29, BOS!I29, BRK!I29, CHA!I29, CHI!I29, CLE!I29, DAL!I29, DEN!I29, DET!I29, GSW!I29, HOU!I29, IND!I29, LAC!I29, LAL!I29, MEM!I29, MIA!I29, MIL!I29, MIN!I29, NOP!I28, NYK!I29, OKC!I29, ORL!I29, PHI!I29, PHX!I29, POR!I29, SAC!I29, SAS!I29, TOR!I29, UTH!I29, WAS!I29)-Max(ATL!I29, BOS!I29, BRK!I29, CHA!I29, CHI!I29, CLE!I29, DAL!I29, DEN!I29, DET!I29, GSW!I29, HOU!I29, IND!I29, LAC!I29, LAL!I29, MEM!I29, MIA!I29, MIL!I29, MIN!I29, NOP!I28, NYK!I29, OKC!I29, ORL!I29, PHI!I29, PHX!I29, POR!I29, SAC!I29, SAS!I29, TOR!I29, UTH!I29, WAS!I29)-min(ATL!I29, BOS!I29, BRK!I29, CHA!I29, CHI!I29, CLE!I29, DAL!I29, DEN!I29, DET!I29, GSW!I29, HOU!I29, IND!I29, LAC!I29, LAL!I29, MEM!I29, MIA!I29, MIL!I29, MIN!I29, NOP!I28, NYK!I29, OKC!I29, ORL!I29, PHI!I29, PHX!I29, POR!I29, SAC!I29, SAS!I29, TOR!I29, UTH!I29, WAS!I29))/$B$103</f>
        <v>9.714285714</v>
      </c>
      <c r="J131" s="140">
        <f>(SUM(ATL!J29, BOS!J29, BRK!J29, CHA!J29, CHI!J29, CLE!J29, DAL!J29, DEN!J29, DET!J29, GSW!J29, HOU!J29, IND!J29, LAC!J29, LAL!J29, MEM!J29, MIA!J29, MIL!J29, MIN!J29, NOP!J28, NYK!J29, OKC!J29, ORL!J29, PHI!J29, PHX!J29, POR!J29, SAC!J29, SAS!J29, TOR!J29, UTH!J29, WAS!J29)-Max(ATL!J29, BOS!J29, BRK!J29, CHA!J29, CHI!J29, CLE!J29, DAL!J29, DEN!J29, DET!J29, GSW!J29, HOU!J29, IND!J29, LAC!J29, LAL!J29, MEM!J29, MIA!J29, MIL!J29, MIN!J29, NOP!J28, NYK!J29, OKC!J29, ORL!J29, PHI!J29, PHX!J29, POR!J29, SAC!J29, SAS!J29, TOR!J29, UTH!J29, WAS!J29)-min(ATL!J29, BOS!J29, BRK!J29, CHA!J29, CHI!J29, CLE!J29, DAL!J29, DEN!J29, DET!J29, GSW!J29, HOU!J29, IND!J29, LAC!J29, LAL!J29, MEM!J29, MIA!J29, MIL!J29, MIN!J29, NOP!J28, NYK!J29, OKC!J29, ORL!J29, PHI!J29, PHX!J29, POR!J29, SAC!J29, SAS!J29, TOR!J29, UTH!J29, WAS!J29))/$B$103</f>
        <v>5.428571429</v>
      </c>
      <c r="K131" s="140">
        <f>(SUM(ATL!K29, BOS!K29, BRK!K29, CHA!K29, CHI!K29, CLE!K29, DAL!K29, DEN!K29, DET!K29, GSW!K29, HOU!K29, IND!K29, LAC!K29, LAL!K29, MEM!K29, MIA!K29, MIL!K29, MIN!K29, NOP!K28, NYK!K29, OKC!K29, ORL!K29, PHI!K29, PHX!K29, POR!K29, SAC!K29, SAS!K29, TOR!K29, UTH!K29, WAS!K29)-Max(ATL!K29, BOS!K29, BRK!K29, CHA!K29, CHI!K29, CLE!K29, DAL!K29, DEN!K29, DET!K29, GSW!K29, HOU!K29, IND!K29, LAC!K29, LAL!K29, MEM!K29, MIA!K29, MIL!K29, MIN!K29, NOP!K28, NYK!K29, OKC!K29, ORL!K29, PHI!K29, PHX!K29, POR!K29, SAC!K29, SAS!K29, TOR!K29, UTH!K29, WAS!K29)-min(ATL!K29, BOS!K29, BRK!K29, CHA!K29, CHI!K29, CLE!K29, DAL!K29, DEN!K29, DET!K29, GSW!K29, HOU!K29, IND!K29, LAC!K29, LAL!K29, MEM!K29, MIA!K29, MIL!K29, MIN!K29, NOP!K28, NYK!K29, OKC!K29, ORL!K29, PHI!K29, PHX!K29, POR!K29, SAC!K29, SAS!K29, TOR!K29, UTH!K29, WAS!K29))/$B$103</f>
        <v>4.785714286</v>
      </c>
      <c r="L131" s="140">
        <f>(SUM(ATL!L29, BOS!L29, BRK!L29, CHA!L29, CHI!L29, CLE!L29, DAL!L29, DEN!L29, DET!L29, GSW!L29, HOU!L29, IND!L29, LAC!L29, LAL!L29, MEM!L29, MIA!L29, MIL!L29, MIN!L29, NOP!L28, NYK!L29, OKC!L29, ORL!L29, PHI!L29, PHX!L29, POR!L29, SAC!L29, SAS!L29, TOR!L29, UTH!L29, WAS!L29)-Max(ATL!L29, BOS!L29, BRK!L29, CHA!L29, CHI!L29, CLE!L29, DAL!L29, DEN!L29, DET!L29, GSW!L29, HOU!L29, IND!L29, LAC!L29, LAL!L29, MEM!L29, MIA!L29, MIL!L29, MIN!L29, NOP!L28, NYK!L29, OKC!L29, ORL!L29, PHI!L29, PHX!L29, POR!L29, SAC!L29, SAS!L29, TOR!L29, UTH!L29, WAS!L29)-min(ATL!L29, BOS!L29, BRK!L29, CHA!L29, CHI!L29, CLE!L29, DAL!L29, DEN!L29, DET!L29, GSW!L29, HOU!L29, IND!L29, LAC!L29, LAL!L29, MEM!L29, MIA!L29, MIL!L29, MIN!L29, NOP!L28, NYK!L29, OKC!L29, ORL!L29, PHI!L29, PHX!L29, POR!L29, SAC!L29, SAS!L29, TOR!L29, UTH!L29, WAS!L29))/$B$103</f>
        <v>11.53571429</v>
      </c>
      <c r="M131" s="140">
        <f>(SUM(ATL!M29, BOS!M29, BRK!M29, CHA!M29, CHI!M29, CLE!M29, DAL!M29, DEN!M29, DET!M29, GSW!M29, HOU!M29, IND!M29, LAC!M29, LAL!M29, MEM!M29, MIA!M29, MIL!M29, MIN!M29, NOP!M29, NYK!M29, OKC!M29, ORL!M29, PHI!M29, PHX!M29, POR!M29, SAC!M29, SAS!M29, TOR!M29, UTH!M29, WAS!M29)-Max(ATL!M29, BOS!M29, BRK!M29, CHA!M29, CHI!M29, CLE!M29, DAL!M29, DEN!M29, DET!M29, GSW!M29, HOU!M29, IND!M29, LAC!M29, LAL!M29, MEM!M29, MIA!M29, MIL!M29, MIN!M29, NOP!M29, NYK!M29, OKC!M29, ORL!M29, PHI!M29, PHX!M29, POR!M29, SAC!M29, SAS!M29, TOR!M29, UTH!M29, WAS!M29)-min(ATL!M29, BOS!M29, BRK!M29, CHA!M29, CHI!M29, CLE!M29, DAL!M29, DEN!M29, DET!M29, GSW!M29, HOU!M29, IND!M29, LAC!M29, LAL!M29, MEM!M29, MIA!M29, MIL!M29, MIN!M29, NOP!M29, NYK!M29, OKC!M29, ORL!M29, PHI!M29, PHX!M29, POR!M29, SAC!M29, SAS!M29, TOR!M29, UTH!M29, WAS!M29))/$B$103</f>
        <v>10.42857143</v>
      </c>
      <c r="N131" s="140">
        <f>(SUM(ATL!N29, BOS!N29, BRK!N29, CHA!N29, CHI!N29, CLE!N29, DAL!N29, DEN!N29, DET!N29, GSW!N29, HOU!N29, IND!N29, LAC!N29, LAL!N29, MEM!N29, MIA!N29, MIL!N29, MIN!N29, NOP!N29, NYK!N29, OKC!N29, ORL!N29, PHI!N29, PHX!N29, POR!N29, SAC!N29, SAS!N29, TOR!N29, UTH!N29, WAS!N29)-Max(ATL!N29, BOS!N29, BRK!N29, CHA!N29, CHI!N29, CLE!N29, DAL!N29, DEN!N29, DET!N29, GSW!N29, HOU!N29, IND!N29, LAC!N29, LAL!N29, MEM!N29, MIA!N29, MIL!N29, MIN!N29, NOP!N29, NYK!N29, OKC!N29, ORL!N29, PHI!N29, PHX!N29, POR!N29, SAC!N29, SAS!N29, TOR!N29, UTH!N29, WAS!N29)-min(ATL!N29, BOS!N29, BRK!N29, CHA!N29, CHI!N29, CLE!N29, DAL!N29, DEN!N29, DET!N29, GSW!N29, HOU!N29, IND!N29, LAC!N29, LAL!N29, MEM!N29, MIA!N29, MIL!N29, MIN!N29, NOP!N29, NYK!N29, OKC!N29, ORL!N29, PHI!N29, PHX!N29, POR!N29, SAC!N29, SAS!N29, TOR!N29, UTH!N29, WAS!N29))/$B$103</f>
        <v>10.53571429</v>
      </c>
      <c r="O131" s="140">
        <f>(SUM(ATL!O29, BOS!O29, BRK!O29, CHA!O29, CHI!O29, CLE!O29, DAL!O29, DEN!O29, DET!O29, GSW!O29, HOU!O29, IND!O29, LAC!O29, LAL!O29, MEM!O29, MIA!O29, MIL!O29, MIN!O29, NOP!O29, NYK!O29, OKC!O29, ORL!O29, PHI!O29, PHX!O29, POR!O29, SAC!O29, SAS!O29, TOR!O29, UTH!O29, WAS!O29)-Max(ATL!O29, BOS!O29, BRK!O29, CHA!O29, CHI!O29, CLE!O29, DAL!O29, DEN!O29, DET!O29, GSW!O29, HOU!O29, IND!O29, LAC!O29, LAL!O29, MEM!O29, MIA!O29, MIL!O29, MIN!O29, NOP!O29, NYK!O29, OKC!O29, ORL!O29, PHI!O29, PHX!O29, POR!O29, SAC!O29, SAS!O29, TOR!O29, UTH!O29, WAS!O29)-min(ATL!O29, BOS!O29, BRK!O29, CHA!O29, CHI!O29, CLE!O29, DAL!O29, DEN!O29, DET!O29, GSW!O29, HOU!O29, IND!O29, LAC!O29, LAL!O29, MEM!O29, MIA!O29, MIL!O29, MIN!O29, NOP!O29, NYK!O29, OKC!O29, ORL!O29, PHI!O29, PHX!O29, POR!O29, SAC!O29, SAS!O29, TOR!O29, UTH!O29, WAS!O29))/$B$103</f>
        <v>3.642857143</v>
      </c>
      <c r="P131" s="140">
        <f>(SUM(ATL!P29, BOS!P29, BRK!P29, CHA!P29, CHI!P29, CLE!P29, DAL!P29, DEN!P29, DET!P29, GSW!P29, HOU!P29, IND!P29, LAC!P29, LAL!P29, MEM!P29, MIA!P29, MIL!P29, MIN!P29, NOP!P29, NYK!P29, OKC!P29, ORL!P29, PHI!P29, PHX!P29, POR!P29, SAC!P29, SAS!P29, TOR!P29, UTH!P29, WAS!P29)-Max(ATL!P29, BOS!P29, BRK!P29, CHA!P29, CHI!P29, CLE!P29, DAL!P29, DEN!P29, DET!P29, GSW!P29, HOU!P29, IND!P29, LAC!P29, LAL!P29, MEM!P29, MIA!P29, MIL!P29, MIN!P29, NOP!P29, NYK!P29, OKC!P29, ORL!P29, PHI!P29, PHX!P29, POR!P29, SAC!P29, SAS!P29, TOR!P29, UTH!P29, WAS!P29)-min(ATL!P29, BOS!P29, BRK!P29, CHA!P29, CHI!P29, CLE!P29, DAL!P29, DEN!P29, DET!P29, GSW!P29, HOU!P29, IND!P29, LAC!P29, LAL!P29, MEM!P29, MIA!P29, MIL!P29, MIN!P29, NOP!P29, NYK!P29, OKC!P29, ORL!P29, PHI!P29, PHX!P29, POR!P29, SAC!P29, SAS!P29, TOR!P29, UTH!P29, WAS!P29))/$B$103</f>
        <v>0</v>
      </c>
      <c r="Q131" s="140">
        <f>(SUM(ATL!Q29, BOS!Q29, BRK!Q29, CHA!Q29, CHI!Q29, CLE!Q29, DAL!Q29, DEN!Q29, DET!Q29, GSW!Q29, HOU!Q29, IND!Q29, LAC!Q29, LAL!Q29, MEM!Q29, MIA!Q29, MIL!Q29, MIN!Q29, NOP!Q29, NYK!Q29, OKC!Q29, ORL!Q29, PHI!Q29, PHX!Q29, POR!Q29, SAC!Q29, SAS!Q29, TOR!Q29, UTH!Q29, WAS!Q29)-Max(ATL!Q29, BOS!Q29, BRK!Q29, CHA!Q29, CHI!Q29, CLE!Q29, DAL!Q29, DEN!Q29, DET!Q29, GSW!Q29, HOU!Q29, IND!Q29, LAC!Q29, LAL!Q29, MEM!Q29, MIA!Q29, MIL!Q29, MIN!Q29, NOP!Q29, NYK!Q29, OKC!Q29, ORL!Q29, PHI!Q29, PHX!Q29, POR!Q29, SAC!Q29, SAS!Q29, TOR!Q29, UTH!Q29, WAS!Q29)-min(ATL!Q29, BOS!Q29, BRK!Q29, CHA!Q29, CHI!Q29, CLE!Q29, DAL!Q29, DEN!Q29, DET!Q29, GSW!Q29, HOU!Q29, IND!Q29, LAC!Q29, LAL!Q29, MEM!Q29, MIA!Q29, MIL!Q29, MIN!Q29, NOP!Q29, NYK!Q29, OKC!Q29, ORL!Q29, PHI!Q29, PHX!Q29, POR!Q29, SAC!Q29, SAS!Q29, TOR!Q29, UTH!Q29, WAS!Q29))/$B$103</f>
        <v>0</v>
      </c>
      <c r="R131" s="140">
        <f>(SUM(ATL!R29, BOS!R29, BRK!R29, CHA!R29, CHI!R29, CLE!R29, DAL!R29, DEN!R29, DET!R29, GSW!R29, HOU!R29, IND!R29, LAC!R29, LAL!R29, MEM!R29, MIA!R29, MIL!R29, MIN!R29, NOP!R29, NYK!R29, OKC!R29, ORL!R29, PHI!R29, PHX!R29, POR!R29, SAC!R29, SAS!R29, TOR!R29, UTH!R29, WAS!R29)-Max(ATL!R29, BOS!R29, BRK!R29, CHA!R29, CHI!R29, CLE!R29, DAL!R29, DEN!R29, DET!R29, GSW!R29, HOU!R29, IND!R29, LAC!R29, LAL!R29, MEM!R29, MIA!R29, MIL!R29, MIN!R29, NOP!R29, NYK!R29, OKC!R29, ORL!R29, PHI!R29, PHX!R29, POR!R29, SAC!R29, SAS!R29, TOR!R29, UTH!R29, WAS!R29)-min(ATL!R29, BOS!R29, BRK!R29, CHA!R29, CHI!R29, CLE!R29, DAL!R29, DEN!R29, DET!R29, GSW!R29, HOU!R29, IND!R29, LAC!R29, LAL!R29, MEM!R29, MIA!R29, MIL!R29, MIN!R29, NOP!R29, NYK!R29, OKC!R29, ORL!R29, PHI!R29, PHX!R29, POR!R29, SAC!R29, SAS!R29, TOR!R29, UTH!R29, WAS!R29))/$B$103</f>
        <v>0</v>
      </c>
      <c r="S131" s="140">
        <f>(SUM(ATL!S29, BOS!S29, BRK!S29, CHA!S29, CHI!S29, CLE!S29, DAL!S29, DEN!S29, DET!S29, GSW!S29, HOU!S29, IND!S29, LAC!S29, LAL!S29, MEM!S29, MIA!S29, MIL!S29, MIN!S29, NOP!S29, NYK!S29, OKC!S29, ORL!S29, PHI!S29, PHX!S29, POR!S29, SAC!S29, SAS!S29, TOR!S29, UTH!S29, WAS!S29)-Max(ATL!S29, BOS!S29, BRK!S29, CHA!S29, CHI!S29, CLE!S29, DAL!S29, DEN!S29, DET!S29, GSW!S29, HOU!S29, IND!S29, LAC!S29, LAL!S29, MEM!S29, MIA!S29, MIL!S29, MIN!S29, NOP!S29, NYK!S29, OKC!S29, ORL!S29, PHI!S29, PHX!S29, POR!S29, SAC!S29, SAS!S29, TOR!S29, UTH!S29, WAS!S29)-min(ATL!S29, BOS!S29, BRK!S29, CHA!S29, CHI!S29, CLE!S29, DAL!S29, DEN!S29, DET!S29, GSW!S29, HOU!S29, IND!S29, LAC!S29, LAL!S29, MEM!S29, MIA!S29, MIL!S29, MIN!S29, NOP!S29, NYK!S29, OKC!S29, ORL!S29, PHI!S29, PHX!S29, POR!S29, SAC!S29, SAS!S29, TOR!S29, UTH!S29, WAS!S29))/$B$103</f>
        <v>-1491.464286</v>
      </c>
    </row>
    <row r="132">
      <c r="A132" s="3" t="s">
        <v>50</v>
      </c>
      <c r="B132" s="140">
        <f>(SUM(ATL!B30, BOS!B30, BRK!B30, CHA!B30, CHI!B30, CLE!B30, DAL!B30, DEN!B30, DET!B30, GSW!B30, HOU!B30, IND!B30, LAC!B30, LAL!B30, MEM!B30, MIA!B30, MIL!B30, MIN!B30, NOP!B30, NYK!B30, OKC!B30, ORL!B30, PHI!B30, PHX!B30, POR!B30, SAC!B30, SAS!B30, TOR!B30, UTH!B30, WAS!B30)-Max(ATL!B30, BOS!B30, BRK!B30, CHA!B30, CHI!B30, CLE!B30, DAL!B30, DEN!B30, DET!B30, GSW!B30, HOU!B30, IND!B30, LAC!B30, LAL!B30, MEM!B30, MIA!B30, MIL!B30, MIN!B30, NOP!B30, NYK!B30, OKC!B30, ORL!B30, PHI!B30, PHX!B30, POR!B30, SAC!B30, SAS!B30, TOR!B30, UTH!B30, WAS!B30)-min(ATL!B30, BOS!B30, BRK!B30, CHA!B30, CHI!B30, CLE!B30, DAL!B30, DEN!B30, DET!B30, GSW!B30, HOU!B30, IND!B30, LAC!B30, LAL!B30, MEM!B30, MIA!B30, MIL!B30, MIN!B30, NOP!B30, NYK!B30, OKC!B30, ORL!B30, PHI!B30, PHX!B30, POR!B30, SAC!B30, SAS!B30, TOR!B30, UTH!B30, WAS!B30))/$B$103</f>
        <v>26.89285714</v>
      </c>
      <c r="C132" s="140">
        <f>(SUM(ATL!C30, BOS!C30, BRK!C30, CHA!C30, CHI!C30, CLE!C30, DAL!C30, DEN!C30, DET!C30, GSW!C30, HOU!C30, IND!C30, LAC!C30, LAL!C30, MEM!C30, MIA!C30, MIL!C30, MIN!C30, NOP!C30, NYK!C30, OKC!C30, ORL!C30, PHI!C30, PHX!C30, POR!C30, SAC!C30, SAS!C30, TOR!C30, UTH!C30, WAS!C30)-Max(ATL!C30, BOS!C30, BRK!C30, CHA!C30, CHI!C30, CLE!C30, DAL!C30, DEN!C30, DET!C30, GSW!C30, HOU!C30, IND!C30, LAC!C30, LAL!C30, MEM!C30, MIA!C30, MIL!C30, MIN!C30, NOP!C30, NYK!C30, OKC!C30, ORL!C30, PHI!C30, PHX!C30, POR!C30, SAC!C30, SAS!C30, TOR!C30, UTH!C30, WAS!C30)-min(ATL!C30, BOS!C30, BRK!C30, CHA!C30, CHI!C30, CLE!C30, DAL!C30, DEN!C30, DET!C30, GSW!C30, HOU!C30, IND!C30, LAC!C30, LAL!C30, MEM!C30, MIA!C30, MIL!C30, MIN!C30, NOP!C30, NYK!C30, OKC!C30, ORL!C30, PHI!C30, PHX!C30, POR!C30, SAC!C30, SAS!C30, TOR!C30, UTH!C30, WAS!C30))/$B$103</f>
        <v>21.82142857</v>
      </c>
      <c r="D132" s="140">
        <f>(SUM(ATL!D30, BOS!D30, BRK!D30, CHA!D30, CHI!D30, CLE!D30, DAL!D30, DEN!D30, DET!D30, GSW!D30, HOU!D30, IND!D30, LAC!D30, LAL!D30, MEM!D30, MIA!D30, MIL!D30, MIN!D30, NOP!D30, NYK!D30, OKC!D30, ORL!D30, PHI!D30, PHX!D30, POR!D30, SAC!D30, SAS!D30, TOR!D30, UTH!D30, WAS!D30)-Max(ATL!D30, BOS!D30, BRK!D30, CHA!D30, CHI!D30, CLE!D30, DAL!D30, DEN!D30, DET!D30, GSW!D30, HOU!D30, IND!D30, LAC!D30, LAL!D30, MEM!D30, MIA!D30, MIL!D30, MIN!D30, NOP!D30, NYK!D30, OKC!D30, ORL!D30, PHI!D30, PHX!D30, POR!D30, SAC!D30, SAS!D30, TOR!D30, UTH!D30, WAS!D30)-min(ATL!D30, BOS!D30, BRK!D30, CHA!D30, CHI!D30, CLE!D30, DAL!D30, DEN!D30, DET!D30, GSW!D30, HOU!D30, IND!D30, LAC!D30, LAL!D30, MEM!D30, MIA!D30, MIL!D30, MIN!D30, NOP!D30, NYK!D30, OKC!D30, ORL!D30, PHI!D30, PHX!D30, POR!D30, SAC!D30, SAS!D30, TOR!D30, UTH!D30, WAS!D30))/$B$103</f>
        <v>18.82142857</v>
      </c>
      <c r="E132" s="140">
        <f>(SUM(ATL!E30, BOS!E30, BRK!E30, CHA!E30, CHI!E30, CLE!E30, DAL!E30, DEN!E30, DET!E30, GSW!E30, HOU!E30, IND!E30, LAC!E30, LAL!E30, MEM!E30, MIA!E30, MIL!E30, MIN!E30, NOP!E30, NYK!E30, OKC!E30, ORL!E30, PHI!E30, PHX!E30, POR!E30, SAC!E30, SAS!E30, TOR!E30, UTH!E30, WAS!E30)-Max(ATL!E30, BOS!E30, BRK!E30, CHA!E30, CHI!E30, CLE!E30, DAL!E30, DEN!E30, DET!E30, GSW!E30, HOU!E30, IND!E30, LAC!E30, LAL!E30, MEM!E30, MIA!E30, MIL!E30, MIN!E30, NOP!E30, NYK!E30, OKC!E30, ORL!E30, PHI!E30, PHX!E30, POR!E30, SAC!E30, SAS!E30, TOR!E30, UTH!E30, WAS!E30)-min(ATL!E30, BOS!E30, BRK!E30, CHA!E30, CHI!E30, CLE!E30, DAL!E30, DEN!E30, DET!E30, GSW!E30, HOU!E30, IND!E30, LAC!E30, LAL!E30, MEM!E30, MIA!E30, MIL!E30, MIN!E30, NOP!E30, NYK!E30, OKC!E30, ORL!E30, PHI!E30, PHX!E30, POR!E30, SAC!E30, SAS!E30, TOR!E30, UTH!E30, WAS!E30))/$B$103</f>
        <v>20.10714286</v>
      </c>
      <c r="F132" s="140">
        <f>(SUM(ATL!G30, BOS!F30, BRK!F30, CHA!F30, CHI!F30, CLE!F30, DAL!F30, DEN!F30, DET!F30, GSW!F30, HOU!F30, IND!F30, LAC!F30, LAL!F30, MEM!F30, MIA!F30, MIL!F30, MIN!F30, NOP!F30, NYK!F30, OKC!F30, ORL!F30, PHI!F30, PHX!F30, POR!F30, SAC!F30, SAS!F30, TOR!F30, UTH!F30, WAS!F30)-Max(ATL!G30, BOS!F30, BRK!F30, CHA!F30, CHI!F30, CLE!F30, DAL!F30, DEN!F30, DET!F30, GSW!F30, HOU!F30, IND!F30, LAC!F30, LAL!F30, MEM!F30, MIA!F30, MIL!F30, MIN!F30, NOP!F30, NYK!F30, OKC!F30, ORL!F30, PHI!F30, PHX!F30, POR!F30, SAC!F30, SAS!F30, TOR!F30, UTH!F30, WAS!F30)-min(ATL!G30, BOS!F30, BRK!F30, CHA!F30, CHI!F30, CLE!F30, DAL!F30, DEN!F30, DET!F30, GSW!F30, HOU!F30, IND!F30, LAC!F30, LAL!F30, MEM!F30, MIA!F30, MIL!F30, MIN!F30, NOP!F30, NYK!F30, OKC!F30, ORL!F30, PHI!F30, PHX!F30, POR!F30, SAC!F30, SAS!F30, TOR!F30, UTH!F30, WAS!F30))/$B$103</f>
        <v>22</v>
      </c>
      <c r="G132" s="140">
        <f>(SUM(ATL!G30, BOS!G30, BRK!G30, CHA!G30, CHI!G30, CLE!G30, DAL!G30, DEN!G30, DET!G30, GSW!G30, HOU!G30, IND!G30, LAC!G30, LAL!G30, MEM!G30, MIA!G30, MIL!G30, MIN!G30, NOP!G30, NYK!G30, OKC!G30, ORL!G30, PHI!G30, PHX!G30, POR!G30, SAC!G30, SAS!G30, TOR!G30, UTH!G30, WAS!G30)-Max(ATL!G30, BOS!G30, BRK!G30, CHA!G30, CHI!G30, CLE!G30, DAL!G30, DEN!G30, DET!G30, GSW!G30, HOU!G30, IND!G30, LAC!G30, LAL!G30, MEM!G30, MIA!G30, MIL!G30, MIN!G30, NOP!G30, NYK!G30, OKC!G30, ORL!G30, PHI!G30, PHX!G30, POR!G30, SAC!G30, SAS!G30, TOR!G30, UTH!G30, WAS!G30)-min(ATL!G30, BOS!G30, BRK!G30, CHA!G30, CHI!G30, CLE!G30, DAL!G30, DEN!G30, DET!G30, GSW!G30, HOU!G30, IND!G30, LAC!G30, LAL!G30, MEM!G30, MIA!G30, MIL!G30, MIN!G30, NOP!G30, NYK!G30, OKC!G30, ORL!G30, PHI!G30, PHX!G30, POR!G30, SAC!G30, SAS!G30, TOR!G30, UTH!G30, WAS!G30))/$B$103</f>
        <v>20.46428571</v>
      </c>
      <c r="H132" s="140">
        <f>(SUM(ATL!H30, BOS!H30, BRK!H30, CHA!H30, CHI!H30, CLE!H30, DAL!H30, DEN!H30, DET!H30, GSW!H30, HOU!H30, IND!H30, LAC!H30, LAL!H30, MEM!H30, MIA!H30, MIL!H30, MIN!H30, NOP!H30, NYK!H30, OKC!H30, ORL!H30, PHI!H30, PHX!H30, POR!H30, SAC!H30, SAS!H30, TOR!H30, UTH!H30, WAS!H30)-Max(ATL!H30, BOS!H30, BRK!H30, CHA!H30, CHI!H30, CLE!H30, DAL!H30, DEN!H30, DET!H30, GSW!H30, HOU!H30, IND!H30, LAC!H30, LAL!H30, MEM!H30, MIA!H30, MIL!H30, MIN!H30, NOP!H30, NYK!H30, OKC!H30, ORL!H30, PHI!H30, PHX!H30, POR!H30, SAC!H30, SAS!H30, TOR!H30, UTH!H30, WAS!H30)-min(ATL!H30, BOS!H30, BRK!H30, CHA!H30, CHI!H30, CLE!H30, DAL!H30, DEN!H30, DET!H30, GSW!H30, HOU!H30, IND!H30, LAC!H30, LAL!H30, MEM!H30, MIA!H30, MIL!H30, MIN!H30, NOP!H30, NYK!H30, OKC!H30, ORL!H30, PHI!H30, PHX!H30, POR!H30, SAC!H30, SAS!H30, TOR!H30, UTH!H30, WAS!H30))/$B$103</f>
        <v>20.57142857</v>
      </c>
      <c r="I132" s="140">
        <f>(SUM(ATL!I30, BOS!I30, BRK!I30, CHA!I30, CHI!I30, CLE!I30, DAL!I30, DEN!I30, DET!I30, GSW!I30, HOU!I30, IND!I30, LAC!I30, LAL!I30, MEM!I30, MIA!I30, MIL!I30, MIN!I30, NOP!I29, NYK!I30, OKC!I30, ORL!I30, PHI!I30, PHX!I30, POR!I30, SAC!I30, SAS!I30, TOR!I30, UTH!I30, WAS!I30)-Max(ATL!I30, BOS!I30, BRK!I30, CHA!I30, CHI!I30, CLE!I30, DAL!I30, DEN!I30, DET!I30, GSW!I30, HOU!I30, IND!I30, LAC!I30, LAL!I30, MEM!I30, MIA!I30, MIL!I30, MIN!I30, NOP!I29, NYK!I30, OKC!I30, ORL!I30, PHI!I30, PHX!I30, POR!I30, SAC!I30, SAS!I30, TOR!I30, UTH!I30, WAS!I30)-min(ATL!I30, BOS!I30, BRK!I30, CHA!I30, CHI!I30, CLE!I30, DAL!I30, DEN!I30, DET!I30, GSW!I30, HOU!I30, IND!I30, LAC!I30, LAL!I30, MEM!I30, MIA!I30, MIL!I30, MIN!I30, NOP!I29, NYK!I30, OKC!I30, ORL!I30, PHI!I30, PHX!I30, POR!I30, SAC!I30, SAS!I30, TOR!I30, UTH!I30, WAS!I30))/$B$103</f>
        <v>19.60714286</v>
      </c>
      <c r="J132" s="140">
        <f>(SUM(ATL!J30, BOS!J30, BRK!J30, CHA!J30, CHI!J30, CLE!J30, DAL!J30, DEN!J30, DET!J30, GSW!J30, HOU!J30, IND!J30, LAC!J30, LAL!J30, MEM!J30, MIA!J30, MIL!J30, MIN!J30, NOP!J29, NYK!J30, OKC!J30, ORL!J30, PHI!J30, PHX!J30, POR!J30, SAC!J30, SAS!J30, TOR!J30, UTH!J30, WAS!J30)-Max(ATL!J30, BOS!J30, BRK!J30, CHA!J30, CHI!J30, CLE!J30, DAL!J30, DEN!J30, DET!J30, GSW!J30, HOU!J30, IND!J30, LAC!J30, LAL!J30, MEM!J30, MIA!J30, MIL!J30, MIN!J30, NOP!J29, NYK!J30, OKC!J30, ORL!J30, PHI!J30, PHX!J30, POR!J30, SAC!J30, SAS!J30, TOR!J30, UTH!J30, WAS!J30)-min(ATL!J30, BOS!J30, BRK!J30, CHA!J30, CHI!J30, CLE!J30, DAL!J30, DEN!J30, DET!J30, GSW!J30, HOU!J30, IND!J30, LAC!J30, LAL!J30, MEM!J30, MIA!J30, MIL!J30, MIN!J30, NOP!J29, NYK!J30, OKC!J30, ORL!J30, PHI!J30, PHX!J30, POR!J30, SAC!J30, SAS!J30, TOR!J30, UTH!J30, WAS!J30))/$B$103</f>
        <v>18.5</v>
      </c>
      <c r="K132" s="140">
        <f>(SUM(ATL!K30, BOS!K30, BRK!K30, CHA!K30, CHI!K30, CLE!K30, DAL!K30, DEN!K30, DET!K30, GSW!K30, HOU!K30, IND!K30, LAC!K30, LAL!K30, MEM!K30, MIA!K30, MIL!K30, MIN!K30, NOP!K29, NYK!K30, OKC!K30, ORL!K30, PHI!K30, PHX!K30, POR!K30, SAC!K30, SAS!K30, TOR!K30, UTH!K30, WAS!K30)-Max(ATL!K30, BOS!K30, BRK!K30, CHA!K30, CHI!K30, CLE!K30, DAL!K30, DEN!K30, DET!K30, GSW!K30, HOU!K30, IND!K30, LAC!K30, LAL!K30, MEM!K30, MIA!K30, MIL!K30, MIN!K30, NOP!K29, NYK!K30, OKC!K30, ORL!K30, PHI!K30, PHX!K30, POR!K30, SAC!K30, SAS!K30, TOR!K30, UTH!K30, WAS!K30)-min(ATL!K30, BOS!K30, BRK!K30, CHA!K30, CHI!K30, CLE!K30, DAL!K30, DEN!K30, DET!K30, GSW!K30, HOU!K30, IND!K30, LAC!K30, LAL!K30, MEM!K30, MIA!K30, MIL!K30, MIN!K30, NOP!K29, NYK!K30, OKC!K30, ORL!K30, PHI!K30, PHX!K30, POR!K30, SAC!K30, SAS!K30, TOR!K30, UTH!K30, WAS!K30))/$B$103</f>
        <v>17.03571429</v>
      </c>
      <c r="L132" s="140">
        <f>(SUM(ATL!L30, BOS!L30, BRK!L30, CHA!L30, CHI!L30, CLE!L30, DAL!L30, DEN!L30, DET!L30, GSW!L30, HOU!L30, IND!L30, LAC!L30, LAL!L30, MEM!L30, MIA!L30, MIL!L30, MIN!L30, NOP!L29, NYK!L30, OKC!L30, ORL!L30, PHI!L30, PHX!L30, POR!L30, SAC!L30, SAS!L30, TOR!L30, UTH!L30, WAS!L30)-Max(ATL!L30, BOS!L30, BRK!L30, CHA!L30, CHI!L30, CLE!L30, DAL!L30, DEN!L30, DET!L30, GSW!L30, HOU!L30, IND!L30, LAC!L30, LAL!L30, MEM!L30, MIA!L30, MIL!L30, MIN!L30, NOP!L29, NYK!L30, OKC!L30, ORL!L30, PHI!L30, PHX!L30, POR!L30, SAC!L30, SAS!L30, TOR!L30, UTH!L30, WAS!L30)-min(ATL!L30, BOS!L30, BRK!L30, CHA!L30, CHI!L30, CLE!L30, DAL!L30, DEN!L30, DET!L30, GSW!L30, HOU!L30, IND!L30, LAC!L30, LAL!L30, MEM!L30, MIA!L30, MIL!L30, MIN!L30, NOP!L29, NYK!L30, OKC!L30, ORL!L30, PHI!L30, PHX!L30, POR!L30, SAC!L30, SAS!L30, TOR!L30, UTH!L30, WAS!L30))/$B$103</f>
        <v>15.28571429</v>
      </c>
      <c r="M132" s="140">
        <f>(SUM(ATL!M30, BOS!M30, BRK!M30, CHA!M30, CHI!M30, CLE!M30, DAL!M30, DEN!M30, DET!M30, GSW!M30, HOU!M30, IND!M30, LAC!M30, LAL!M30, MEM!M30, MIA!M30, MIL!M30, MIN!M30, NOP!M30, NYK!M30, OKC!M30, ORL!M30, PHI!M30, PHX!M30, POR!M30, SAC!M30, SAS!M30, TOR!M30, UTH!M30, WAS!M30)-Max(ATL!M30, BOS!M30, BRK!M30, CHA!M30, CHI!M30, CLE!M30, DAL!M30, DEN!M30, DET!M30, GSW!M30, HOU!M30, IND!M30, LAC!M30, LAL!M30, MEM!M30, MIA!M30, MIL!M30, MIN!M30, NOP!M30, NYK!M30, OKC!M30, ORL!M30, PHI!M30, PHX!M30, POR!M30, SAC!M30, SAS!M30, TOR!M30, UTH!M30, WAS!M30)-min(ATL!M30, BOS!M30, BRK!M30, CHA!M30, CHI!M30, CLE!M30, DAL!M30, DEN!M30, DET!M30, GSW!M30, HOU!M30, IND!M30, LAC!M30, LAL!M30, MEM!M30, MIA!M30, MIL!M30, MIN!M30, NOP!M30, NYK!M30, OKC!M30, ORL!M30, PHI!M30, PHX!M30, POR!M30, SAC!M30, SAS!M30, TOR!M30, UTH!M30, WAS!M30))/$B$103</f>
        <v>12.32142857</v>
      </c>
      <c r="N132" s="140">
        <f>(SUM(ATL!N30, BOS!N30, BRK!N30, CHA!N30, CHI!N30, CLE!N30, DAL!N30, DEN!N30, DET!N30, GSW!N30, HOU!N30, IND!N30, LAC!N30, LAL!N30, MEM!N30, MIA!N30, MIL!N30, MIN!N30, NOP!N30, NYK!N30, OKC!N30, ORL!N30, PHI!N30, PHX!N30, POR!N30, SAC!N30, SAS!N30, TOR!N30, UTH!N30, WAS!N30)-Max(ATL!N30, BOS!N30, BRK!N30, CHA!N30, CHI!N30, CLE!N30, DAL!N30, DEN!N30, DET!N30, GSW!N30, HOU!N30, IND!N30, LAC!N30, LAL!N30, MEM!N30, MIA!N30, MIL!N30, MIN!N30, NOP!N30, NYK!N30, OKC!N30, ORL!N30, PHI!N30, PHX!N30, POR!N30, SAC!N30, SAS!N30, TOR!N30, UTH!N30, WAS!N30)-min(ATL!N30, BOS!N30, BRK!N30, CHA!N30, CHI!N30, CLE!N30, DAL!N30, DEN!N30, DET!N30, GSW!N30, HOU!N30, IND!N30, LAC!N30, LAL!N30, MEM!N30, MIA!N30, MIL!N30, MIN!N30, NOP!N30, NYK!N30, OKC!N30, ORL!N30, PHI!N30, PHX!N30, POR!N30, SAC!N30, SAS!N30, TOR!N30, UTH!N30, WAS!N30))/$B$103</f>
        <v>13.21428571</v>
      </c>
      <c r="O132" s="140">
        <f>(SUM(ATL!O30, BOS!O30, BRK!O30, CHA!O30, CHI!O30, CLE!O30, DAL!O30, DEN!O30, DET!O30, GSW!O30, HOU!O30, IND!O30, LAC!O30, LAL!O30, MEM!O30, MIA!O30, MIL!O30, MIN!O30, NOP!O30, NYK!O30, OKC!O30, ORL!O30, PHI!O30, PHX!O30, POR!O30, SAC!O30, SAS!O30, TOR!O30, UTH!O30, WAS!O30)-Max(ATL!O30, BOS!O30, BRK!O30, CHA!O30, CHI!O30, CLE!O30, DAL!O30, DEN!O30, DET!O30, GSW!O30, HOU!O30, IND!O30, LAC!O30, LAL!O30, MEM!O30, MIA!O30, MIL!O30, MIN!O30, NOP!O30, NYK!O30, OKC!O30, ORL!O30, PHI!O30, PHX!O30, POR!O30, SAC!O30, SAS!O30, TOR!O30, UTH!O30, WAS!O30)-min(ATL!O30, BOS!O30, BRK!O30, CHA!O30, CHI!O30, CLE!O30, DAL!O30, DEN!O30, DET!O30, GSW!O30, HOU!O30, IND!O30, LAC!O30, LAL!O30, MEM!O30, MIA!O30, MIL!O30, MIN!O30, NOP!O30, NYK!O30, OKC!O30, ORL!O30, PHI!O30, PHX!O30, POR!O30, SAC!O30, SAS!O30, TOR!O30, UTH!O30, WAS!O30))/$B$103</f>
        <v>5</v>
      </c>
      <c r="P132" s="140">
        <f>(SUM(ATL!P30, BOS!P30, BRK!P30, CHA!P30, CHI!P30, CLE!P30, DAL!P30, DEN!P30, DET!P30, GSW!P30, HOU!P30, IND!P30, LAC!P30, LAL!P30, MEM!P30, MIA!P30, MIL!P30, MIN!P30, NOP!P30, NYK!P30, OKC!P30, ORL!P30, PHI!P30, PHX!P30, POR!P30, SAC!P30, SAS!P30, TOR!P30, UTH!P30, WAS!P30)-Max(ATL!P30, BOS!P30, BRK!P30, CHA!P30, CHI!P30, CLE!P30, DAL!P30, DEN!P30, DET!P30, GSW!P30, HOU!P30, IND!P30, LAC!P30, LAL!P30, MEM!P30, MIA!P30, MIL!P30, MIN!P30, NOP!P30, NYK!P30, OKC!P30, ORL!P30, PHI!P30, PHX!P30, POR!P30, SAC!P30, SAS!P30, TOR!P30, UTH!P30, WAS!P30)-min(ATL!P30, BOS!P30, BRK!P30, CHA!P30, CHI!P30, CLE!P30, DAL!P30, DEN!P30, DET!P30, GSW!P30, HOU!P30, IND!P30, LAC!P30, LAL!P30, MEM!P30, MIA!P30, MIL!P30, MIN!P30, NOP!P30, NYK!P30, OKC!P30, ORL!P30, PHI!P30, PHX!P30, POR!P30, SAC!P30, SAS!P30, TOR!P30, UTH!P30, WAS!P30))/$B$103</f>
        <v>0</v>
      </c>
      <c r="Q132" s="140">
        <f>(SUM(ATL!Q30, BOS!Q30, BRK!Q30, CHA!Q30, CHI!Q30, CLE!Q30, DAL!Q30, DEN!Q30, DET!Q30, GSW!Q30, HOU!Q30, IND!Q30, LAC!Q30, LAL!Q30, MEM!Q30, MIA!Q30, MIL!Q30, MIN!Q30, NOP!Q30, NYK!Q30, OKC!Q30, ORL!Q30, PHI!Q30, PHX!Q30, POR!Q30, SAC!Q30, SAS!Q30, TOR!Q30, UTH!Q30, WAS!Q30)-Max(ATL!Q30, BOS!Q30, BRK!Q30, CHA!Q30, CHI!Q30, CLE!Q30, DAL!Q30, DEN!Q30, DET!Q30, GSW!Q30, HOU!Q30, IND!Q30, LAC!Q30, LAL!Q30, MEM!Q30, MIA!Q30, MIL!Q30, MIN!Q30, NOP!Q30, NYK!Q30, OKC!Q30, ORL!Q30, PHI!Q30, PHX!Q30, POR!Q30, SAC!Q30, SAS!Q30, TOR!Q30, UTH!Q30, WAS!Q30)-min(ATL!Q30, BOS!Q30, BRK!Q30, CHA!Q30, CHI!Q30, CLE!Q30, DAL!Q30, DEN!Q30, DET!Q30, GSW!Q30, HOU!Q30, IND!Q30, LAC!Q30, LAL!Q30, MEM!Q30, MIA!Q30, MIL!Q30, MIN!Q30, NOP!Q30, NYK!Q30, OKC!Q30, ORL!Q30, PHI!Q30, PHX!Q30, POR!Q30, SAC!Q30, SAS!Q30, TOR!Q30, UTH!Q30, WAS!Q30))/$B$103</f>
        <v>0</v>
      </c>
      <c r="R132" s="140">
        <f>(SUM(ATL!R30, BOS!R30, BRK!R30, CHA!R30, CHI!R30, CLE!R30, DAL!R30, DEN!R30, DET!R30, GSW!R30, HOU!R30, IND!R30, LAC!R30, LAL!R30, MEM!R30, MIA!R30, MIL!R30, MIN!R30, NOP!R30, NYK!R30, OKC!R30, ORL!R30, PHI!R30, PHX!R30, POR!R30, SAC!R30, SAS!R30, TOR!R30, UTH!R30, WAS!R30)-Max(ATL!R30, BOS!R30, BRK!R30, CHA!R30, CHI!R30, CLE!R30, DAL!R30, DEN!R30, DET!R30, GSW!R30, HOU!R30, IND!R30, LAC!R30, LAL!R30, MEM!R30, MIA!R30, MIL!R30, MIN!R30, NOP!R30, NYK!R30, OKC!R30, ORL!R30, PHI!R30, PHX!R30, POR!R30, SAC!R30, SAS!R30, TOR!R30, UTH!R30, WAS!R30)-min(ATL!R30, BOS!R30, BRK!R30, CHA!R30, CHI!R30, CLE!R30, DAL!R30, DEN!R30, DET!R30, GSW!R30, HOU!R30, IND!R30, LAC!R30, LAL!R30, MEM!R30, MIA!R30, MIL!R30, MIN!R30, NOP!R30, NYK!R30, OKC!R30, ORL!R30, PHI!R30, PHX!R30, POR!R30, SAC!R30, SAS!R30, TOR!R30, UTH!R30, WAS!R30))/$B$103</f>
        <v>0</v>
      </c>
      <c r="S132" s="140">
        <f>(SUM(ATL!S30, BOS!S30, BRK!S30, CHA!S30, CHI!S30, CLE!S30, DAL!S30, DEN!S30, DET!S30, GSW!S30, HOU!S30, IND!S30, LAC!S30, LAL!S30, MEM!S30, MIA!S30, MIL!S30, MIN!S30, NOP!S30, NYK!S30, OKC!S30, ORL!S30, PHI!S30, PHX!S30, POR!S30, SAC!S30, SAS!S30, TOR!S30, UTH!S30, WAS!S30)-Max(ATL!S30, BOS!S30, BRK!S30, CHA!S30, CHI!S30, CLE!S30, DAL!S30, DEN!S30, DET!S30, GSW!S30, HOU!S30, IND!S30, LAC!S30, LAL!S30, MEM!S30, MIA!S30, MIL!S30, MIN!S30, NOP!S30, NYK!S30, OKC!S30, ORL!S30, PHI!S30, PHX!S30, POR!S30, SAC!S30, SAS!S30, TOR!S30, UTH!S30, WAS!S30)-min(ATL!S30, BOS!S30, BRK!S30, CHA!S30, CHI!S30, CLE!S30, DAL!S30, DEN!S30, DET!S30, GSW!S30, HOU!S30, IND!S30, LAC!S30, LAL!S30, MEM!S30, MIA!S30, MIL!S30, MIN!S30, NOP!S30, NYK!S30, OKC!S30, ORL!S30, PHI!S30, PHX!S30, POR!S30, SAC!S30, SAS!S30, TOR!S30, UTH!S30, WAS!S30))/$B$103</f>
        <v>-1487.321429</v>
      </c>
    </row>
    <row r="133">
      <c r="A133" s="3" t="s">
        <v>51</v>
      </c>
      <c r="B133" s="140">
        <f>(SUM(ATL!B31, BOS!B31, BRK!B31, CHA!B31, CHI!B31, CLE!B31, DAL!B31, DEN!B31, DET!B31, GSW!B31, HOU!B31, IND!B31, LAC!B31, LAL!B31, MEM!B31, MIA!B31, MIL!B31, MIN!B31, NOP!B31, NYK!B31, OKC!B31, ORL!B31, PHI!B31, PHX!B31, POR!B31, SAC!B31, SAS!B31, TOR!B31, UTH!B31, WAS!B31)-Max(ATL!B31, BOS!B31, BRK!B31, CHA!B31, CHI!B31, CLE!B31, DAL!B31, DEN!B31, DET!B31, GSW!B31, HOU!B31, IND!B31, LAC!B31, LAL!B31, MEM!B31, MIA!B31, MIL!B31, MIN!B31, NOP!B31, NYK!B31, OKC!B31, ORL!B31, PHI!B31, PHX!B31, POR!B31, SAC!B31, SAS!B31, TOR!B31, UTH!B31, WAS!B31)-min(ATL!B31, BOS!B31, BRK!B31, CHA!B31, CHI!B31, CLE!B31, DAL!B31, DEN!B31, DET!B31, GSW!B31, HOU!B31, IND!B31, LAC!B31, LAL!B31, MEM!B31, MIA!B31, MIL!B31, MIN!B31, NOP!B31, NYK!B31, OKC!B31, ORL!B31, PHI!B31, PHX!B31, POR!B31, SAC!B31, SAS!B31, TOR!B31, UTH!B31, WAS!B31))/$B$103</f>
        <v>10.92857143</v>
      </c>
      <c r="C133" s="140">
        <f>(SUM(ATL!C31, BOS!C31, BRK!C31, CHA!C31, CHI!C31, CLE!C31, DAL!C31, DEN!C31, DET!C31, GSW!C31, HOU!C31, IND!C31, LAC!C31, LAL!C31, MEM!C31, MIA!C31, MIL!C31, MIN!C31, NOP!C31, NYK!C31, OKC!C31, ORL!C31, PHI!C31, PHX!C31, POR!C31, SAC!C31, SAS!C31, TOR!C31, UTH!C31, WAS!C31)-Max(ATL!C31, BOS!C31, BRK!C31, CHA!C31, CHI!C31, CLE!C31, DAL!C31, DEN!C31, DET!C31, GSW!C31, HOU!C31, IND!C31, LAC!C31, LAL!C31, MEM!C31, MIA!C31, MIL!C31, MIN!C31, NOP!C31, NYK!C31, OKC!C31, ORL!C31, PHI!C31, PHX!C31, POR!C31, SAC!C31, SAS!C31, TOR!C31, UTH!C31, WAS!C31)-min(ATL!C31, BOS!C31, BRK!C31, CHA!C31, CHI!C31, CLE!C31, DAL!C31, DEN!C31, DET!C31, GSW!C31, HOU!C31, IND!C31, LAC!C31, LAL!C31, MEM!C31, MIA!C31, MIL!C31, MIN!C31, NOP!C31, NYK!C31, OKC!C31, ORL!C31, PHI!C31, PHX!C31, POR!C31, SAC!C31, SAS!C31, TOR!C31, UTH!C31, WAS!C31))/$B$103</f>
        <v>11.14285714</v>
      </c>
      <c r="D133" s="140">
        <f>(SUM(ATL!D31, BOS!D31, BRK!D31, CHA!D31, CHI!D31, CLE!D31, DAL!D31, DEN!D31, DET!D31, GSW!D31, HOU!D31, IND!D31, LAC!D31, LAL!D31, MEM!D31, MIA!D31, MIL!D31, MIN!D31, NOP!D31, NYK!D31, OKC!D31, ORL!D31, PHI!D31, PHX!D31, POR!D31, SAC!D31, SAS!D31, TOR!D31, UTH!D31, WAS!D31)-Max(ATL!D31, BOS!D31, BRK!D31, CHA!D31, CHI!D31, CLE!D31, DAL!D31, DEN!D31, DET!D31, GSW!D31, HOU!D31, IND!D31, LAC!D31, LAL!D31, MEM!D31, MIA!D31, MIL!D31, MIN!D31, NOP!D31, NYK!D31, OKC!D31, ORL!D31, PHI!D31, PHX!D31, POR!D31, SAC!D31, SAS!D31, TOR!D31, UTH!D31, WAS!D31)-min(ATL!D31, BOS!D31, BRK!D31, CHA!D31, CHI!D31, CLE!D31, DAL!D31, DEN!D31, DET!D31, GSW!D31, HOU!D31, IND!D31, LAC!D31, LAL!D31, MEM!D31, MIA!D31, MIL!D31, MIN!D31, NOP!D31, NYK!D31, OKC!D31, ORL!D31, PHI!D31, PHX!D31, POR!D31, SAC!D31, SAS!D31, TOR!D31, UTH!D31, WAS!D31))/$B$103</f>
        <v>7.678571429</v>
      </c>
      <c r="E133" s="140">
        <f>(SUM(ATL!E31, BOS!E31, BRK!E31, CHA!E31, CHI!E31, CLE!E31, DAL!E31, DEN!E31, DET!E31, GSW!E31, HOU!E31, IND!E31, LAC!E31, LAL!E31, MEM!E31, MIA!E31, MIL!E31, MIN!E31, NOP!E31, NYK!E31, OKC!E31, ORL!E31, PHI!E31, PHX!E31, POR!E31, SAC!E31, SAS!E31, TOR!E31, UTH!E31, WAS!E31)-Max(ATL!E31, BOS!E31, BRK!E31, CHA!E31, CHI!E31, CLE!E31, DAL!E31, DEN!E31, DET!E31, GSW!E31, HOU!E31, IND!E31, LAC!E31, LAL!E31, MEM!E31, MIA!E31, MIL!E31, MIN!E31, NOP!E31, NYK!E31, OKC!E31, ORL!E31, PHI!E31, PHX!E31, POR!E31, SAC!E31, SAS!E31, TOR!E31, UTH!E31, WAS!E31)-min(ATL!E31, BOS!E31, BRK!E31, CHA!E31, CHI!E31, CLE!E31, DAL!E31, DEN!E31, DET!E31, GSW!E31, HOU!E31, IND!E31, LAC!E31, LAL!E31, MEM!E31, MIA!E31, MIL!E31, MIN!E31, NOP!E31, NYK!E31, OKC!E31, ORL!E31, PHI!E31, PHX!E31, POR!E31, SAC!E31, SAS!E31, TOR!E31, UTH!E31, WAS!E31))/$B$103</f>
        <v>8.285714286</v>
      </c>
      <c r="F133" s="140">
        <f>(SUM(ATL!G31, BOS!F31, BRK!F31, CHA!F31, CHI!F31, CLE!F31, DAL!F31, DEN!F31, DET!F31, GSW!F31, HOU!F31, IND!F31, LAC!F31, LAL!F31, MEM!F31, MIA!F31, MIL!F31, MIN!F31, NOP!F31, NYK!F31, OKC!F31, ORL!F31, PHI!F31, PHX!F31, POR!F31, SAC!F31, SAS!F31, TOR!F31, UTH!F31, WAS!F31)-Max(ATL!G31, BOS!F31, BRK!F31, CHA!F31, CHI!F31, CLE!F31, DAL!F31, DEN!F31, DET!F31, GSW!F31, HOU!F31, IND!F31, LAC!F31, LAL!F31, MEM!F31, MIA!F31, MIL!F31, MIN!F31, NOP!F31, NYK!F31, OKC!F31, ORL!F31, PHI!F31, PHX!F31, POR!F31, SAC!F31, SAS!F31, TOR!F31, UTH!F31, WAS!F31)-min(ATL!G31, BOS!F31, BRK!F31, CHA!F31, CHI!F31, CLE!F31, DAL!F31, DEN!F31, DET!F31, GSW!F31, HOU!F31, IND!F31, LAC!F31, LAL!F31, MEM!F31, MIA!F31, MIL!F31, MIN!F31, NOP!F31, NYK!F31, OKC!F31, ORL!F31, PHI!F31, PHX!F31, POR!F31, SAC!F31, SAS!F31, TOR!F31, UTH!F31, WAS!F31))/$B$103</f>
        <v>6.178571429</v>
      </c>
      <c r="G133" s="140">
        <f>(SUM(ATL!G31, BOS!G31, BRK!G31, CHA!G31, CHI!G31, CLE!G31, DAL!G31, DEN!G31, DET!G31, GSW!G31, HOU!G31, IND!G31, LAC!G31, LAL!G31, MEM!G31, MIA!G31, MIL!G31, MIN!G31, NOP!G31, NYK!G31, OKC!G31, ORL!G31, PHI!G31, PHX!G31, POR!G31, SAC!G31, SAS!G31, TOR!G31, UTH!G31, WAS!G31)-Max(ATL!G31, BOS!G31, BRK!G31, CHA!G31, CHI!G31, CLE!G31, DAL!G31, DEN!G31, DET!G31, GSW!G31, HOU!G31, IND!G31, LAC!G31, LAL!G31, MEM!G31, MIA!G31, MIL!G31, MIN!G31, NOP!G31, NYK!G31, OKC!G31, ORL!G31, PHI!G31, PHX!G31, POR!G31, SAC!G31, SAS!G31, TOR!G31, UTH!G31, WAS!G31)-min(ATL!G31, BOS!G31, BRK!G31, CHA!G31, CHI!G31, CLE!G31, DAL!G31, DEN!G31, DET!G31, GSW!G31, HOU!G31, IND!G31, LAC!G31, LAL!G31, MEM!G31, MIA!G31, MIL!G31, MIN!G31, NOP!G31, NYK!G31, OKC!G31, ORL!G31, PHI!G31, PHX!G31, POR!G31, SAC!G31, SAS!G31, TOR!G31, UTH!G31, WAS!G31))/$B$103</f>
        <v>7.357142857</v>
      </c>
      <c r="H133" s="140">
        <f>(SUM(ATL!H31, BOS!H31, BRK!H31, CHA!H31, CHI!H31, CLE!H31, DAL!H31, DEN!H31, DET!H31, GSW!H31, HOU!H31, IND!H31, LAC!H31, LAL!H31, MEM!H31, MIA!H31, MIL!H31, MIN!H31, NOP!H31, NYK!H31, OKC!H31, ORL!H31, PHI!H31, PHX!H31, POR!H31, SAC!H31, SAS!H31, TOR!H31, UTH!H31, WAS!H31)-Max(ATL!H31, BOS!H31, BRK!H31, CHA!H31, CHI!H31, CLE!H31, DAL!H31, DEN!H31, DET!H31, GSW!H31, HOU!H31, IND!H31, LAC!H31, LAL!H31, MEM!H31, MIA!H31, MIL!H31, MIN!H31, NOP!H31, NYK!H31, OKC!H31, ORL!H31, PHI!H31, PHX!H31, POR!H31, SAC!H31, SAS!H31, TOR!H31, UTH!H31, WAS!H31)-min(ATL!H31, BOS!H31, BRK!H31, CHA!H31, CHI!H31, CLE!H31, DAL!H31, DEN!H31, DET!H31, GSW!H31, HOU!H31, IND!H31, LAC!H31, LAL!H31, MEM!H31, MIA!H31, MIL!H31, MIN!H31, NOP!H31, NYK!H31, OKC!H31, ORL!H31, PHI!H31, PHX!H31, POR!H31, SAC!H31, SAS!H31, TOR!H31, UTH!H31, WAS!H31))/$B$103</f>
        <v>8</v>
      </c>
      <c r="I133" s="140">
        <f>(SUM(ATL!I31, BOS!I31, BRK!I31, CHA!I31, CHI!I31, CLE!I31, DAL!I31, DEN!I31, DET!I31, GSW!I31, HOU!I31, IND!I31, LAC!I31, LAL!I31, MEM!I31, MIA!I31, MIL!I31, MIN!I31, NOP!I30, NYK!I31, OKC!I31, ORL!I31, PHI!I31, PHX!I31, POR!I31, SAC!I31, SAS!I31, TOR!I31, UTH!I31, WAS!I31)-Max(ATL!I31, BOS!I31, BRK!I31, CHA!I31, CHI!I31, CLE!I31, DAL!I31, DEN!I31, DET!I31, GSW!I31, HOU!I31, IND!I31, LAC!I31, LAL!I31, MEM!I31, MIA!I31, MIL!I31, MIN!I31, NOP!I30, NYK!I31, OKC!I31, ORL!I31, PHI!I31, PHX!I31, POR!I31, SAC!I31, SAS!I31, TOR!I31, UTH!I31, WAS!I31)-min(ATL!I31, BOS!I31, BRK!I31, CHA!I31, CHI!I31, CLE!I31, DAL!I31, DEN!I31, DET!I31, GSW!I31, HOU!I31, IND!I31, LAC!I31, LAL!I31, MEM!I31, MIA!I31, MIL!I31, MIN!I31, NOP!I30, NYK!I31, OKC!I31, ORL!I31, PHI!I31, PHX!I31, POR!I31, SAC!I31, SAS!I31, TOR!I31, UTH!I31, WAS!I31))/$B$103</f>
        <v>7.928571429</v>
      </c>
      <c r="J133" s="140">
        <f>(SUM(ATL!J31, BOS!J31, BRK!J31, CHA!J31, CHI!J31, CLE!J31, DAL!J31, DEN!J31, DET!J31, GSW!J31, HOU!J31, IND!J31, LAC!J31, LAL!J31, MEM!J31, MIA!J31, MIL!J31, MIN!J31, NOP!J30, NYK!J31, OKC!J31, ORL!J31, PHI!J31, PHX!J31, POR!J31, SAC!J31, SAS!J31, TOR!J31, UTH!J31, WAS!J31)-Max(ATL!J31, BOS!J31, BRK!J31, CHA!J31, CHI!J31, CLE!J31, DAL!J31, DEN!J31, DET!J31, GSW!J31, HOU!J31, IND!J31, LAC!J31, LAL!J31, MEM!J31, MIA!J31, MIL!J31, MIN!J31, NOP!J30, NYK!J31, OKC!J31, ORL!J31, PHI!J31, PHX!J31, POR!J31, SAC!J31, SAS!J31, TOR!J31, UTH!J31, WAS!J31)-min(ATL!J31, BOS!J31, BRK!J31, CHA!J31, CHI!J31, CLE!J31, DAL!J31, DEN!J31, DET!J31, GSW!J31, HOU!J31, IND!J31, LAC!J31, LAL!J31, MEM!J31, MIA!J31, MIL!J31, MIN!J31, NOP!J30, NYK!J31, OKC!J31, ORL!J31, PHI!J31, PHX!J31, POR!J31, SAC!J31, SAS!J31, TOR!J31, UTH!J31, WAS!J31))/$B$103</f>
        <v>9.928571429</v>
      </c>
      <c r="K133" s="140">
        <f>(SUM(ATL!K31, BOS!K31, BRK!K31, CHA!K31, CHI!K31, CLE!K31, DAL!K31, DEN!K31, DET!K31, GSW!K31, HOU!K31, IND!K31, LAC!K31, LAL!K31, MEM!K31, MIA!K31, MIL!K31, MIN!K31, NOP!K30, NYK!K31, OKC!K31, ORL!K31, PHI!K31, PHX!K31, POR!K31, SAC!K31, SAS!K31, TOR!K31, UTH!K31, WAS!K31)-Max(ATL!K31, BOS!K31, BRK!K31, CHA!K31, CHI!K31, CLE!K31, DAL!K31, DEN!K31, DET!K31, GSW!K31, HOU!K31, IND!K31, LAC!K31, LAL!K31, MEM!K31, MIA!K31, MIL!K31, MIN!K31, NOP!K30, NYK!K31, OKC!K31, ORL!K31, PHI!K31, PHX!K31, POR!K31, SAC!K31, SAS!K31, TOR!K31, UTH!K31, WAS!K31)-min(ATL!K31, BOS!K31, BRK!K31, CHA!K31, CHI!K31, CLE!K31, DAL!K31, DEN!K31, DET!K31, GSW!K31, HOU!K31, IND!K31, LAC!K31, LAL!K31, MEM!K31, MIA!K31, MIL!K31, MIN!K31, NOP!K30, NYK!K31, OKC!K31, ORL!K31, PHI!K31, PHX!K31, POR!K31, SAC!K31, SAS!K31, TOR!K31, UTH!K31, WAS!K31))/$B$103</f>
        <v>10.89285714</v>
      </c>
      <c r="L133" s="140">
        <f>(SUM(ATL!L31, BOS!L31, BRK!L31, CHA!L31, CHI!L31, CLE!L31, DAL!L31, DEN!L31, DET!L31, GSW!L31, HOU!L31, IND!L31, LAC!L31, LAL!L31, MEM!L31, MIA!L31, MIL!L31, MIN!L31, NOP!L30, NYK!L31, OKC!L31, ORL!L31, PHI!L31, PHX!L31, POR!L31, SAC!L31, SAS!L31, TOR!L31, UTH!L31, WAS!L31)-Max(ATL!L31, BOS!L31, BRK!L31, CHA!L31, CHI!L31, CLE!L31, DAL!L31, DEN!L31, DET!L31, GSW!L31, HOU!L31, IND!L31, LAC!L31, LAL!L31, MEM!L31, MIA!L31, MIL!L31, MIN!L31, NOP!L30, NYK!L31, OKC!L31, ORL!L31, PHI!L31, PHX!L31, POR!L31, SAC!L31, SAS!L31, TOR!L31, UTH!L31, WAS!L31)-min(ATL!L31, BOS!L31, BRK!L31, CHA!L31, CHI!L31, CLE!L31, DAL!L31, DEN!L31, DET!L31, GSW!L31, HOU!L31, IND!L31, LAC!L31, LAL!L31, MEM!L31, MIA!L31, MIL!L31, MIN!L31, NOP!L30, NYK!L31, OKC!L31, ORL!L31, PHI!L31, PHX!L31, POR!L31, SAC!L31, SAS!L31, TOR!L31, UTH!L31, WAS!L31))/$B$103</f>
        <v>15.10714286</v>
      </c>
      <c r="M133" s="140">
        <f>(SUM(ATL!M31, BOS!M31, BRK!M31, CHA!M31, CHI!M31, CLE!M31, DAL!M31, DEN!M31, DET!M31, GSW!M31, HOU!M31, IND!M31, LAC!M31, LAL!M31, MEM!M31, MIA!M31, MIL!M31, MIN!M31, NOP!M31, NYK!M31, OKC!M31, ORL!M31, PHI!M31, PHX!M31, POR!M31, SAC!M31, SAS!M31, TOR!M31, UTH!M31, WAS!M31)-Max(ATL!M31, BOS!M31, BRK!M31, CHA!M31, CHI!M31, CLE!M31, DAL!M31, DEN!M31, DET!M31, GSW!M31, HOU!M31, IND!M31, LAC!M31, LAL!M31, MEM!M31, MIA!M31, MIL!M31, MIN!M31, NOP!M31, NYK!M31, OKC!M31, ORL!M31, PHI!M31, PHX!M31, POR!M31, SAC!M31, SAS!M31, TOR!M31, UTH!M31, WAS!M31)-min(ATL!M31, BOS!M31, BRK!M31, CHA!M31, CHI!M31, CLE!M31, DAL!M31, DEN!M31, DET!M31, GSW!M31, HOU!M31, IND!M31, LAC!M31, LAL!M31, MEM!M31, MIA!M31, MIL!M31, MIN!M31, NOP!M31, NYK!M31, OKC!M31, ORL!M31, PHI!M31, PHX!M31, POR!M31, SAC!M31, SAS!M31, TOR!M31, UTH!M31, WAS!M31))/$B$103</f>
        <v>9.892857143</v>
      </c>
      <c r="N133" s="140">
        <f>(SUM(ATL!N31, BOS!N31, BRK!N31, CHA!N31, CHI!N31, CLE!N31, DAL!N31, DEN!N31, DET!N31, GSW!N31, HOU!N31, IND!N31, LAC!N31, LAL!N31, MEM!N31, MIA!N31, MIL!N31, MIN!N31, NOP!N31, NYK!N31, OKC!N31, ORL!N31, PHI!N31, PHX!N31, POR!N31, SAC!N31, SAS!N31, TOR!N31, UTH!N31, WAS!N31)-Max(ATL!N31, BOS!N31, BRK!N31, CHA!N31, CHI!N31, CLE!N31, DAL!N31, DEN!N31, DET!N31, GSW!N31, HOU!N31, IND!N31, LAC!N31, LAL!N31, MEM!N31, MIA!N31, MIL!N31, MIN!N31, NOP!N31, NYK!N31, OKC!N31, ORL!N31, PHI!N31, PHX!N31, POR!N31, SAC!N31, SAS!N31, TOR!N31, UTH!N31, WAS!N31)-min(ATL!N31, BOS!N31, BRK!N31, CHA!N31, CHI!N31, CLE!N31, DAL!N31, DEN!N31, DET!N31, GSW!N31, HOU!N31, IND!N31, LAC!N31, LAL!N31, MEM!N31, MIA!N31, MIL!N31, MIN!N31, NOP!N31, NYK!N31, OKC!N31, ORL!N31, PHI!N31, PHX!N31, POR!N31, SAC!N31, SAS!N31, TOR!N31, UTH!N31, WAS!N31))/$B$103</f>
        <v>10.25</v>
      </c>
      <c r="O133" s="140">
        <f>(SUM(ATL!O31, BOS!O31, BRK!O31, CHA!O31, CHI!O31, CLE!O31, DAL!O31, DEN!O31, DET!O31, GSW!O31, HOU!O31, IND!O31, LAC!O31, LAL!O31, MEM!O31, MIA!O31, MIL!O31, MIN!O31, NOP!O31, NYK!O31, OKC!O31, ORL!O31, PHI!O31, PHX!O31, POR!O31, SAC!O31, SAS!O31, TOR!O31, UTH!O31, WAS!O31)-Max(ATL!O31, BOS!O31, BRK!O31, CHA!O31, CHI!O31, CLE!O31, DAL!O31, DEN!O31, DET!O31, GSW!O31, HOU!O31, IND!O31, LAC!O31, LAL!O31, MEM!O31, MIA!O31, MIL!O31, MIN!O31, NOP!O31, NYK!O31, OKC!O31, ORL!O31, PHI!O31, PHX!O31, POR!O31, SAC!O31, SAS!O31, TOR!O31, UTH!O31, WAS!O31)-min(ATL!O31, BOS!O31, BRK!O31, CHA!O31, CHI!O31, CLE!O31, DAL!O31, DEN!O31, DET!O31, GSW!O31, HOU!O31, IND!O31, LAC!O31, LAL!O31, MEM!O31, MIA!O31, MIL!O31, MIN!O31, NOP!O31, NYK!O31, OKC!O31, ORL!O31, PHI!O31, PHX!O31, POR!O31, SAC!O31, SAS!O31, TOR!O31, UTH!O31, WAS!O31))/$B$103</f>
        <v>3.571428571</v>
      </c>
      <c r="P133" s="140">
        <f>(SUM(ATL!P31, BOS!P31, BRK!P31, CHA!P31, CHI!P31, CLE!P31, DAL!P31, DEN!P31, DET!P31, GSW!P31, HOU!P31, IND!P31, LAC!P31, LAL!P31, MEM!P31, MIA!P31, MIL!P31, MIN!P31, NOP!P31, NYK!P31, OKC!P31, ORL!P31, PHI!P31, PHX!P31, POR!P31, SAC!P31, SAS!P31, TOR!P31, UTH!P31, WAS!P31)-Max(ATL!P31, BOS!P31, BRK!P31, CHA!P31, CHI!P31, CLE!P31, DAL!P31, DEN!P31, DET!P31, GSW!P31, HOU!P31, IND!P31, LAC!P31, LAL!P31, MEM!P31, MIA!P31, MIL!P31, MIN!P31, NOP!P31, NYK!P31, OKC!P31, ORL!P31, PHI!P31, PHX!P31, POR!P31, SAC!P31, SAS!P31, TOR!P31, UTH!P31, WAS!P31)-min(ATL!P31, BOS!P31, BRK!P31, CHA!P31, CHI!P31, CLE!P31, DAL!P31, DEN!P31, DET!P31, GSW!P31, HOU!P31, IND!P31, LAC!P31, LAL!P31, MEM!P31, MIA!P31, MIL!P31, MIN!P31, NOP!P31, NYK!P31, OKC!P31, ORL!P31, PHI!P31, PHX!P31, POR!P31, SAC!P31, SAS!P31, TOR!P31, UTH!P31, WAS!P31))/$B$103</f>
        <v>0</v>
      </c>
      <c r="Q133" s="140">
        <f>(SUM(ATL!Q31, BOS!Q31, BRK!Q31, CHA!Q31, CHI!Q31, CLE!Q31, DAL!Q31, DEN!Q31, DET!Q31, GSW!Q31, HOU!Q31, IND!Q31, LAC!Q31, LAL!Q31, MEM!Q31, MIA!Q31, MIL!Q31, MIN!Q31, NOP!Q31, NYK!Q31, OKC!Q31, ORL!Q31, PHI!Q31, PHX!Q31, POR!Q31, SAC!Q31, SAS!Q31, TOR!Q31, UTH!Q31, WAS!Q31)-Max(ATL!Q31, BOS!Q31, BRK!Q31, CHA!Q31, CHI!Q31, CLE!Q31, DAL!Q31, DEN!Q31, DET!Q31, GSW!Q31, HOU!Q31, IND!Q31, LAC!Q31, LAL!Q31, MEM!Q31, MIA!Q31, MIL!Q31, MIN!Q31, NOP!Q31, NYK!Q31, OKC!Q31, ORL!Q31, PHI!Q31, PHX!Q31, POR!Q31, SAC!Q31, SAS!Q31, TOR!Q31, UTH!Q31, WAS!Q31)-min(ATL!Q31, BOS!Q31, BRK!Q31, CHA!Q31, CHI!Q31, CLE!Q31, DAL!Q31, DEN!Q31, DET!Q31, GSW!Q31, HOU!Q31, IND!Q31, LAC!Q31, LAL!Q31, MEM!Q31, MIA!Q31, MIL!Q31, MIN!Q31, NOP!Q31, NYK!Q31, OKC!Q31, ORL!Q31, PHI!Q31, PHX!Q31, POR!Q31, SAC!Q31, SAS!Q31, TOR!Q31, UTH!Q31, WAS!Q31))/$B$103</f>
        <v>0</v>
      </c>
      <c r="R133" s="140">
        <f>(SUM(ATL!R31, BOS!R31, BRK!R31, CHA!R31, CHI!R31, CLE!R31, DAL!R31, DEN!R31, DET!R31, GSW!R31, HOU!R31, IND!R31, LAC!R31, LAL!R31, MEM!R31, MIA!R31, MIL!R31, MIN!R31, NOP!R31, NYK!R31, OKC!R31, ORL!R31, PHI!R31, PHX!R31, POR!R31, SAC!R31, SAS!R31, TOR!R31, UTH!R31, WAS!R31)-Max(ATL!R31, BOS!R31, BRK!R31, CHA!R31, CHI!R31, CLE!R31, DAL!R31, DEN!R31, DET!R31, GSW!R31, HOU!R31, IND!R31, LAC!R31, LAL!R31, MEM!R31, MIA!R31, MIL!R31, MIN!R31, NOP!R31, NYK!R31, OKC!R31, ORL!R31, PHI!R31, PHX!R31, POR!R31, SAC!R31, SAS!R31, TOR!R31, UTH!R31, WAS!R31)-min(ATL!R31, BOS!R31, BRK!R31, CHA!R31, CHI!R31, CLE!R31, DAL!R31, DEN!R31, DET!R31, GSW!R31, HOU!R31, IND!R31, LAC!R31, LAL!R31, MEM!R31, MIA!R31, MIL!R31, MIN!R31, NOP!R31, NYK!R31, OKC!R31, ORL!R31, PHI!R31, PHX!R31, POR!R31, SAC!R31, SAS!R31, TOR!R31, UTH!R31, WAS!R31))/$B$103</f>
        <v>0</v>
      </c>
      <c r="S133" s="140">
        <f>(SUM(ATL!S31, BOS!S31, BRK!S31, CHA!S31, CHI!S31, CLE!S31, DAL!S31, DEN!S31, DET!S31, GSW!S31, HOU!S31, IND!S31, LAC!S31, LAL!S31, MEM!S31, MIA!S31, MIL!S31, MIN!S31, NOP!S31, NYK!S31, OKC!S31, ORL!S31, PHI!S31, PHX!S31, POR!S31, SAC!S31, SAS!S31, TOR!S31, UTH!S31, WAS!S31)-Max(ATL!S31, BOS!S31, BRK!S31, CHA!S31, CHI!S31, CLE!S31, DAL!S31, DEN!S31, DET!S31, GSW!S31, HOU!S31, IND!S31, LAC!S31, LAL!S31, MEM!S31, MIA!S31, MIL!S31, MIN!S31, NOP!S31, NYK!S31, OKC!S31, ORL!S31, PHI!S31, PHX!S31, POR!S31, SAC!S31, SAS!S31, TOR!S31, UTH!S31, WAS!S31)-min(ATL!S31, BOS!S31, BRK!S31, CHA!S31, CHI!S31, CLE!S31, DAL!S31, DEN!S31, DET!S31, GSW!S31, HOU!S31, IND!S31, LAC!S31, LAL!S31, MEM!S31, MIA!S31, MIL!S31, MIN!S31, NOP!S31, NYK!S31, OKC!S31, ORL!S31, PHI!S31, PHX!S31, POR!S31, SAC!S31, SAS!S31, TOR!S31, UTH!S31, WAS!S31))/$B$103</f>
        <v>-1493.607143</v>
      </c>
    </row>
    <row r="134">
      <c r="A134" s="104"/>
      <c r="B134" s="103"/>
      <c r="C134" s="99"/>
      <c r="D134" s="99"/>
      <c r="E134" s="99"/>
      <c r="F134" s="99"/>
      <c r="G134" s="99"/>
      <c r="H134" s="99"/>
      <c r="I134" s="99"/>
      <c r="J134" s="99"/>
      <c r="K134" s="99"/>
      <c r="L134" s="99"/>
      <c r="M134" s="99"/>
      <c r="N134" s="99"/>
      <c r="O134" s="99"/>
      <c r="P134" s="99"/>
      <c r="Q134" s="99"/>
      <c r="R134" s="99"/>
      <c r="S134" s="99"/>
    </row>
    <row r="135">
      <c r="A135" s="85" t="s">
        <v>342</v>
      </c>
      <c r="B135" s="103"/>
      <c r="C135" s="99"/>
      <c r="D135" s="99"/>
      <c r="E135" s="99"/>
      <c r="F135" s="99"/>
      <c r="G135" s="99"/>
      <c r="H135" s="99"/>
      <c r="I135" s="99"/>
      <c r="J135" s="99"/>
      <c r="K135" s="99"/>
      <c r="L135" s="99"/>
      <c r="M135" s="99"/>
      <c r="N135" s="99"/>
      <c r="O135" s="99"/>
      <c r="P135" s="99"/>
      <c r="Q135" s="99"/>
      <c r="R135" s="99"/>
      <c r="S135" s="99"/>
    </row>
    <row r="136">
      <c r="A136" s="3" t="s">
        <v>1</v>
      </c>
      <c r="B136" s="38">
        <f>Median(ATL!B2, BOS!B2, BRK!B2, CHA!B2, CHI!B2, CLE!B2, DAL!B2, DEN!B2, DET!B2, GSW!B2, HOU!B2, IND!B2, LAC!B2, LAL!B2, MEM!B2, MIA!B2, MIL!B2, MIN!B2, NOP!B2, NYK!B2, OKC!B2, ORL!B2, PHI!B2, PHX!B2, POR!B2, SAC!B2, SAS!B2, TOR!B2, UTH!B2, WAS!B2)</f>
        <v>16</v>
      </c>
      <c r="C136" s="38">
        <f>Median(ATL!C2, BOS!C2, BRK!C2, CHA!C2, CHI!C2, CLE!C2, DAL!C2, DEN!C2, DET!C2, GSW!C2, HOU!C2, IND!C2, LAC!C2, LAL!C2, MEM!C2, MIA!C2, MIL!C2, MIN!C2, NOP!C2, NYK!C2, OKC!C2, ORL!C2, PHI!C2, PHX!C2, POR!C2, SAC!C2, SAS!C2, TOR!C2, UTH!C2, WAS!C2)</f>
        <v>16</v>
      </c>
      <c r="D136" s="38">
        <f>Median(ATL!D2, BOS!D2, BRK!D2, CHA!D2, CHI!D2, CLE!D2, DAL!D2, DEN!D2, DET!D2, GSW!D2, HOU!D2, IND!D2, LAC!D2, LAL!D2, MEM!D2, MIA!D2, MIL!D2, MIN!D2, NOP!D2, NYK!D2, OKC!D2, ORL!D2, PHI!D2, PHX!D2, POR!D2, SAC!D2, SAS!D2, TOR!D2, UTH!D2, WAS!D2)</f>
        <v>15</v>
      </c>
      <c r="E136" s="38">
        <f>Median(ATL!E2, BOS!E2, BRK!E2, CHA!E2, CHI!E2, CLE!E2, DAL!E2, DEN!E2, DET!E2, GSW!E2, HOU!E2, IND!E2, LAC!E2, LAL!E2, MEM!E2, MIA!E2, MIL!E2, MIN!E2, NOP!E2, NYK!E2, OKC!E2, ORL!E2, PHI!E2, PHX!E2, POR!E2, SAC!E2, SAS!E2, TOR!E2, UTH!E2, WAS!E2)</f>
        <v>12</v>
      </c>
      <c r="F136" s="38">
        <f>Median(ATL!G2, BOS!F2, BRK!F2, CHA!F2, CHI!F2, CLE!F2, DAL!F2, DEN!F2, DET!F2, GSW!F2, HOU!F2, IND!F2, LAC!F2, LAL!F2, MEM!F2, MIA!F2, MIL!F2, MIN!F2, NOP!F2, NYK!F2, OKC!F2, ORL!F2, PHI!F2, PHX!F2, POR!F2, SAC!F2, SAS!F2, TOR!F2, UTH!F2, WAS!F2)</f>
        <v>9</v>
      </c>
      <c r="G136" s="38">
        <f>Median(ATL!G2, BOS!G2, BRK!G2, CHA!G2, CHI!G2, CLE!G2, DAL!G2, DEN!G2, DET!G2, GSW!G2, HOU!G2, IND!G2, LAC!G2, LAL!G2, MEM!G2, MIA!G2, MIL!G2, MIN!G2, NOP!G2, NYK!G2, OKC!G2, ORL!G2, PHI!G2, PHX!G2, POR!G2, SAC!G2, SAS!G2, TOR!G2, UTH!G2, WAS!G2)</f>
        <v>5</v>
      </c>
      <c r="H136" s="38">
        <f>Median(ATL!H2, BOS!H2, BRK!H2, CHA!H2, CHI!H2, CLE!H2, DAL!H2, DEN!H2, DET!H2, GSW!H2, HOU!H2, IND!H2, LAC!H2, LAL!H2, MEM!H2, MIA!H2, MIL!H2, MIN!H2, NOP!G2, NYK!H2, OKC!H2, ORL!H2, PHI!H2, PHX!H2, POR!H2, SAC!H2, SAS!H2, TOR!H2, UTH!H2, WAS!H2)</f>
        <v>2</v>
      </c>
      <c r="I136" s="38">
        <f>Median(ATL!I2, BOS!I2, BRK!I2, CHA!I2, CHI!I2, CLE!I2, DAL!I2, DEN!I2, DET!I2, GSW!I2, HOU!I2, IND!I2, LAC!I2, LAL!I2, MEM!I2, MIA!I2, MIL!I2, MIN!I2, NOP!I2, NYK!I2, OKC!I2, ORL!I2, PHI!I2, PHX!I2, POR!I2, SAC!I2, SAS!I2, TOR!I2, UTH!I2, WAS!I2)</f>
        <v>2</v>
      </c>
      <c r="J136" s="38">
        <f>Median(ATL!J2, BOS!J2, BRK!J2, CHA!J2, CHI!J2, CLE!J2, DAL!J2, DEN!J2, DET!J2, GSW!J2, HOU!J2, IND!J2, LAC!J2, LAL!J2, MEM!J2, MIA!J2, MIL!J2, MIN!J2, NOP!J2, NYK!J2, OKC!J2, ORL!J2, PHI!J2, PHX!J2, POR!J2, SAC!J2, SAS!J2, TOR!J2, UTH!J2, WAS!J2)</f>
        <v>1</v>
      </c>
      <c r="K136" s="38">
        <f>Median(ATL!K2, BOS!K2, BRK!K2, CHA!K2, CHI!K2, CLE!K2, DAL!K2, DEN!K2, DET!K2, GSW!K2, HOU!K2, IND!K2, LAC!K2, LAL!K2, MEM!K2, MIA!K2, MIL!K2, MIN!K2, NOP!K2, NYK!K2, OKC!K2, ORL!K2, PHI!K2, PHX!K2, POR!K2, SAC!K2, SAS!K2, TOR!K2, UTH!K2, WAS!K2)</f>
        <v>2.5</v>
      </c>
      <c r="L136" s="38">
        <f>Median(ATL!L2, BOS!L2, BRK!L2, CHA!L2, CHI!L2, CLE!L2, DAL!L2, DEN!L2, DET!L2, GSW!L2, HOU!L2, IND!L2, LAC!L2, LAL!L2, MEM!L2, MIA!L2, MIL!L2, MIN!L2, NOP!L2, NYK!L2, OKC!L2, ORL!L2, PHI!L2, PHX!L2, POR!L2, SAC!L2, SAS!L2, TOR!L2, UTH!L2, WAS!L2)</f>
        <v>2</v>
      </c>
      <c r="M136" s="38">
        <f>Median(ATL!M2, BOS!M2, BRK!M2, CHA!M2, CHI!M2, CLE!M2, DAL!M2, DEN!M2, DET!M2, GSW!M2, HOU!M2, IND!M2, LAC!M2, LAL!M2, MEM!M2, MIA!M2, MIL!M2, MIN!M2, NOP!M2, NYK!M2, OKC!M2, ORL!M2, PHI!M2, PHX!M2, POR!M2, SAC!M2, SAS!M2, TOR!M2, UTH!M2, WAS!M2)</f>
        <v>3</v>
      </c>
      <c r="N136" s="38">
        <f>Median(ATL!N2, BOS!N2, BRK!N2, CHA!N2, CHI!N2, CLE!N2, DAL!N2, DEN!N2, DET!N2, GSW!N2, HOU!N2, IND!N2, LAC!N2, LAL!N2, MEM!N2, MIA!N2, MIL!N2, MIN!N2, NOP!N2, NYK!N2, OKC!N2, ORL!N2, PHI!N2, PHX!N2, POR!N2, SAC!N2, SAS!N2, TOR!N2, UTH!N2, WAS!N2)</f>
        <v>5</v>
      </c>
      <c r="O136" s="38">
        <f>Median(ATL!O2, BOS!O2, BRK!O2, CHA!O2, CHI!O2, CLE!O2, DAL!O2, DEN!O2, DET!O2, GSW!O2, HOU!O2, IND!O2, LAC!O2, LAL!O2, MEM!O2, MIA!O2, MIL!O2, MIN!O2, NOP!O2, NYK!O2, OKC!O2, ORL!O2, PHI!O2, PHX!O2, POR!O2, SAC!O2, SAS!O2, TOR!O2, UTH!O2, WAS!O2)</f>
        <v>5</v>
      </c>
      <c r="P136" s="38">
        <f>MEDIAN.LEGACY(ATL!P2, BOS!P2, BRK!P2, CHA!P2, CHI!P2, CLE!P2, DAL!P2, DEN!P2, DET!P2, GSW!P2, HOU!P2, IND!P2, LAC!P2, LAL!P2, MEM!P2, MIA!P2, MIL!P2, MIN!P2, NOP!P2, NYK!P2, OKC!P2, ORL!P2, PHI!P2, PHX!P2, POR!P2, SAC!P2, SAS!P2, TOR!P2, UTH!P2, WAS!P2)</f>
        <v>0</v>
      </c>
      <c r="Q136" s="38">
        <f>MEDIAN.LEGACY(ATL!Q2, BOS!Q2, BRK!Q2, CHA!Q2, CHI!Q2, CLE!Q2, DAL!Q2, DEN!Q2, DET!Q2, GSW!Q2, HOU!Q2, IND!Q2, LAC!Q2, LAL!Q2, MEM!Q2, MIA!Q2, MIL!Q2, MIN!Q2, NOP!Q2, NYK!Q2, OKC!Q2, ORL!Q2, PHI!Q2, PHX!Q2, POR!Q2, SAC!Q2, SAS!Q2, TOR!Q2, UTH!Q2, WAS!Q2)</f>
        <v>0</v>
      </c>
      <c r="R136" s="38">
        <f>MEDIAN.LEGACY(ATL!R2, BOS!R2, BRK!R2, CHA!R2, CHI!R2, CLE!R2, DAL!R2, DEN!R2, DET!R2, GSW!R2, HOU!R2, IND!R2, LAC!R2, LAL!R2, MEM!R2, MIA!R2, MIL!R2, MIN!R2, NOP!R2, NYK!R2, OKC!R2, ORL!R2, PHI!R2, PHX!R2, POR!R2, SAC!R2, SAS!R2, TOR!R2, UTH!R2, WAS!R2)</f>
        <v>0</v>
      </c>
      <c r="S136" s="38">
        <f>Median(ATL!S2, BOS!S2, BRK!S2, CHA!S2, CHI!S2, CLE!S2, DAL!S2, DEN!S2, DET!S2, GSW!S2, HOU!S2, IND!S2, LAC!S2, LAL!S2, MEM!S2, MIA!S2, MIL!S2, MIN!S2, NOP!S2, NYK!S2, OKC!S2, ORL!S2, PHI!S2, PHX!S2, POR!S2, SAC!S2, SAS!S2, TOR!S2, UTH!S2, WAS!S2)</f>
        <v>41821</v>
      </c>
    </row>
    <row r="137">
      <c r="A137" s="3" t="s">
        <v>22</v>
      </c>
      <c r="B137" s="38">
        <f>Median(ATL!B3, BOS!B3, BRK!B3, CHA!B3, CHI!B3, CLE!B3, DAL!B3, DEN!B3, DET!B3, GSW!B3, HOU!B3, IND!B3, LAC!B3, LAL!B3, MEM!B3, MIA!B3, MIL!B3, MIN!B3, NOP!B3, NYK!B3, OKC!B3, ORL!B3, PHI!B3, PHX!B3, POR!B3, SAC!B3, SAS!B3, TOR!B3, UTH!B3, WAS!B3)</f>
        <v>27</v>
      </c>
      <c r="C137" s="38">
        <f>Median(ATL!C3, BOS!C3, BRK!C3, CHA!C3, CHI!C3, CLE!C3, DAL!C3, DEN!C3, DET!C3, GSW!C3, HOU!C3, IND!C3, LAC!C3, LAL!C3, MEM!C3, MIA!C3, MIL!C3, MIN!C3, NOP!C3, NYK!C3, OKC!C3, ORL!C3, PHI!C3, PHX!C3, POR!C3, SAC!C3, SAS!C3, TOR!C3, UTH!C3, WAS!C3)</f>
        <v>22</v>
      </c>
      <c r="D137" s="38">
        <f>Median(ATL!D3, BOS!D3, BRK!D3, CHA!D3, CHI!D3, CLE!D3, DAL!D3, DEN!D3, DET!D3, GSW!D3, HOU!D3, IND!D3, LAC!D3, LAL!D3, MEM!D3, MIA!D3, MIL!D3, MIN!D3, NOP!D3, NYK!D3, OKC!D3, ORL!D3, PHI!D3, PHX!D3, POR!D3, SAC!D3, SAS!D3, TOR!D3, UTH!D3, WAS!D3)</f>
        <v>21</v>
      </c>
      <c r="E137" s="38">
        <f>Median(ATL!E3, BOS!E3, BRK!E3, CHA!E3, CHI!E3, CLE!E3, DAL!E3, DEN!E3, DET!E3, GSW!E3, HOU!E3, IND!E3, LAC!E3, LAL!E3, MEM!E3, MIA!E3, MIL!E3, MIN!E3, NOP!E3, NYK!E3, OKC!E3, ORL!E3, PHI!E3, PHX!E3, POR!E3, SAC!E3, SAS!E3, TOR!E3, UTH!E3, WAS!E3)</f>
        <v>24</v>
      </c>
      <c r="F137" s="38">
        <f>Median(ATL!G3, BOS!F3, BRK!F3, CHA!F3, CHI!F3, CLE!F3, DAL!F3, DEN!F3, DET!F3, GSW!F3, HOU!F3, IND!F3, LAC!F3, LAL!F3, MEM!F3, MIA!F3, MIL!F3, MIN!F3, NOP!F3, NYK!F3, OKC!F3, ORL!F3, PHI!F3, PHX!F3, POR!F3, SAC!F3, SAS!F3, TOR!F3, UTH!F3, WAS!F3)</f>
        <v>22</v>
      </c>
      <c r="G137" s="38">
        <f>Median(ATL!G3, BOS!G3, BRK!G3, CHA!G3, CHI!G3, CLE!G3, DAL!G3, DEN!G3, DET!G3, GSW!G3, HOU!G3, IND!G3, LAC!G3, LAL!G3, MEM!G3, MIA!G3, MIL!G3, MIN!G3, NOP!G3, NYK!G3, OKC!G3, ORL!G3, PHI!G3, PHX!G3, POR!G3, SAC!G3, SAS!G3, TOR!G3, UTH!G3, WAS!G3)</f>
        <v>24</v>
      </c>
      <c r="H137" s="38">
        <f>Median(ATL!H3, BOS!H3, BRK!H3, CHA!H3, CHI!H3, CLE!H3, DAL!H3, DEN!H3, DET!H3, GSW!H3, HOU!H3, IND!H3, LAC!H3, LAL!H3, MEM!H3, MIA!H3, MIL!H3, MIN!H3, NOP!G3, NYK!H3, OKC!H3, ORL!H3, PHI!H3, PHX!H3, POR!H3, SAC!H3, SAS!H3, TOR!H3, UTH!H3, WAS!H3)</f>
        <v>26</v>
      </c>
      <c r="I137" s="38">
        <f>Median(ATL!I3, BOS!I3, BRK!I3, CHA!I3, CHI!I3, CLE!I3, DAL!I3, DEN!I3, DET!I3, GSW!I3, HOU!I3, IND!I3, LAC!I3, LAL!I3, MEM!I3, MIA!I3, MIL!I3, MIN!I3, NOP!I2, NYK!I3, OKC!I3, ORL!I3, PHI!I3, PHX!I3, POR!I3, SAC!I3, SAS!I3, TOR!I3, UTH!I3, WAS!I3)</f>
        <v>23</v>
      </c>
      <c r="J137" s="38">
        <f>Median(ATL!J3, BOS!J3, BRK!J3, CHA!J3, CHI!J3, CLE!J3, DAL!J3, DEN!J3, DET!J3, GSW!J3, HOU!J3, IND!J3, LAC!J3, LAL!J3, MEM!J3, MIA!J3, MIL!J3, MIN!J3, NOP!J2, NYK!J3, OKC!J3, ORL!J3, PHI!J3, PHX!J3, POR!J3, SAC!J3, SAS!J3, TOR!J3, UTH!J3, WAS!J3)</f>
        <v>22</v>
      </c>
      <c r="K137" s="38">
        <f>Median(ATL!K3, BOS!K3, BRK!K3, CHA!K3, CHI!K3, CLE!K3, DAL!K3, DEN!K3, DET!K3, GSW!K3, HOU!K3, IND!K3, LAC!K3, LAL!K3, MEM!K3, MIA!K3, MIL!K3, MIN!K3, NOP!K2, NYK!K3, OKC!K3, ORL!K3, PHI!K3, PHX!K3, POR!K3, SAC!K3, SAS!K3, TOR!K3, UTH!K3, WAS!K3)</f>
        <v>23</v>
      </c>
      <c r="L137" s="38">
        <f>Median(ATL!L3, BOS!L3, BRK!L3, CHA!L3, CHI!L3, CLE!L3, DAL!L3, DEN!L3, DET!L3, GSW!L3, HOU!L3, IND!L3, LAC!L3, LAL!L3, MEM!L3, MIA!L3, MIL!L3, MIN!L3, NOP!L2, NYK!L3, OKC!L3, ORL!L3, PHI!L3, PHX!L3, POR!L3, SAC!L3, SAS!L3, TOR!L3, UTH!L3, WAS!L3)</f>
        <v>21</v>
      </c>
      <c r="M137" s="38">
        <f>Median(ATL!M3, BOS!M3, BRK!M3, CHA!M3, CHI!M3, CLE!M3, DAL!M3, DEN!M3, DET!M3, GSW!M3, HOU!M3, IND!M3, LAC!M3, LAL!M3, MEM!M3, MIA!M3, MIL!M3, MIN!M3, NOP!M3, NYK!M3, OKC!M3, ORL!M3, PHI!M3, PHX!M3, POR!M3, SAC!M3, SAS!M3, TOR!M3, UTH!M3, WAS!M3)</f>
        <v>19</v>
      </c>
      <c r="N137" s="38">
        <f>Median(ATL!N3, BOS!N3, BRK!N3, CHA!N3, CHI!N3, CLE!N3, DAL!N3, DEN!N3, DET!N3, GSW!N3, HOU!N3, IND!N3, LAC!N3, LAL!N3, MEM!N3, MIA!N3, MIL!N3, MIN!N3, NOP!N3, NYK!N3, OKC!N3, ORL!N3, PHI!N3, PHX!N3, POR!N3, SAC!N3, SAS!N3, TOR!N3, UTH!N3, WAS!N3)</f>
        <v>18</v>
      </c>
      <c r="O137" s="38">
        <f>Median(ATL!O3, BOS!O3, BRK!O3, CHA!O3, CHI!O3, CLE!O3, DAL!O3, DEN!O3, DET!O3, GSW!O3, HOU!O3, IND!O3, LAC!O3, LAL!O3, MEM!O3, MIA!O3, MIL!O3, MIN!O3, NOP!O3, NYK!O3, OKC!O3, ORL!O3, PHI!O3, PHX!O3, POR!O3, SAC!O3, SAS!O3, TOR!O3, UTH!O3, WAS!O3)</f>
        <v>15</v>
      </c>
      <c r="P137" s="38">
        <f>MEDIAN.LEGACY(ATL!P3, BOS!P3, BRK!P3, CHA!P3, CHI!P3, CLE!P3, DAL!P3, DEN!P3, DET!P3, GSW!P3, HOU!P3, IND!P3, LAC!P3, LAL!P3, MEM!P3, MIA!P3, MIL!P3, MIN!P3, NOP!P3, NYK!P3, OKC!P3, ORL!P3, PHI!P3, PHX!P3, POR!P3, SAC!P3, SAS!P3, TOR!P3, UTH!P3, WAS!P3)</f>
        <v>0</v>
      </c>
      <c r="Q137" s="38">
        <f>MEDIAN.LEGACY(ATL!Q3, BOS!Q3, BRK!Q3, CHA!Q3, CHI!Q3, CLE!Q3, DAL!Q3, DEN!Q3, DET!Q3, GSW!Q3, HOU!Q3, IND!Q3, LAC!Q3, LAL!Q3, MEM!Q3, MIA!Q3, MIL!Q3, MIN!Q3, NOP!Q3, NYK!Q3, OKC!Q3, ORL!Q3, PHI!Q3, PHX!Q3, POR!Q3, SAC!Q3, SAS!Q3, TOR!Q3, UTH!Q3, WAS!Q3)</f>
        <v>0</v>
      </c>
      <c r="R137" s="38">
        <f>MEDIAN.LEGACY(ATL!R3, BOS!R3, BRK!R3, CHA!R3, CHI!R3, CLE!R3, DAL!R3, DEN!R3, DET!R3, GSW!R3, HOU!R3, IND!R3, LAC!R3, LAL!R3, MEM!R3, MIA!R3, MIL!R3, MIN!R3, NOP!R3, NYK!R3, OKC!R3, ORL!R3, PHI!R3, PHX!R3, POR!R3, SAC!R3, SAS!R3, TOR!R3, UTH!R3, WAS!R3)</f>
        <v>0</v>
      </c>
      <c r="S137" s="38">
        <f>Median(ATL!S3, BOS!S3, BRK!S3, CHA!S3, CHI!S3, CLE!S3, DAL!S3, DEN!S3, DET!S3, GSW!S3, HOU!S3, IND!S3, LAC!S3, LAL!S3, MEM!S3, MIA!S3, MIL!S3, MIN!S3, NOP!S3, NYK!S3, OKC!S3, ORL!S3, PHI!S3, PHX!S3, POR!S3, SAC!S3, SAS!S3, TOR!S3, UTH!S3, WAS!S3)</f>
        <v>41702</v>
      </c>
    </row>
    <row r="138">
      <c r="A138" s="3" t="s">
        <v>23</v>
      </c>
      <c r="B138" s="38">
        <f>Median(ATL!B4, BOS!B4, BRK!B4, CHA!B4, CHI!B4, CLE!B4, DAL!B4, DEN!B4, DET!B4, GSW!B4, HOU!B4, IND!B4, LAC!B4, LAL!B4, MEM!B4, MIA!B4, MIL!B4, MIN!B4, NOP!B4, NYK!B4, OKC!B4, ORL!B4, PHI!B4, PHX!B4, POR!B4, SAC!B4, SAS!B4, TOR!B4, UTH!B4, WAS!B4)</f>
        <v>19</v>
      </c>
      <c r="C138" s="38">
        <f>Median(ATL!C4, BOS!C4, BRK!C4, CHA!C4, CHI!C4, CLE!C4, DAL!C4, DEN!C4, DET!C4, GSW!C4, HOU!C4, IND!C4, LAC!C4, LAL!C4, MEM!C4, MIA!C4, MIL!C4, MIN!C4, NOP!C4, NYK!C4, OKC!C4, ORL!C4, PHI!C4, PHX!C4, POR!C4, SAC!C4, SAS!C4, TOR!C4, UTH!C4, WAS!C4)</f>
        <v>20</v>
      </c>
      <c r="D138" s="38">
        <f>Median(ATL!D4, BOS!D4, BRK!D4, CHA!D4, CHI!D4, CLE!D4, DAL!D4, DEN!D4, DET!D4, GSW!D4, HOU!D4, IND!D4, LAC!D4, LAL!D4, MEM!D4, MIA!D4, MIL!D4, MIN!D4, NOP!D4, NYK!D4, OKC!D4, ORL!D4, PHI!D4, PHX!D4, POR!D4, SAC!D4, SAS!D4, TOR!D4, UTH!D4, WAS!D4)</f>
        <v>17</v>
      </c>
      <c r="E138" s="38">
        <f>Median(ATL!E4, BOS!E4, BRK!E4, CHA!E4, CHI!E4, CLE!E4, DAL!E4, DEN!E4, DET!E4, GSW!E4, HOU!E4, IND!E4, LAC!E4, LAL!E4, MEM!E4, MIA!E4, MIL!E4, MIN!E4, NOP!E4, NYK!E4, OKC!E4, ORL!E4, PHI!E4, PHX!E4, POR!E4, SAC!E4, SAS!E4, TOR!E4, UTH!E4, WAS!E4)</f>
        <v>21</v>
      </c>
      <c r="F138" s="38">
        <f>Median(ATL!G4, BOS!F4, BRK!F4, CHA!F4, CHI!F4, CLE!F4, DAL!F4, DEN!F4, DET!F4, GSW!F4, HOU!F4, IND!F4, LAC!F4, LAL!F4, MEM!F4, MIA!F4, MIL!F4, MIN!F4, NOP!F4, NYK!F4, OKC!F4, ORL!F4, PHI!F4, PHX!F4, POR!F4, SAC!F4, SAS!F4, TOR!F4, UTH!F4, WAS!F4)</f>
        <v>19</v>
      </c>
      <c r="G138" s="38">
        <f>Median(ATL!G4, BOS!G4, BRK!G4, CHA!G4, CHI!G4, CLE!G4, DAL!G4, DEN!G4, DET!G4, GSW!G4, HOU!G4, IND!G4, LAC!G4, LAL!G4, MEM!G4, MIA!G4, MIL!G4, MIN!G4, NOP!G4, NYK!G4, OKC!G4, ORL!G4, PHI!G4, PHX!G4, POR!G4, SAC!G4, SAS!G4, TOR!G4, UTH!G4, WAS!G4)</f>
        <v>18</v>
      </c>
      <c r="H138" s="38">
        <f>Median(ATL!H4, BOS!H4, BRK!H4, CHA!H4, CHI!H4, CLE!H4, DAL!H4, DEN!H4, DET!H4, GSW!H4, HOU!H4, IND!H4, LAC!H4, LAL!H4, MEM!H4, MIA!H4, MIL!H4, MIN!H4, NOP!G4, NYK!H4, OKC!H4, ORL!H4, PHI!H4, PHX!H4, POR!H4, SAC!H4, SAS!H4, TOR!H4, UTH!H4, WAS!H4)</f>
        <v>21</v>
      </c>
      <c r="I138" s="38">
        <f>Median(ATL!I4, BOS!I4, BRK!I4, CHA!I4, CHI!I4, CLE!I4, DAL!I4, DEN!I4, DET!I4, GSW!I4, HOU!I4, IND!I4, LAC!I4, LAL!I4, MEM!I4, MIA!I4, MIL!I4, MIN!I4, NOP!I3, NYK!I4, OKC!I4, ORL!I4, PHI!I4, PHX!I4, POR!I4, SAC!I4, SAS!I4, TOR!I4, UTH!I4, WAS!I4)</f>
        <v>22</v>
      </c>
      <c r="J138" s="38">
        <f>Median(ATL!J4, BOS!J4, BRK!J4, CHA!J4, CHI!J4, CLE!J4, DAL!J4, DEN!J4, DET!J4, GSW!J4, HOU!J4, IND!J4, LAC!J4, LAL!J4, MEM!J4, MIA!J4, MIL!J4, MIN!J4, NOP!J3, NYK!J4, OKC!J4, ORL!J4, PHI!J4, PHX!J4, POR!J4, SAC!J4, SAS!J4, TOR!J4, UTH!J4, WAS!J4)</f>
        <v>21</v>
      </c>
      <c r="K138" s="38">
        <f>Median(ATL!K4, BOS!K4, BRK!K4, CHA!K4, CHI!K4, CLE!K4, DAL!K4, DEN!K4, DET!K4, GSW!K4, HOU!K4, IND!K4, LAC!K4, LAL!K4, MEM!K4, MIA!K4, MIL!K4, MIN!K4, NOP!K3, NYK!K4, OKC!K4, ORL!K4, PHI!K4, PHX!K4, POR!K4, SAC!K4, SAS!K4, TOR!K4, UTH!K4, WAS!K4)</f>
        <v>21</v>
      </c>
      <c r="L138" s="38">
        <f>Median(ATL!L4, BOS!L4, BRK!L4, CHA!L4, CHI!L4, CLE!L4, DAL!L4, DEN!L4, DET!L4, GSW!L4, HOU!L4, IND!L4, LAC!L4, LAL!L4, MEM!L4, MIA!L4, MIL!L4, MIN!L4, NOP!L3, NYK!L4, OKC!L4, ORL!L4, PHI!L4, PHX!L4, POR!L4, SAC!L4, SAS!L4, TOR!L4, UTH!L4, WAS!L4)</f>
        <v>22</v>
      </c>
      <c r="M138" s="38">
        <f>Median(ATL!M4, BOS!M4, BRK!M4, CHA!M4, CHI!M4, CLE!M4, DAL!M4, DEN!M4, DET!M4, GSW!M4, HOU!M4, IND!M4, LAC!M4, LAL!M4, MEM!M4, MIA!M4, MIL!M4, MIN!M4, NOP!M4, NYK!M4, OKC!M4, ORL!M4, PHI!M4, PHX!M4, POR!M4, SAC!M4, SAS!M4, TOR!M4, UTH!M4, WAS!M4)</f>
        <v>22</v>
      </c>
      <c r="N138" s="38">
        <f>Median(ATL!N4, BOS!N4, BRK!N4, CHA!N4, CHI!N4, CLE!N4, DAL!N4, DEN!N4, DET!N4, GSW!N4, HOU!N4, IND!N4, LAC!N4, LAL!N4, MEM!N4, MIA!N4, MIL!N4, MIN!N4, NOP!N4, NYK!N4, OKC!N4, ORL!N4, PHI!N4, PHX!N4, POR!N4, SAC!N4, SAS!N4, TOR!N4, UTH!N4, WAS!N4)</f>
        <v>16</v>
      </c>
      <c r="O138" s="38">
        <f>Median(ATL!O4, BOS!O4, BRK!O4, CHA!O4, CHI!O4, CLE!O4, DAL!O4, DEN!O4, DET!O4, GSW!O4, HOU!O4, IND!O4, LAC!O4, LAL!O4, MEM!O4, MIA!O4, MIL!O4, MIN!O4, NOP!O4, NYK!O4, OKC!O4, ORL!O4, PHI!O4, PHX!O4, POR!O4, SAC!O4, SAS!O4, TOR!O4, UTH!O4, WAS!O4)</f>
        <v>16</v>
      </c>
      <c r="P138" s="38">
        <f>MEDIAN.LEGACY(ATL!P4, BOS!P4, BRK!P4, CHA!P4, CHI!P4, CLE!P4, DAL!P4, DEN!P4, DET!P4, GSW!P4, HOU!P4, IND!P4, LAC!P4, LAL!P4, MEM!P4, MIA!P4, MIL!P4, MIN!P4, NOP!P4, NYK!P4, OKC!P4, ORL!P4, PHI!P4, PHX!P4, POR!P4, SAC!P4, SAS!P4, TOR!P4, UTH!P4, WAS!P4)</f>
        <v>0</v>
      </c>
      <c r="Q138" s="38">
        <f>MEDIAN.LEGACY(ATL!Q4, BOS!Q4, BRK!Q4, CHA!Q4, CHI!Q4, CLE!Q4, DAL!Q4, DEN!Q4, DET!Q4, GSW!Q4, HOU!Q4, IND!Q4, LAC!Q4, LAL!Q4, MEM!Q4, MIA!Q4, MIL!Q4, MIN!Q4, NOP!Q4, NYK!Q4, OKC!Q4, ORL!Q4, PHI!Q4, PHX!Q4, POR!Q4, SAC!Q4, SAS!Q4, TOR!Q4, UTH!Q4, WAS!Q4)</f>
        <v>0</v>
      </c>
      <c r="R138" s="38">
        <f>MEDIAN.LEGACY(ATL!R4, BOS!R4, BRK!R4, CHA!R4, CHI!R4, CLE!R4, DAL!R4, DEN!R4, DET!R4, GSW!R4, HOU!R4, IND!R4, LAC!R4, LAL!R4, MEM!R4, MIA!R4, MIL!R4, MIN!R4, NOP!R4, NYK!R4, OKC!R4, ORL!R4, PHI!R4, PHX!R4, POR!R4, SAC!R4, SAS!R4, TOR!R4, UTH!R4, WAS!R4)</f>
        <v>0</v>
      </c>
      <c r="S138" s="38">
        <f>Median(ATL!S4, BOS!S4, BRK!S4, CHA!S4, CHI!S4, CLE!S4, DAL!S4, DEN!S4, DET!S4, GSW!S4, HOU!S4, IND!S4, LAC!S4, LAL!S4, MEM!S4, MIA!S4, MIL!S4, MIN!S4, NOP!S4, NYK!S4, OKC!S4, ORL!S4, PHI!S4, PHX!S4, POR!S4, SAC!S4, SAS!S4, TOR!S4, UTH!S4, WAS!S4)</f>
        <v>41732</v>
      </c>
    </row>
    <row r="139">
      <c r="A139" s="3" t="s">
        <v>24</v>
      </c>
      <c r="B139" s="38">
        <f>Median(ATL!B5, BOS!B5, BRK!B5, CHA!B5, CHI!B5, CLE!B5, DAL!B5, DEN!B5, DET!B5, GSW!B5, HOU!B5, IND!B5, LAC!B5, LAL!B5, MEM!B5, MIA!B5, MIL!B5, MIN!B5, NOP!B5, NYK!B5, OKC!B5, ORL!B5, PHI!B5, PHX!B5, POR!B5, SAC!B5, SAS!B5, TOR!B5, UTH!B5, WAS!B5)</f>
        <v>14</v>
      </c>
      <c r="C139" s="38">
        <f>Median(ATL!C5, BOS!C5, BRK!C5, CHA!C5, CHI!C5, CLE!C5, DAL!C5, DEN!C5, DET!C5, GSW!C5, HOU!C5, IND!C5, LAC!C5, LAL!C5, MEM!C5, MIA!C5, MIL!C5, MIN!C5, NOP!C5, NYK!C5, OKC!C5, ORL!C5, PHI!C5, PHX!C5, POR!C5, SAC!C5, SAS!C5, TOR!C5, UTH!C5, WAS!C5)</f>
        <v>17</v>
      </c>
      <c r="D139" s="38">
        <f>Median(ATL!D5, BOS!D5, BRK!D5, CHA!D5, CHI!D5, CLE!D5, DAL!D5, DEN!D5, DET!D5, GSW!D5, HOU!D5, IND!D5, LAC!D5, LAL!D5, MEM!D5, MIA!D5, MIL!D5, MIN!D5, NOP!D5, NYK!D5, OKC!D5, ORL!D5, PHI!D5, PHX!D5, POR!D5, SAC!D5, SAS!D5, TOR!D5, UTH!D5, WAS!D5)</f>
        <v>19</v>
      </c>
      <c r="E139" s="38">
        <f>Median(ATL!E5, BOS!E5, BRK!E5, CHA!E5, CHI!E5, CLE!E5, DAL!E5, DEN!E5, DET!E5, GSW!E5, HOU!E5, IND!E5, LAC!E5, LAL!E5, MEM!E5, MIA!E5, MIL!E5, MIN!E5, NOP!E5, NYK!E5, OKC!E5, ORL!E5, PHI!E5, PHX!E5, POR!E5, SAC!E5, SAS!E5, TOR!E5, UTH!E5, WAS!E5)</f>
        <v>26</v>
      </c>
      <c r="F139" s="38">
        <f>Median(ATL!G5, BOS!F5, BRK!F5, CHA!F5, CHI!F5, CLE!F5, DAL!F5, DEN!F5, DET!F5, GSW!F5, HOU!F5, IND!F5, LAC!F5, LAL!F5, MEM!F5, MIA!F5, MIL!F5, MIN!F5, NOP!F5, NYK!F5, OKC!F5, ORL!F5, PHI!F5, PHX!F5, POR!F5, SAC!F5, SAS!F5, TOR!F5, UTH!F5, WAS!F5)</f>
        <v>24</v>
      </c>
      <c r="G139" s="38">
        <f>Median(ATL!G5, BOS!G5, BRK!G5, CHA!G5, CHI!G5, CLE!G5, DAL!G5, DEN!G5, DET!G5, GSW!G5, HOU!G5, IND!G5, LAC!G5, LAL!G5, MEM!G5, MIA!G5, MIL!G5, MIN!G5, NOP!G5, NYK!G5, OKC!G5, ORL!G5, PHI!G5, PHX!G5, POR!G5, SAC!G5, SAS!G5, TOR!G5, UTH!G5, WAS!G5)</f>
        <v>23</v>
      </c>
      <c r="H139" s="38">
        <f>Median(ATL!H5, BOS!H5, BRK!H5, CHA!H5, CHI!H5, CLE!H5, DAL!H5, DEN!H5, DET!H5, GSW!H5, HOU!H5, IND!H5, LAC!H5, LAL!H5, MEM!H5, MIA!H5, MIL!H5, MIN!H5, NOP!G5, NYK!H5, OKC!H5, ORL!H5, PHI!H5, PHX!H5, POR!H5, SAC!H5, SAS!H5, TOR!H5, UTH!H5, WAS!H5)</f>
        <v>21</v>
      </c>
      <c r="I139" s="38">
        <f>Median(ATL!I5, BOS!I5, BRK!I5, CHA!I5, CHI!I5, CLE!I5, DAL!I5, DEN!I5, DET!I5, GSW!I5, HOU!I5, IND!I5, LAC!I5, LAL!I5, MEM!I5, MIA!I5, MIL!I5, MIN!I5, NOP!I4, NYK!I5, OKC!I5, ORL!I5, PHI!I5, PHX!I5, POR!I5, SAC!I5, SAS!I5, TOR!I5, UTH!I5, WAS!I5)</f>
        <v>18</v>
      </c>
      <c r="J139" s="38">
        <f>Median(ATL!J5, BOS!J5, BRK!J5, CHA!J5, CHI!J5, CLE!J5, DAL!J5, DEN!J5, DET!J5, GSW!J5, HOU!J5, IND!J5, LAC!J5, LAL!J5, MEM!J5, MIA!J5, MIL!J5, MIN!J5, NOP!J4, NYK!J5, OKC!J5, ORL!J5, PHI!J5, PHX!J5, POR!J5, SAC!J5, SAS!J5, TOR!J5, UTH!J5, WAS!J5)</f>
        <v>17</v>
      </c>
      <c r="K139" s="38">
        <f>Median(ATL!K5, BOS!K5, BRK!K5, CHA!K5, CHI!K5, CLE!K5, DAL!K5, DEN!K5, DET!K5, GSW!K5, HOU!K5, IND!K5, LAC!K5, LAL!K5, MEM!K5, MIA!K5, MIL!K5, MIN!K5, NOP!K4, NYK!K5, OKC!K5, ORL!K5, PHI!K5, PHX!K5, POR!K5, SAC!K5, SAS!K5, TOR!K5, UTH!K5, WAS!K5)</f>
        <v>21</v>
      </c>
      <c r="L139" s="38">
        <f>Median(ATL!L5, BOS!L5, BRK!L5, CHA!L5, CHI!L5, CLE!L5, DAL!L5, DEN!L5, DET!L5, GSW!L5, HOU!L5, IND!L5, LAC!L5, LAL!L5, MEM!L5, MIA!L5, MIL!L5, MIN!L5, NOP!L4, NYK!L5, OKC!L5, ORL!L5, PHI!L5, PHX!L5, POR!L5, SAC!L5, SAS!L5, TOR!L5, UTH!L5, WAS!L5)</f>
        <v>17</v>
      </c>
      <c r="M139" s="38">
        <f>Median(ATL!M5, BOS!M5, BRK!M5, CHA!M5, CHI!M5, CLE!M5, DAL!M5, DEN!M5, DET!M5, GSW!M5, HOU!M5, IND!M5, LAC!M5, LAL!M5, MEM!M5, MIA!M5, MIL!M5, MIN!M5, NOP!M5, NYK!M5, OKC!M5, ORL!M5, PHI!M5, PHX!M5, POR!M5, SAC!M5, SAS!M5, TOR!M5, UTH!M5, WAS!M5)</f>
        <v>20</v>
      </c>
      <c r="N139" s="38">
        <f>Median(ATL!N5, BOS!N5, BRK!N5, CHA!N5, CHI!N5, CLE!N5, DAL!N5, DEN!N5, DET!N5, GSW!N5, HOU!N5, IND!N5, LAC!N5, LAL!N5, MEM!N5, MIA!N5, MIL!N5, MIN!N5, NOP!N5, NYK!N5, OKC!N5, ORL!N5, PHI!N5, PHX!N5, POR!N5, SAC!N5, SAS!N5, TOR!N5, UTH!N5, WAS!N5)</f>
        <v>22</v>
      </c>
      <c r="O139" s="38">
        <f>Median(ATL!O5, BOS!O5, BRK!O5, CHA!O5, CHI!O5, CLE!O5, DAL!O5, DEN!O5, DET!O5, GSW!O5, HOU!O5, IND!O5, LAC!O5, LAL!O5, MEM!O5, MIA!O5, MIL!O5, MIN!O5, NOP!O5, NYK!O5, OKC!O5, ORL!O5, PHI!O5, PHX!O5, POR!O5, SAC!O5, SAS!O5, TOR!O5, UTH!O5, WAS!O5)</f>
        <v>23</v>
      </c>
      <c r="P139" s="38">
        <f>MEDIAN.LEGACY(ATL!P5, BOS!P5, BRK!P5, CHA!P5, CHI!P5, CLE!P5, DAL!P5, DEN!P5, DET!P5, GSW!P5, HOU!P5, IND!P5, LAC!P5, LAL!P5, MEM!P5, MIA!P5, MIL!P5, MIN!P5, NOP!P5, NYK!P5, OKC!P5, ORL!P5, PHI!P5, PHX!P5, POR!P5, SAC!P5, SAS!P5, TOR!P5, UTH!P5, WAS!P5)</f>
        <v>0</v>
      </c>
      <c r="Q139" s="38">
        <f>MEDIAN.LEGACY(ATL!Q5, BOS!Q5, BRK!Q5, CHA!Q5, CHI!Q5, CLE!Q5, DAL!Q5, DEN!Q5, DET!Q5, GSW!Q5, HOU!Q5, IND!Q5, LAC!Q5, LAL!Q5, MEM!Q5, MIA!Q5, MIL!Q5, MIN!Q5, NOP!Q5, NYK!Q5, OKC!Q5, ORL!Q5, PHI!Q5, PHX!Q5, POR!Q5, SAC!Q5, SAS!Q5, TOR!Q5, UTH!Q5, WAS!Q5)</f>
        <v>0</v>
      </c>
      <c r="R139" s="38">
        <f>MEDIAN.LEGACY(ATL!R5, BOS!R5, BRK!R5, CHA!R5, CHI!R5, CLE!R5, DAL!R5, DEN!R5, DET!R5, GSW!R5, HOU!R5, IND!R5, LAC!R5, LAL!R5, MEM!R5, MIA!R5, MIL!R5, MIN!R5, NOP!R5, NYK!R5, OKC!R5, ORL!R5, PHI!R5, PHX!R5, POR!R5, SAC!R5, SAS!R5, TOR!R5, UTH!R5, WAS!R5)</f>
        <v>0</v>
      </c>
      <c r="S139" s="38">
        <f>Median(ATL!S5, BOS!S5, BRK!S5, CHA!S5, CHI!S5, CLE!S5, DAL!S5, DEN!S5, DET!S5, GSW!S5, HOU!S5, IND!S5, LAC!S5, LAL!S5, MEM!S5, MIA!S5, MIL!S5, MIN!S5, NOP!S5, NYK!S5, OKC!S5, ORL!S5, PHI!S5, PHX!S5, POR!S5, SAC!S5, SAS!S5, TOR!S5, UTH!S5, WAS!S5)</f>
        <v>41673</v>
      </c>
    </row>
    <row r="140">
      <c r="A140" s="3" t="s">
        <v>25</v>
      </c>
      <c r="B140" s="38">
        <f>Median(ATL!B6, BOS!B6, BRK!B6, CHA!B6, CHI!B6, CLE!B6, DAL!B6, DEN!B6, DET!B6, GSW!B6, HOU!B6, IND!B6, LAC!B6, LAL!B6, MEM!B6, MIA!B6, MIL!B6, MIN!B6, NOP!B6, NYK!B6, OKC!B6, ORL!B6, PHI!B6, PHX!B6, POR!B6, SAC!B6, SAS!B6, TOR!B6, UTH!B6, WAS!B6)</f>
        <v>4</v>
      </c>
      <c r="C140" s="38">
        <f>Median(ATL!C6, BOS!C6, BRK!C6, CHA!C6, CHI!C6, CLE!C6, DAL!C6, DEN!C6, DET!C6, GSW!C6, HOU!C6, IND!C6, LAC!C6, LAL!C6, MEM!C6, MIA!C6, MIL!C6, MIN!C6, NOP!C6, NYK!C6, OKC!C6, ORL!C6, PHI!C6, PHX!C6, POR!C6, SAC!C6, SAS!C6, TOR!C6, UTH!C6, WAS!C6)</f>
        <v>4</v>
      </c>
      <c r="D140" s="38">
        <f>Median(ATL!D6, BOS!D6, BRK!D6, CHA!D6, CHI!D6, CLE!D6, DAL!D6, DEN!D6, DET!D6, GSW!D6, HOU!D6, IND!D6, LAC!D6, LAL!D6, MEM!D6, MIA!D6, MIL!D6, MIN!D6, NOP!D6, NYK!D6, OKC!D6, ORL!D6, PHI!D6, PHX!D6, POR!D6, SAC!D6, SAS!D6, TOR!D6, UTH!D6, WAS!D6)</f>
        <v>6</v>
      </c>
      <c r="E140" s="38">
        <f>Median(ATL!E6, BOS!E6, BRK!E6, CHA!E6, CHI!E6, CLE!E6, DAL!E6, DEN!E6, DET!E6, GSW!E6, HOU!E6, IND!E6, LAC!E6, LAL!E6, MEM!E6, MIA!E6, MIL!E6, MIN!E6, NOP!E6, NYK!E6, OKC!E6, ORL!E6, PHI!E6, PHX!E6, POR!E6, SAC!E6, SAS!E6, TOR!E6, UTH!E6, WAS!E6)</f>
        <v>9</v>
      </c>
      <c r="F140" s="38">
        <f>Median(ATL!G6, BOS!F6, BRK!F6, CHA!F6, CHI!F6, CLE!F6, DAL!F6, DEN!F6, DET!F6, GSW!F6, HOU!F6, IND!F6, LAC!F6, LAL!F6, MEM!F6, MIA!F6, MIL!F6, MIN!F6, NOP!F6, NYK!F6, OKC!F6, ORL!F6, PHI!F6, PHX!F6, POR!F6, SAC!F6, SAS!F6, TOR!F6, UTH!F6, WAS!F6)</f>
        <v>11</v>
      </c>
      <c r="G140" s="38">
        <f>Median(ATL!G6, BOS!G6, BRK!G6, CHA!G6, CHI!G6, CLE!G6, DAL!G6, DEN!G6, DET!G6, GSW!G6, HOU!G6, IND!G6, LAC!G6, LAL!G6, MEM!G6, MIA!G6, MIL!G6, MIN!G6, NOP!G6, NYK!G6, OKC!G6, ORL!G6, PHI!G6, PHX!G6, POR!G6, SAC!G6, SAS!G6, TOR!G6, UTH!G6, WAS!G6)</f>
        <v>7</v>
      </c>
      <c r="H140" s="38">
        <f>Median(ATL!H6, BOS!H6, BRK!H6, CHA!H6, CHI!H6, CLE!H6, DAL!H6, DEN!H6, DET!H6, GSW!H6, HOU!H6, IND!H6, LAC!H6, LAL!H6, MEM!H6, MIA!H6, MIL!H6, MIN!H6, NOP!G6, NYK!H6, OKC!H6, ORL!H6, PHI!H6, PHX!H6, POR!H6, SAC!H6, SAS!H6, TOR!H6, UTH!H6, WAS!H6)</f>
        <v>5</v>
      </c>
      <c r="I140" s="38">
        <f>Median(ATL!I6, BOS!I6, BRK!I6, CHA!I6, CHI!I6, CLE!I6, DAL!I6, DEN!I6, DET!I6, GSW!I6, HOU!I6, IND!I6, LAC!I6, LAL!I6, MEM!I6, MIA!I6, MIL!I6, MIN!I6, NOP!I5, NYK!I6, OKC!I6, ORL!I6, PHI!I6, PHX!I6, POR!I6, SAC!I6, SAS!I6, TOR!I6, UTH!I6, WAS!I6)</f>
        <v>11</v>
      </c>
      <c r="J140" s="38">
        <f>Median(ATL!J6, BOS!J6, BRK!J6, CHA!J6, CHI!J6, CLE!J6, DAL!J6, DEN!J6, DET!J6, GSW!J6, HOU!J6, IND!J6, LAC!J6, LAL!J6, MEM!J6, MIA!J6, MIL!J6, MIN!J6, NOP!J5, NYK!J6, OKC!J6, ORL!J6, PHI!J6, PHX!J6, POR!J6, SAC!J6, SAS!J6, TOR!J6, UTH!J6, WAS!J6)</f>
        <v>11</v>
      </c>
      <c r="K140" s="38">
        <f>Median(ATL!K6, BOS!K6, BRK!K6, CHA!K6, CHI!K6, CLE!K6, DAL!K6, DEN!K6, DET!K6, GSW!K6, HOU!K6, IND!K6, LAC!K6, LAL!K6, MEM!K6, MIA!K6, MIL!K6, MIN!K6, NOP!K5, NYK!K6, OKC!K6, ORL!K6, PHI!K6, PHX!K6, POR!K6, SAC!K6, SAS!K6, TOR!K6, UTH!K6, WAS!K6)</f>
        <v>10</v>
      </c>
      <c r="L140" s="38">
        <f>Median(ATL!L6, BOS!L6, BRK!L6, CHA!L6, CHI!L6, CLE!L6, DAL!L6, DEN!L6, DET!L6, GSW!L6, HOU!L6, IND!L6, LAC!L6, LAL!L6, MEM!L6, MIA!L6, MIL!L6, MIN!L6, NOP!L5, NYK!L6, OKC!L6, ORL!L6, PHI!L6, PHX!L6, POR!L6, SAC!L6, SAS!L6, TOR!L6, UTH!L6, WAS!L6)</f>
        <v>10</v>
      </c>
      <c r="M140" s="38">
        <f>Median(ATL!M6, BOS!M6, BRK!M6, CHA!M6, CHI!M6, CLE!M6, DAL!M6, DEN!M6, DET!M6, GSW!M6, HOU!M6, IND!M6, LAC!M6, LAL!M6, MEM!M6, MIA!M6, MIL!M6, MIN!M6, NOP!M6, NYK!M6, OKC!M6, ORL!M6, PHI!M6, PHX!M6, POR!M6, SAC!M6, SAS!M6, TOR!M6, UTH!M6, WAS!M6)</f>
        <v>12</v>
      </c>
      <c r="N140" s="38">
        <f>Median(ATL!N6, BOS!N6, BRK!N6, CHA!N6, CHI!N6, CLE!N6, DAL!N6, DEN!N6, DET!N6, GSW!N6, HOU!N6, IND!N6, LAC!N6, LAL!N6, MEM!N6, MIA!N6, MIL!N6, MIN!N6, NOP!N6, NYK!N6, OKC!N6, ORL!N6, PHI!N6, PHX!N6, POR!N6, SAC!N6, SAS!N6, TOR!N6, UTH!N6, WAS!N6)</f>
        <v>9</v>
      </c>
      <c r="O140" s="38">
        <f>Median(ATL!O6, BOS!O6, BRK!O6, CHA!O6, CHI!O6, CLE!O6, DAL!O6, DEN!O6, DET!O6, GSW!O6, HOU!O6, IND!O6, LAC!O6, LAL!O6, MEM!O6, MIA!O6, MIL!O6, MIN!O6, NOP!O6, NYK!O6, OKC!O6, ORL!O6, PHI!O6, PHX!O6, POR!O6, SAC!O6, SAS!O6, TOR!O6, UTH!O6, WAS!O6)</f>
        <v>8</v>
      </c>
      <c r="P140" s="38">
        <f>MEDIAN.LEGACY(ATL!P6, BOS!P6, BRK!P6, CHA!P6, CHI!P6, CLE!P6, DAL!P6, DEN!P6, DET!P6, GSW!P6, HOU!P6, IND!P6, LAC!P6, LAL!P6, MEM!P6, MIA!P6, MIL!P6, MIN!P6, NOP!P6, NYK!P6, OKC!P6, ORL!P6, PHI!P6, PHX!P6, POR!P6, SAC!P6, SAS!P6, TOR!P6, UTH!P6, WAS!P6)</f>
        <v>0</v>
      </c>
      <c r="Q140" s="38">
        <f>MEDIAN.LEGACY(ATL!Q6, BOS!Q6, BRK!Q6, CHA!Q6, CHI!Q6, CLE!Q6, DAL!Q6, DEN!Q6, DET!Q6, GSW!Q6, HOU!Q6, IND!Q6, LAC!Q6, LAL!Q6, MEM!Q6, MIA!Q6, MIL!Q6, MIN!Q6, NOP!Q6, NYK!Q6, OKC!Q6, ORL!Q6, PHI!Q6, PHX!Q6, POR!Q6, SAC!Q6, SAS!Q6, TOR!Q6, UTH!Q6, WAS!Q6)</f>
        <v>0</v>
      </c>
      <c r="R140" s="38">
        <f>MEDIAN.LEGACY(ATL!R6, BOS!R6, BRK!R6, CHA!R6, CHI!R6, CLE!R6, DAL!R6, DEN!R6, DET!R6, GSW!R6, HOU!R6, IND!R6, LAC!R6, LAL!R6, MEM!R6, MIA!R6, MIL!R6, MIN!R6, NOP!R6, NYK!R6, OKC!R6, ORL!R6, PHI!R6, PHX!R6, POR!R6, SAC!R6, SAS!R6, TOR!R6, UTH!R6, WAS!R6)</f>
        <v>0</v>
      </c>
      <c r="S140" s="38">
        <f>Median(ATL!S6, BOS!S6, BRK!S6, CHA!S6, CHI!S6, CLE!S6, DAL!S6, DEN!S6, DET!S6, GSW!S6, HOU!S6, IND!S6, LAC!S6, LAL!S6, MEM!S6, MIA!S6, MIL!S6, MIN!S6, NOP!S6, NYK!S6, OKC!S6, ORL!S6, PHI!S6, PHX!S6, POR!S6, SAC!S6, SAS!S6, TOR!S6, UTH!S6, WAS!S6)</f>
        <v>41731</v>
      </c>
    </row>
    <row r="141">
      <c r="A141" s="3" t="s">
        <v>26</v>
      </c>
      <c r="B141" s="38">
        <f>Median(ATL!B7, BOS!B7, BRK!B7, CHA!B7, CHI!B7, CLE!B7, DAL!B7, DEN!B7, DET!B7, GSW!B7, HOU!B7, IND!B7, LAC!B7, LAL!B7, MEM!B7, MIA!B7, MIL!B7, MIN!B7, NOP!B7, NYK!B7, OKC!B7, ORL!B8, PHI!B7, PHX!B7, POR!B7, SAC!B7, SAS!B7, TOR!B7, UTH!B7, WAS!B7)</f>
        <v>2</v>
      </c>
      <c r="C141" s="38">
        <f>Median(ATL!C7, BOS!C7, BRK!C7, CHA!C7, CHI!C7, CLE!C7, DAL!C7, DEN!C7, DET!C7, GSW!C7, HOU!C7, IND!C7, LAC!C7, LAL!C7, MEM!C7, MIA!C7, MIL!C7, MIN!C7, NOP!C7, NYK!C7, OKC!C7, ORL!C8, PHI!C7, PHX!C7, POR!C7, SAC!C7, SAS!C7, TOR!C7, UTH!C7, WAS!C7)</f>
        <v>3</v>
      </c>
      <c r="D141" s="38">
        <f>Median(ATL!D7, BOS!D7, BRK!D7, CHA!D7, CHI!D7, CLE!D7, DAL!D7, DEN!D7, DET!D7, GSW!D7, HOU!D7, IND!D7, LAC!D7, LAL!D7, MEM!D7, MIA!D7, MIL!D7, MIN!D7, NOP!D7, NYK!D7, OKC!D7, ORL!D8, PHI!D7, PHX!D7, POR!D7, SAC!D7, SAS!D7, TOR!D7, UTH!D7, WAS!D7)</f>
        <v>8</v>
      </c>
      <c r="E141" s="38">
        <f>Median(ATL!E7, BOS!E7, BRK!E7, CHA!E7, CHI!E7, CLE!E7, DAL!E7, DEN!E7, DET!E7, GSW!E7, HOU!E7, IND!E7, LAC!E7, LAL!E7, MEM!E7, MIA!E7, MIL!E7, MIN!E7, NOP!E7, NYK!E7, OKC!E7, ORL!E8, PHI!E7, PHX!E7, POR!E7, SAC!E7, SAS!E7, TOR!E7, UTH!E7, WAS!E7)</f>
        <v>11</v>
      </c>
      <c r="F141" s="38">
        <f>Median(ATL!G7, BOS!F7, BRK!F7, CHA!F7, CHI!F7, CLE!F7, DAL!F7, DEN!F7, DET!F7, GSW!F7, HOU!F7, IND!F7, LAC!F7, LAL!F7, MEM!F7, MIA!F7, MIL!F7, MIN!F7, NOP!F7, NYK!F7, OKC!F7, ORL!F8, PHI!F7, PHX!F7, POR!F7, SAC!F7, SAS!F7, TOR!F7, UTH!F7, WAS!F7)</f>
        <v>11</v>
      </c>
      <c r="G141" s="38">
        <f>Median(ATL!G7, BOS!G7, BRK!G7, CHA!G7, CHI!G7, CLE!G7, DAL!G7, DEN!G7, DET!G7, GSW!G7, HOU!G7, IND!G7, LAC!G7, LAL!G7, MEM!G7, MIA!G7, MIL!G7, MIN!G7, NOP!G7, NYK!G7, OKC!G7, ORL!G8, PHI!G7, PHX!G7, POR!G7, SAC!G7, SAS!G7, TOR!G7, UTH!G7, WAS!G7)</f>
        <v>12</v>
      </c>
      <c r="H141" s="38">
        <f>Median(ATL!H7, BOS!H7, BRK!H7, CHA!H7, CHI!H7, CLE!H7, DAL!H7, DEN!H7, DET!H7, GSW!H7, HOU!H7, IND!H7, LAC!H7, LAL!H7, MEM!H7, MIA!H7, MIL!H7, MIN!H7, NOP!G7, NYK!H7, OKC!H7, ORL!H8, PHI!H7, PHX!H7, POR!H7, SAC!H7, SAS!H7, TOR!H7, UTH!H7, WAS!H7)</f>
        <v>17</v>
      </c>
      <c r="I141" s="38">
        <f>Median(ATL!I7, BOS!I7, BRK!I7, CHA!I7, CHI!I7, CLE!I7, DAL!I7, DEN!I7, DET!I7, GSW!I7, HOU!I7, IND!I7, LAC!I7, LAL!I7, MEM!I7, MIA!I7, MIL!I7, MIN!I7, NOP!I6, NYK!I7, OKC!I7, ORL!I8, PHI!I7, PHX!I7, POR!I7, SAC!I7, SAS!I7, TOR!I7, UTH!I7, WAS!I7)</f>
        <v>10</v>
      </c>
      <c r="J141" s="38">
        <f>Median(ATL!J7, BOS!J7, BRK!J7, CHA!J7, CHI!J7, CLE!J7, DAL!J7, DEN!J7, DET!J7, GSW!J7, HOU!J7, IND!J7, LAC!J7, LAL!J7, MEM!J7, MIA!J7, MIL!J7, MIN!J7, NOP!J6, NYK!J7, OKC!J7, ORL!J8, PHI!J7, PHX!J7, POR!J7, SAC!J7, SAS!J7, TOR!J7, UTH!J7, WAS!J7)</f>
        <v>5</v>
      </c>
      <c r="K141" s="38">
        <f>Median(ATL!K7, BOS!K7, BRK!K7, CHA!K7, CHI!K7, CLE!K7, DAL!K7, DEN!K7, DET!K7, GSW!K7, HOU!K7, IND!K7, LAC!K7, LAL!K7, MEM!K7, MIA!K7, MIL!K7, MIN!K7, NOP!K6, NYK!K7, OKC!K7, ORL!K8, PHI!K7, PHX!K7, POR!K7, SAC!K7, SAS!K7, TOR!K7, UTH!K7, WAS!K7)</f>
        <v>4</v>
      </c>
      <c r="L141" s="38">
        <f>Median(ATL!L7, BOS!L7, BRK!L7, CHA!L7, CHI!L7, CLE!L7, DAL!L7, DEN!L7, DET!L7, GSW!L7, HOU!L7, IND!L7, LAC!L7, LAL!L7, MEM!L7, MIA!L7, MIL!L7, MIN!L7, NOP!L6, NYK!L7, OKC!L7, ORL!L8, PHI!L7, PHX!L7, POR!L7, SAC!L7, SAS!L7, TOR!L7, UTH!L7, WAS!L7)</f>
        <v>4</v>
      </c>
      <c r="M141" s="38">
        <f>Median(ATL!M7, BOS!M7, BRK!M7, CHA!M7, CHI!M7, CLE!M7, DAL!M7, DEN!M7, DET!M7, GSW!M7, HOU!M7, IND!M7, LAC!M7, LAL!M7, MEM!M7, MIA!M7, MIL!M7, MIN!M7, NOP!M7, NYK!M7, OKC!M7, ORL!M8, PHI!M7, PHX!M7, POR!M7, SAC!M7, SAS!M7, TOR!M7, UTH!M7, WAS!M7)</f>
        <v>2</v>
      </c>
      <c r="N141" s="38">
        <f>Median(ATL!N7, BOS!N7, BRK!N7, CHA!N7, CHI!N7, CLE!N7, DAL!N7, DEN!N7, DET!N7, GSW!N7, HOU!N7, IND!N7, LAC!N7, LAL!N7, MEM!N7, MIA!N7, MIL!N7, MIN!N7, NOP!N7, NYK!N7, OKC!N7, ORL!N8, PHI!N7, PHX!N7, POR!N7, SAC!N7, SAS!N7, TOR!N7, UTH!N7, WAS!N7)</f>
        <v>3</v>
      </c>
      <c r="O141" s="38">
        <f>Median(ATL!O7, BOS!O7, BRK!O7, CHA!O7, CHI!O7, CLE!O7, DAL!O7, DEN!O7, DET!O7, GSW!O7, HOU!O7, IND!O7, LAC!O7, LAL!O7, MEM!O7, MIA!O7, MIL!O7, MIN!O7, NOP!O7, NYK!O7, OKC!O7, ORL!O8, PHI!O7, PHX!O7, POR!O7, SAC!O7, SAS!O7, TOR!O7, UTH!O7, WAS!O7)</f>
        <v>3</v>
      </c>
      <c r="P141" s="38">
        <f>MEDIAN.LEGACY(ATL!P7, BOS!P7, BRK!P7, CHA!P7, CHI!P7, CLE!P7, DAL!P7, DEN!P7, DET!P7, GSW!P7, HOU!P7, IND!P7, LAC!P7, LAL!P7, MEM!P7, MIA!P7, MIL!P7, MIN!P7, NOP!P7, NYK!P7, OKC!P7, ORL!P8, PHI!P7, PHX!P7, POR!P7, SAC!P7, SAS!P7, TOR!P7, UTH!P7, WAS!P7)</f>
        <v>0</v>
      </c>
      <c r="Q141" s="38">
        <f>MEDIAN.LEGACY(ATL!Q7, BOS!Q7, BRK!Q7, CHA!Q7, CHI!Q7, CLE!Q7, DAL!Q7, DEN!Q7, DET!Q7, GSW!Q7, HOU!Q7, IND!Q7, LAC!Q7, LAL!Q7, MEM!Q7, MIA!Q7, MIL!Q7, MIN!Q7, NOP!Q7, NYK!Q7, OKC!Q7, ORL!Q8, PHI!Q7, PHX!Q7, POR!Q7, SAC!Q7, SAS!Q7, TOR!Q7, UTH!Q7, WAS!Q7)</f>
        <v>0</v>
      </c>
      <c r="R141" s="38">
        <f>MEDIAN.LEGACY(ATL!R7, BOS!R7, BRK!R7, CHA!R7, CHI!R7, CLE!R7, DAL!R7, DEN!R7, DET!R7, GSW!R7, HOU!R7, IND!R7, LAC!R7, LAL!R7, MEM!R7, MIA!R7, MIL!R7, MIN!R7, NOP!R7, NYK!R7, OKC!R7, ORL!R8, PHI!R7, PHX!R7, POR!R7, SAC!R7, SAS!R7, TOR!R7, UTH!R7, WAS!R7)</f>
        <v>0</v>
      </c>
      <c r="S141" s="38">
        <f>Median(ATL!S7, BOS!S7, BRK!S7, CHA!S7, CHI!S7, CLE!S7, DAL!S7, DEN!S7, DET!S7, GSW!S7, HOU!S7, IND!S7, LAC!S7, LAL!S7, MEM!S7, MIA!S7, MIL!S7, MIN!S7, NOP!S7, NYK!S7, OKC!S7, ORL!S8, PHI!S7, PHX!S7, POR!S7, SAC!S7, SAS!S7, TOR!S7, UTH!S7, WAS!S7)</f>
        <v>41761</v>
      </c>
    </row>
    <row r="142">
      <c r="A142" s="3" t="s">
        <v>27</v>
      </c>
      <c r="B142" s="38">
        <f>Median(ATL!B8, BOS!B8, BRK!B8, CHA!B8, CHI!B8, CLE!B8, DAL!B8, DEN!B8, DET!B8, GSW!B8, HOU!B8, IND!B8, LAC!B35, LAL!B8, MEM!B8, MIA!B8, MIL!B8, MIN!B8, NOP!B8, NYK!B8, OKC!B8, ORL!B7, PHI!B8, PHX!B8, POR!B8, SAC!B8, SAS!B8, TOR!B8, UTH!B8, WAS!B8)</f>
        <v>8</v>
      </c>
      <c r="C142" s="38">
        <f>Median(ATL!C8, BOS!C8, BRK!C8, CHA!C8, CHI!C8, CLE!C8, DAL!C8, DEN!C8, DET!C8, GSW!C8, HOU!C8, IND!C8, LAC!C35, LAL!C8, MEM!C8, MIA!C8, MIL!C8, MIN!C8, NOP!C8, NYK!C8, OKC!C8, ORL!C7, PHI!C8, PHX!C8, POR!C8, SAC!C8, SAS!C8, TOR!C8, UTH!C8, WAS!C8)</f>
        <v>6</v>
      </c>
      <c r="D142" s="38">
        <f>Median(ATL!D8, BOS!D8, BRK!D8, CHA!D8, CHI!D8, CLE!D8, DAL!D8, DEN!D8, DET!D8, GSW!D8, HOU!D8, IND!D8, LAC!D35, LAL!D8, MEM!D8, MIA!D8, MIL!D8, MIN!D8, NOP!D8, NYK!D8, OKC!D8, ORL!D7, PHI!D8, PHX!D8, POR!D8, SAC!D8, SAS!D8, TOR!D8, UTH!D8, WAS!D8)</f>
        <v>7</v>
      </c>
      <c r="E142" s="38">
        <f>Median(ATL!E8, BOS!E8, BRK!E8, CHA!E8, CHI!E8, CLE!E8, DAL!E8, DEN!E8, DET!E8, GSW!E8, HOU!E8, IND!E8, LAC!E35, LAL!E8, MEM!E8, MIA!E8, MIL!E8, MIN!E8, NOP!E8, NYK!E8, OKC!E8, ORL!E7, PHI!E8, PHX!E8, POR!E8, SAC!E8, SAS!E8, TOR!E8, UTH!E8, WAS!E8)</f>
        <v>6</v>
      </c>
      <c r="F142" s="38">
        <f>Median(ATL!G8, BOS!F8, BRK!F8, CHA!F8, CHI!F8, CLE!F8, DAL!F8, DEN!F8, DET!F8, GSW!F8, HOU!F8, IND!F8, LAC!F35, LAL!F8, MEM!F8, MIA!F8, MIL!F8, MIN!F8, NOP!F8, NYK!F8, OKC!F8, ORL!F7, PHI!F8, PHX!F8, POR!F8, SAC!F8, SAS!F8, TOR!F8, UTH!F8, WAS!F8)</f>
        <v>10</v>
      </c>
      <c r="G142" s="38">
        <f>Median(ATL!G8, BOS!G8, BRK!G8, CHA!G8, CHI!G8, CLE!G8, DAL!G8, DEN!G8, DET!G8, GSW!G8, HOU!G8, IND!G8, LAC!G35, LAL!G8, MEM!G8, MIA!G8, MIL!G8, MIN!G8, NOP!G8, NYK!G8, OKC!G8, ORL!G7, PHI!G8, PHX!G8, POR!G8, SAC!G8, SAS!G8, TOR!G8, UTH!G8, WAS!G8)</f>
        <v>8.5</v>
      </c>
      <c r="H142" s="38">
        <f>Median(ATL!H8, BOS!H8, BRK!H8, CHA!H8, CHI!H8, CLE!H8, DAL!H8, DEN!H8, DET!H8, GSW!H8, HOU!H8, IND!H8, LAC!H35, LAL!H8, MEM!H8, MIA!H8, MIL!H8, MIN!H8, NOP!G8, NYK!H8, OKC!H8, ORL!H7, PHI!H8, PHX!H8, POR!H8, SAC!H8, SAS!H8, TOR!H8, UTH!H8, WAS!H8)</f>
        <v>7</v>
      </c>
      <c r="I142" s="38">
        <f>Median(ATL!I8, BOS!I8, BRK!I8, CHA!I8, CHI!I8, CLE!I8, DAL!I8, DEN!I8, DET!I8, GSW!I8, HOU!I8, IND!I8, LAC!I35, LAL!I8, MEM!I8, MIA!I8, MIL!I8, MIN!I8, NOP!I7, NYK!I8, OKC!I8, ORL!I7, PHI!I8, PHX!I8, POR!I8, SAC!I8, SAS!I8, TOR!I8, UTH!I8, WAS!I8)</f>
        <v>7</v>
      </c>
      <c r="J142" s="38">
        <f>Median(ATL!J8, BOS!J8, BRK!J8, CHA!J8, CHI!J8, CLE!J8, DAL!J8, DEN!J8, DET!J8, GSW!J8, HOU!J8, IND!J8, LAC!J35, LAL!J8, MEM!J8, MIA!J8, MIL!J8, MIN!J8, NOP!J7, NYK!J8, OKC!J8, ORL!J7, PHI!J8, PHX!J8, POR!J8, SAC!J8, SAS!J8, TOR!J8, UTH!J8, WAS!J8)</f>
        <v>7</v>
      </c>
      <c r="K142" s="38">
        <f>Median(ATL!K8, BOS!K8, BRK!K8, CHA!K8, CHI!K8, CLE!K8, DAL!K8, DEN!K8, DET!K8, GSW!K8, HOU!K8, IND!K8, LAC!K35, LAL!K8, MEM!K8, MIA!K8, MIL!K8, MIN!K8, NOP!K7, NYK!K8, OKC!K8, ORL!K7, PHI!K8, PHX!K8, POR!K8, SAC!K8, SAS!K8, TOR!K8, UTH!K8, WAS!K8)</f>
        <v>7</v>
      </c>
      <c r="L142" s="38">
        <f>Median(ATL!L8, BOS!L8, BRK!L8, CHA!L8, CHI!L8, CLE!L8, DAL!L8, DEN!L8, DET!L8, GSW!L8, HOU!L8, IND!L8, LAC!L35, LAL!L8, MEM!L8, MIA!L8, MIL!L8, MIN!L8, NOP!L7, NYK!L8, OKC!L8, ORL!L7, PHI!L8, PHX!L8, POR!L8, SAC!L8, SAS!L8, TOR!L8, UTH!L8, WAS!L8)</f>
        <v>10</v>
      </c>
      <c r="M142" s="38">
        <f>Median(ATL!M8, BOS!M8, BRK!M8, CHA!M8, CHI!M8, CLE!M8, DAL!M8, DEN!M8, DET!M8, GSW!M8, HOU!M8, IND!M8, LAC!M35, LAL!M8, MEM!M8, MIA!M8, MIL!M8, MIN!M8, NOP!M8, NYK!M8, OKC!M8, ORL!M7, PHI!M8, PHX!M8, POR!M8, SAC!M8, SAS!M8, TOR!M8, UTH!M8, WAS!M8)</f>
        <v>9.5</v>
      </c>
      <c r="N142" s="38">
        <f>Median(ATL!N8, BOS!N8, BRK!N8, CHA!N8, CHI!N8, CLE!N8, DAL!N8, DEN!N8, DET!N8, GSW!N8, HOU!N8, IND!N8, LAC!N35, LAL!N8, MEM!N8, MIA!N8, MIL!N8, MIN!N8, NOP!N8, NYK!N8, OKC!N8, ORL!N7, PHI!N8, PHX!N8, POR!N8, SAC!N8, SAS!N8, TOR!N8, UTH!N8, WAS!N8)</f>
        <v>11</v>
      </c>
      <c r="O142" s="38">
        <f>Median(ATL!O8, BOS!O8, BRK!O8, CHA!O8, CHI!O8, CLE!O8, DAL!O8, DEN!O8, DET!O8, GSW!O8, HOU!O8, IND!O8, LAC!O35, LAL!O8, MEM!O8, MIA!O8, MIL!O8, MIN!O8, NOP!O8, NYK!O8, OKC!O8, ORL!O7, PHI!O8, PHX!O8, POR!O8, SAC!O8, SAS!O8, TOR!O8, UTH!O8, WAS!O8)</f>
        <v>11</v>
      </c>
      <c r="P142" s="38">
        <f>MEDIAN.LEGACY(ATL!P8, BOS!P8, BRK!P8, CHA!P8, CHI!P8, CLE!P8, DAL!P8, DEN!P8, DET!P8, GSW!P8, HOU!P8, IND!P8, LAC!P35, LAL!P8, MEM!P8, MIA!P8, MIL!P8, MIN!P8, NOP!P8, NYK!P8, OKC!P8, ORL!P7, PHI!P8, PHX!P8, POR!P8, SAC!P8, SAS!P8, TOR!P8, UTH!P8, WAS!P8)</f>
        <v>0</v>
      </c>
      <c r="Q142" s="38">
        <f>MEDIAN.LEGACY(ATL!Q8, BOS!Q8, BRK!Q8, CHA!Q8, CHI!Q8, CLE!Q8, DAL!Q8, DEN!Q8, DET!Q8, GSW!Q8, HOU!Q8, IND!Q8, LAC!Q35, LAL!Q8, MEM!Q8, MIA!Q8, MIL!Q8, MIN!Q8, NOP!Q8, NYK!Q8, OKC!Q8, ORL!Q7, PHI!Q8, PHX!Q8, POR!Q8, SAC!Q8, SAS!Q8, TOR!Q8, UTH!Q8, WAS!Q8)</f>
        <v>0</v>
      </c>
      <c r="R142" s="38">
        <f>MEDIAN.LEGACY(ATL!R8, BOS!R8, BRK!R8, CHA!R8, CHI!R8, CLE!R8, DAL!R8, DEN!R8, DET!R8, GSW!R8, HOU!R8, IND!R8, LAC!R35, LAL!R8, MEM!R8, MIA!R8, MIL!R8, MIN!R8, NOP!R8, NYK!R8, OKC!R8, ORL!R7, PHI!R8, PHX!R8, POR!R8, SAC!R8, SAS!R8, TOR!R8, UTH!R8, WAS!R8)</f>
        <v>0</v>
      </c>
      <c r="S142" s="38">
        <f>Median(ATL!S8, BOS!S8, BRK!S8, CHA!S8, CHI!S8, CLE!S8, DAL!S8, DEN!S8, DET!S8, GSW!S8, HOU!S8, IND!S8, LAC!S35, LAL!S8, MEM!S8, MIA!S8, MIL!S8, MIN!S8, NOP!S8, NYK!S8, OKC!S8, ORL!S7, PHI!S8, PHX!S8, POR!S8, SAC!S8, SAS!S8, TOR!S8, UTH!S8, WAS!S8)</f>
        <v>41732</v>
      </c>
    </row>
    <row r="143">
      <c r="A143" s="3" t="s">
        <v>28</v>
      </c>
      <c r="B143" s="38">
        <f>Median(ATL!B9, BOS!B9, BRK!B9, CHA!B9, CHI!B9, CLE!B9, DAL!B9, DEN!B9, DET!B9, GSW!B9, HOU!B9, IND!B9, LAC!B8, LAL!B9, MEM!B9, MIA!B9, MIL!B9, MIN!B9, NOP!B9, NYK!B9, OKC!B9, ORL!B9, PHI!B9, PHX!B9, POR!B9, SAC!B8, SAS!B9, TOR!B9, UTH!B9, WAS!B9)</f>
        <v>17</v>
      </c>
      <c r="C143" s="38">
        <f>Median(ATL!C9, BOS!C9, BRK!C9, CHA!C9, CHI!C9, CLE!C9, DAL!C9, DEN!C9, DET!C9, GSW!C9, HOU!C9, IND!C9, LAC!C8, LAL!C9, MEM!C9, MIA!C9, MIL!C9, MIN!C9, NOP!C9, NYK!C9, OKC!C9, ORL!C9, PHI!C9, PHX!C9, POR!C9, SAC!C8, SAS!C9, TOR!C9, UTH!C9, WAS!C9)</f>
        <v>18</v>
      </c>
      <c r="D143" s="38">
        <f>Median(ATL!D9, BOS!D9, BRK!D9, CHA!D9, CHI!D9, CLE!D9, DAL!D9, DEN!D9, DET!D9, GSW!D9, HOU!D9, IND!D9, LAC!D8, LAL!D9, MEM!D9, MIA!D9, MIL!D9, MIN!D9, NOP!D9, NYK!D9, OKC!D9, ORL!D9, PHI!D9, PHX!D9, POR!D9, SAC!D8, SAS!D9, TOR!D9, UTH!D9, WAS!D9)</f>
        <v>27</v>
      </c>
      <c r="E143" s="38">
        <f>Median(ATL!E9, BOS!E9, BRK!E9, CHA!E9, CHI!E9, CLE!E9, DAL!E9, DEN!E9, DET!E9, GSW!E9, HOU!E9, IND!E9, LAC!E8, LAL!E9, MEM!E9, MIA!E9, MIL!E9, MIN!E9, NOP!E9, NYK!E9, OKC!E9, ORL!E9, PHI!E9, PHX!E9, POR!E9, SAC!E8, SAS!E9, TOR!E9, UTH!E9, WAS!E9)</f>
        <v>16</v>
      </c>
      <c r="F143" s="38">
        <f>Median(ATL!G9, BOS!F9, BRK!F9, CHA!F9, CHI!F9, CLE!F9, DAL!F9, DEN!F9, DET!F9, GSW!F9, HOU!F9, IND!F9, LAC!F8, LAL!F9, MEM!F9, MIA!F9, MIL!F9, MIN!F9, NOP!F9, NYK!F9, OKC!F9, ORL!F9, PHI!F9, PHX!F9, POR!F9, SAC!F8, SAS!F9, TOR!F9, UTH!F9, WAS!F9)</f>
        <v>19</v>
      </c>
      <c r="G143" s="38">
        <f>Median(ATL!G9, BOS!G9, BRK!G9, CHA!G9, CHI!G9, CLE!G9, DAL!G9, DEN!G9, DET!G9, GSW!G9, HOU!G9, IND!G9, LAC!G8, LAL!G9, MEM!G9, MIA!G9, MIL!G9, MIN!G9, NOP!G9, NYK!G9, OKC!G9, ORL!G9, PHI!G9, PHX!G9, POR!G9, SAC!G8, SAS!G9, TOR!G9, UTH!G9, WAS!G9)</f>
        <v>19</v>
      </c>
      <c r="H143" s="38">
        <f>Median(ATL!H9, BOS!H9, BRK!H9, CHA!H9, CHI!H9, CLE!H9, DAL!H9, DEN!H9, DET!H9, GSW!H9, HOU!H9, IND!H9, LAC!H8, LAL!H9, MEM!H9, MIA!H9, MIL!H9, MIN!H9, NOP!G9, NYK!H9, OKC!H9, ORL!H9, PHI!H9, PHX!H9, POR!H9, SAC!H8, SAS!H9, TOR!H9, UTH!H9, WAS!H9)</f>
        <v>18</v>
      </c>
      <c r="I143" s="38">
        <f>Median(ATL!I9, BOS!I9, BRK!I9, CHA!I9, CHI!I9, CLE!I9, DAL!I9, DEN!I9, DET!I9, GSW!I9, HOU!I9, IND!I9, LAC!I8, LAL!I9, MEM!I9, MIA!I9, MIL!I9, MIN!I9, NOP!I8, NYK!I9, OKC!I9, ORL!I9, PHI!I9, PHX!I9, POR!I9, SAC!I8, SAS!I9, TOR!I9, UTH!I9, WAS!I9)</f>
        <v>20</v>
      </c>
      <c r="J143" s="38">
        <f>Median(ATL!J9, BOS!J9, BRK!J9, CHA!J9, CHI!J9, CLE!J9, DAL!J9, DEN!J9, DET!J9, GSW!J9, HOU!J9, IND!J9, LAC!J8, LAL!J9, MEM!J9, MIA!J9, MIL!J9, MIN!J9, NOP!J8, NYK!J9, OKC!J9, ORL!J9, PHI!J9, PHX!J9, POR!J9, SAC!J8, SAS!J9, TOR!J9, UTH!J9, WAS!J9)</f>
        <v>25</v>
      </c>
      <c r="K143" s="38">
        <f>Median(ATL!K9, BOS!K9, BRK!K9, CHA!K9, CHI!K9, CLE!K9, DAL!K9, DEN!K9, DET!K9, GSW!K9, HOU!K9, IND!K9, LAC!K8, LAL!K9, MEM!K9, MIA!K9, MIL!K9, MIN!K9, NOP!K8, NYK!K9, OKC!K9, ORL!K9, PHI!K9, PHX!K9, POR!K9, SAC!K8, SAS!K9, TOR!K9, UTH!K9, WAS!K9)</f>
        <v>26</v>
      </c>
      <c r="L143" s="38">
        <f>Median(ATL!L9, BOS!L9, BRK!L9, CHA!L9, CHI!L9, CLE!L9, DAL!L9, DEN!L9, DET!L9, GSW!L9, HOU!L9, IND!L9, LAC!L8, LAL!L9, MEM!L9, MIA!L9, MIL!L9, MIN!L9, NOP!L8, NYK!L9, OKC!L9, ORL!L9, PHI!L9, PHX!L9, POR!L9, SAC!L8, SAS!L9, TOR!L9, UTH!L9, WAS!L9)</f>
        <v>26</v>
      </c>
      <c r="M143" s="38">
        <f>Median(ATL!M9, BOS!M9, BRK!M9, CHA!M9, CHI!M9, CLE!M9, DAL!M9, DEN!M9, DET!M9, GSW!M9, HOU!M9, IND!M9, LAC!M8, LAL!M9, MEM!M9, MIA!M9, MIL!M9, MIN!M9, NOP!M9, NYK!M9, OKC!M9, ORL!M9, PHI!M9, PHX!M9, POR!M9, SAC!M8, SAS!M9, TOR!M9, UTH!M9, WAS!M9)</f>
        <v>23</v>
      </c>
      <c r="N143" s="38">
        <f>Median(ATL!N9, BOS!N9, BRK!N9, CHA!N9, CHI!N9, CLE!N9, DAL!N9, DEN!N9, DET!N9, GSW!N9, HOU!N9, IND!N9, LAC!N8, LAL!N9, MEM!N9, MIA!N9, MIL!N9, MIN!N9, NOP!N9, NYK!N9, OKC!N9, ORL!N9, PHI!N9, PHX!N9, POR!N9, SAC!N8, SAS!N9, TOR!N9, UTH!N9, WAS!N9)</f>
        <v>25</v>
      </c>
      <c r="O143" s="38">
        <f>Median(ATL!O9, BOS!O9, BRK!O9, CHA!O9, CHI!O9, CLE!O9, DAL!O9, DEN!O9, DET!O9, GSW!O9, HOU!O9, IND!O9, LAC!O8, LAL!O9, MEM!O9, MIA!O9, MIL!O9, MIN!O9, NOP!O9, NYK!O9, OKC!O9, ORL!O9, PHI!O9, PHX!O9, POR!O9, SAC!O8, SAS!O9, TOR!O9, UTH!O9, WAS!O9)</f>
        <v>25.5</v>
      </c>
      <c r="P143" s="38">
        <f>MEDIAN.LEGACY(ATL!P9, BOS!P9, BRK!P9, CHA!P9, CHI!P9, CLE!P9, DAL!P9, DEN!P9, DET!P9, GSW!P9, HOU!P9, IND!P9, LAC!P8, LAL!P9, MEM!P9, MIA!P9, MIL!P9, MIN!P9, NOP!P9, NYK!P9, OKC!P9, ORL!P9, PHI!P9, PHX!P9, POR!P9, SAC!P8, SAS!P9, TOR!P9, UTH!P9, WAS!P9)</f>
        <v>0</v>
      </c>
      <c r="Q143" s="38">
        <f>MEDIAN.LEGACY(ATL!Q9, BOS!Q9, BRK!Q9, CHA!Q9, CHI!Q9, CLE!Q9, DAL!Q9, DEN!Q9, DET!Q9, GSW!Q9, HOU!Q9, IND!Q9, LAC!Q8, LAL!Q9, MEM!Q9, MIA!Q9, MIL!Q9, MIN!Q9, NOP!Q9, NYK!Q9, OKC!Q9, ORL!Q9, PHI!Q9, PHX!Q9, POR!Q9, SAC!Q8, SAS!Q9, TOR!Q9, UTH!Q9, WAS!Q9)</f>
        <v>0</v>
      </c>
      <c r="R143" s="38">
        <f>MEDIAN.LEGACY(ATL!R9, BOS!R9, BRK!R9, CHA!R9, CHI!R9, CLE!R9, DAL!R9, DEN!R9, DET!R9, GSW!R9, HOU!R9, IND!R9, LAC!R8, LAL!R9, MEM!R9, MIA!R9, MIL!R9, MIN!R9, NOP!R9, NYK!R9, OKC!R9, ORL!R9, PHI!R9, PHX!R9, POR!R9, SAC!R8, SAS!R9, TOR!R9, UTH!R9, WAS!R9)</f>
        <v>0</v>
      </c>
      <c r="S143" s="38">
        <f>Median(ATL!S9, BOS!S9, BRK!S9, CHA!S9, CHI!S9, CLE!S9, DAL!S9, DEN!S9, DET!S9, GSW!S9, HOU!S9, IND!S9, LAC!S8, LAL!S9, MEM!S9, MIA!S9, MIL!S9, MIN!S9, NOP!S9, NYK!S9, OKC!S9, ORL!S9, PHI!S9, PHX!S9, POR!S9, SAC!S8, SAS!S9, TOR!S9, UTH!S9, WAS!S9)</f>
        <v>41676</v>
      </c>
    </row>
    <row r="144">
      <c r="A144" s="3" t="s">
        <v>29</v>
      </c>
      <c r="B144" s="38">
        <f>Median(ATL!B10, BOS!B10, BRK!B10, CHA!B10, CHI!B10, CLE!B10, DAL!B10, DEN!B10, DET!B10, GSW!B10, HOU!B10, IND!B10, LAC!B9, LAL!B10, MEM!B10, MIA!B10, MIL!B10, MIN!B10, NOP!B10, NYK!B10, OKC!B10, ORL!B10, PHI!B10, PHX!B10, POR!B10, SAC!B9, SAS!B10, TOR!B10, UTH!B10, WAS!B10)</f>
        <v>21</v>
      </c>
      <c r="C144" s="38">
        <f>Median(ATL!C10, BOS!C10, BRK!C10, CHA!C10, CHI!C10, CLE!C10, DAL!C10, DEN!C10, DET!C10, GSW!C10, HOU!C10, IND!C10, LAC!C9, LAL!C10, MEM!C10, MIA!C10, MIL!C10, MIN!C10, NOP!C10, NYK!C10, OKC!C10, ORL!C10, PHI!C10, PHX!C10, POR!C10, SAC!C9, SAS!C10, TOR!C10, UTH!C10, WAS!C10)</f>
        <v>27</v>
      </c>
      <c r="D144" s="38">
        <f>Median(ATL!D10, BOS!D10, BRK!D10, CHA!D10, CHI!D10, CLE!D10, DAL!D10, DEN!D10, DET!D10, GSW!D10, HOU!D10, IND!D10, LAC!D9, LAL!D10, MEM!D10, MIA!D10, MIL!D10, MIN!D10, NOP!D10, NYK!D10, OKC!D10, ORL!D10, PHI!D10, PHX!D10, POR!D10, SAC!D9, SAS!D10, TOR!D10, UTH!D10, WAS!D10)</f>
        <v>25</v>
      </c>
      <c r="E144" s="38">
        <f>Median(ATL!E10, BOS!E10, BRK!E10, CHA!E10, CHI!E10, CLE!E10, DAL!E10, DEN!E10, DET!E10, GSW!E10, HOU!E10, IND!E10, LAC!E9, LAL!E10, MEM!E10, MIA!E10, MIL!E10, MIN!E10, NOP!E11, NYK!E10, OKC!E10, ORL!E10, PHI!E10, PHX!E10, POR!E10, SAC!E9, SAS!E10, TOR!E10, UTH!E10, WAS!E10)</f>
        <v>29</v>
      </c>
      <c r="F144" s="38">
        <f>Median(ATL!G10, BOS!F10, BRK!F10, CHA!F10, CHI!F10, CLE!F10, DAL!F10, DEN!F10, DET!F10, GSW!F10, HOU!F10, IND!F10, LAC!F9, LAL!F10, MEM!F10, MIA!F10, MIL!F10, MIN!F10, NOP!F10, NYK!F10, OKC!F10, ORL!F10, PHI!F10, PHX!F10, POR!F10, SAC!F9, SAS!F10, TOR!F10, UTH!F10, WAS!F10)</f>
        <v>28</v>
      </c>
      <c r="G144" s="38">
        <f>Median(ATL!G10, BOS!G10, BRK!G10, CHA!G10, CHI!G10, CLE!G10, DAL!G10, DEN!G10, DET!G10, GSW!G10, HOU!G10, IND!G10, LAC!G9, LAL!G10, MEM!G10, MIA!G10, MIL!G10, MIN!G10, NOP!G10, NYK!G10, OKC!G10, ORL!G10, PHI!G10, PHX!G10, POR!G10, SAC!G9, SAS!G10, TOR!G10, UTH!G10, WAS!G10)</f>
        <v>26</v>
      </c>
      <c r="H144" s="38">
        <f>Median(ATL!H10, BOS!H10, BRK!H10, CHA!H10, CHI!H10, CLE!H11, DAL!H10, DEN!H10, DET!H10, GSW!H10, HOU!H10, IND!H10, LAC!H9, LAL!H10, MEM!H10, MIA!H10, MIL!H10, MIN!H10, NOP!G10, NYK!H10, OKC!H10, ORL!H10, PHI!H10, PHX!H10, POR!H10, SAC!H9, SAS!H10, TOR!H10, UTH!H10, WAS!H10)</f>
        <v>17</v>
      </c>
      <c r="I144" s="38">
        <f>Median(ATL!I10, BOS!I10, BRK!I10, CHA!I10, CHI!I10, CLE!I10, DAL!I10, DEN!I10, DET!I10, GSW!I10, HOU!I10, IND!I10, LAC!I9, LAL!I10, MEM!I10, MIA!I10, MIL!I10, MIN!I10, NOP!I9, NYK!I10, OKC!I10, ORL!I10, PHI!I10, PHX!I10, POR!I10, SAC!I9, SAS!I10, TOR!I10, UTH!I10, WAS!I10)</f>
        <v>19</v>
      </c>
      <c r="J144" s="38">
        <f>Median(ATL!J10, BOS!J10, BRK!J10, CHA!J10, CHI!J10, CLE!J10, DAL!J10, DEN!J10, DET!J10, GSW!J10, HOU!J10, IND!J10, LAC!J9, LAL!J10, MEM!J10, MIA!J10, MIL!J10, MIN!J10, NOP!J9, NYK!J10, OKC!J10, ORL!J10, PHI!J10, PHX!J10, POR!J10, SAC!J9, SAS!J10, TOR!J10, UTH!J10, WAS!J10)</f>
        <v>20</v>
      </c>
      <c r="K144" s="38">
        <f>Median(ATL!K10, BOS!K10, BRK!K10, CHA!K10, CHI!K10, CLE!K10, DAL!K10, DEN!K10, DET!K10, GSW!K10, HOU!K10, IND!K10, LAC!K9, LAL!K10, MEM!K10, MIA!K10, MIL!K10, MIN!K10, NOP!K9, NYK!K10, OKC!K10, ORL!K10, PHI!K10, PHX!K10, POR!K10, SAC!K9, SAS!K10, TOR!K10, UTH!K10, WAS!K10)</f>
        <v>18</v>
      </c>
      <c r="L144" s="38">
        <f>Median(ATL!L10, BOS!L10, BRK!L10, CHA!L10, CHI!L10, CLE!L10, DAL!L10, DEN!L10, DET!L10, GSW!L10, HOU!L10, IND!L10, LAC!L9, LAL!L10, MEM!L10, MIA!L10, MIL!L10, MIN!L10, NOP!L9, NYK!L10, OKC!L10, ORL!L10, PHI!L10, PHX!L10, POR!L10, SAC!L9, SAS!L10, TOR!L10, UTH!L10, WAS!L10)</f>
        <v>23.5</v>
      </c>
      <c r="M144" s="38">
        <f>Median(ATL!M10, BOS!M10, BRK!M10, CHA!M10, CHI!M10, CLE!M10, DAL!M10, DEN!M10, DET!M10, GSW!M10, HOU!M10, IND!M10, LAC!M9, LAL!M10, MEM!M10, MIA!M10, MIL!M10, MIN!M10, NOP!M10, NYK!M10, OKC!M10, ORL!M10, PHI!M10, PHX!M10, POR!M10, SAC!M9, SAS!M10, TOR!M10, UTH!M10, WAS!M10)</f>
        <v>24</v>
      </c>
      <c r="N144" s="38">
        <f>Median(ATL!N10, BOS!N10, BRK!N10, CHA!N10, CHI!N10, CLE!N10, DAL!N10, DEN!N10, DET!N10, GSW!N10, HOU!N10, IND!N10, LAC!N9, LAL!N10, MEM!N10, MIA!N10, MIL!N10, MIN!N10, NOP!N10, NYK!N10, OKC!N10, ORL!N10, PHI!N10, PHX!N10, POR!N10, SAC!N9, SAS!N10, TOR!N10, UTH!N10, WAS!N10)</f>
        <v>23</v>
      </c>
      <c r="O144" s="38">
        <f>Median(ATL!O10, BOS!O10, BRK!O10, CHA!O10, CHI!O10, CLE!O10, DAL!O10, DEN!O10, DET!O10, GSW!O10, HOU!O10, IND!O10, LAC!O9, LAL!O10, MEM!O10, MIA!O10, MIL!O10, MIN!O10, NOP!O10, NYK!O10, OKC!O10, ORL!O10, PHI!O10, PHX!O10, POR!O10, SAC!O9, SAS!O10, TOR!O10, UTH!O10, WAS!O10)</f>
        <v>22.5</v>
      </c>
      <c r="P144" s="38">
        <f>MEDIAN.LEGACY(ATL!P10, BOS!P10, BRK!P10, CHA!P10, CHI!P10, CLE!P10, DAL!P10, DEN!P10, DET!P10, GSW!P10, HOU!P10, IND!P10, LAC!P9, LAL!P10, MEM!P10, MIA!P10, MIL!P10, MIN!P10, NOP!P10, NYK!P10, OKC!P10, ORL!P10, PHI!P10, PHX!P10, POR!P10, SAC!P9, SAS!P10, TOR!P10, UTH!P10, WAS!P10)</f>
        <v>0</v>
      </c>
      <c r="Q144" s="38">
        <f>MEDIAN.LEGACY(ATL!Q10, BOS!Q10, BRK!Q10, CHA!Q10, CHI!Q10, CLE!Q10, DAL!Q10, DEN!Q10, DET!Q10, GSW!Q10, HOU!Q10, IND!Q10, LAC!Q9, LAL!Q10, MEM!Q10, MIA!Q10, MIL!Q10, MIN!Q10, NOP!Q10, NYK!Q10, OKC!Q10, ORL!Q10, PHI!Q10, PHX!Q10, POR!Q10, SAC!Q9, SAS!Q10, TOR!Q10, UTH!Q10, WAS!Q10)</f>
        <v>0</v>
      </c>
      <c r="R144" s="38">
        <f>MEDIAN.LEGACY(ATL!R10, BOS!R10, BRK!R10, CHA!R10, CHI!R10, CLE!R10, DAL!R10, DEN!R10, DET!R10, GSW!R10, HOU!R10, IND!R10, LAC!R9, LAL!R10, MEM!R10, MIA!R10, MIL!R10, MIN!R10, NOP!R10, NYK!R10, OKC!R10, ORL!R10, PHI!R10, PHX!R10, POR!R10, SAC!R9, SAS!R10, TOR!R10, UTH!R10, WAS!R10)</f>
        <v>0</v>
      </c>
      <c r="S144" s="38">
        <f>Median(ATL!S10, BOS!S10, BRK!S10, CHA!S10, CHI!S10, CLE!S10, DAL!S10, DEN!S10, DET!S10, GSW!S10, HOU!S10, IND!S10, LAC!S9, LAL!S10, MEM!S10, MIA!S10, MIL!S10, MIN!S10, NOP!S10, NYK!S10, OKC!S10, ORL!S10, PHI!S10, PHX!S10, POR!S10, SAC!S9, SAS!S10, TOR!S10, UTH!S10, WAS!S10)</f>
        <v>41675</v>
      </c>
    </row>
    <row r="145">
      <c r="A145" s="3" t="s">
        <v>30</v>
      </c>
      <c r="B145" s="38">
        <f>Median(ATL!B11, BOS!B11, BRK!B11, CHA!B11, CHI!B11, CLE!B11, DAL!B11, DEN!B11, DET!B11, GSW!B11, HOU!B11, IND!B11, LAC!B10, LAL!B11, MEM!B11, MIA!B11, MIL!B11, MIN!B11, NOP!B11, NYK!B11, OKC!B11, ORL!B11, PHI!B11, PHX!B11, POR!B11, SAC!B10, SAS!B11, TOR!B11, UTH!B11, WAS!B11)</f>
        <v>6</v>
      </c>
      <c r="C145" s="38">
        <f>Median(ATL!C11, BOS!C11, BRK!C11, CHA!C11, CHI!C11, CLE!C11, DAL!C11, DEN!C11, DET!C11, GSW!C11, HOU!C11, IND!C11, LAC!C10, LAL!C11, MEM!C11, MIA!C11, MIL!C11, MIN!C11, NOP!C11, NYK!C11, OKC!C11, ORL!C11, PHI!C11, PHX!C11, POR!C11, SAC!C10, SAS!C11, TOR!C11, UTH!C11, WAS!C11)</f>
        <v>3</v>
      </c>
      <c r="D145" s="38">
        <f>Median(ATL!D11, BOS!D11, BRK!D11, CHA!D11, CHI!D11, CLE!D11, DAL!D11, DEN!D11, DET!D11, GSW!D11, HOU!D11, IND!D11, LAC!D10, LAL!D11, MEM!D11, MIA!D11, MIL!D11, MIN!D11, NOP!D11, NYK!D11, OKC!D11, ORL!D11, PHI!D11, PHX!D11, POR!D11, SAC!D10, SAS!D11, TOR!D11, UTH!D11, WAS!D11)</f>
        <v>2</v>
      </c>
      <c r="E145" s="38">
        <f>Median(ATL!E11, BOS!E11, BRK!E11, CHA!E11, CHI!E11, CLE!E11, DAL!E11, DEN!E11, DET!E11, GSW!E11, HOU!E11, IND!E11, LAC!E10, LAL!E11, MEM!E11, MIA!E11, MIL!E11, MIN!E11, NOP!E12, NYK!E11, OKC!E11, ORL!E11, PHI!E11, PHX!E11, POR!E11, SAC!E10, SAS!E11, TOR!E11, UTH!E11, WAS!E11)</f>
        <v>1</v>
      </c>
      <c r="F145" s="38">
        <f>Median(ATL!G11, BOS!F11, BRK!F11, CHA!F11, CHI!F11, CLE!F11, DAL!F11, DEN!F11, DET!F11, GSW!F11, HOU!F11, IND!F11, LAC!F10, LAL!F11, MEM!F11, MIA!F11, MIL!F11, MIN!F11, NOP!F11, NYK!F11, OKC!F11, ORL!F11, PHI!F11, PHX!F11, POR!F11, SAC!F10, SAS!F11, TOR!F11, UTH!F11, WAS!F11)</f>
        <v>1</v>
      </c>
      <c r="G145" s="38">
        <f>Median(ATL!G11, BOS!G11, BRK!G11, CHA!G11, CHI!G11, CLE!G11, DAL!G11, DEN!G11, DET!G11, GSW!G11, HOU!G11, IND!G11, LAC!G10, LAL!G11, MEM!G11, MIA!G11, MIL!G11, MIN!G11, NOP!G11, NYK!G11, OKC!G11, ORL!G11, PHI!G11, PHX!G11, POR!G11, SAC!G10, SAS!G11, TOR!G11, UTH!G11, WAS!G11)</f>
        <v>1</v>
      </c>
      <c r="H145" s="38">
        <f>Median(ATL!H11, BOS!H11, BRK!H11, CHA!H11, CHI!H11, CLE!H11, DAL!H11, DEN!H11, DET!H11, GSW!H11, HOU!H11, IND!H11, LAC!H10, LAL!H11, MEM!H11, MIA!H11, MIL!H11, MIN!H11, NOP!G11, NYK!H11, OKC!H11, ORL!H11, PHI!H11, PHX!H11, POR!H11, SAC!H10, SAS!H11, TOR!H11, UTH!H11, WAS!H11)</f>
        <v>1</v>
      </c>
      <c r="I145" s="38">
        <f>Median(ATL!I11, BOS!I11, BRK!I11, CHA!I11, CHI!I11, CLE!I11, DAL!I11, DEN!I11, DET!I11, GSW!I11, HOU!I11, IND!I11, LAC!I10, LAL!I11, MEM!I11, MIA!I11, MIL!I11, MIN!I11, NOP!I10, NYK!I11, OKC!I11, ORL!I11, PHI!I11, PHX!I11, POR!I11, SAC!I10, SAS!I11, TOR!I11, UTH!I11, WAS!I11)</f>
        <v>1</v>
      </c>
      <c r="J145" s="38">
        <f>Median(ATL!J11, BOS!J11, BRK!J11, CHA!J11, CHI!J11, CLE!J11, DAL!J11, DEN!J11, DET!J11, GSW!J11, HOU!J11, IND!J11, LAC!J10, LAL!J11, MEM!J11, MIA!J11, MIL!J11, MIN!J11, NOP!J10, NYK!J11, OKC!J11, ORL!J11, PHI!J11, PHX!J11, POR!J11, SAC!J10, SAS!J11, TOR!J11, UTH!J11, WAS!J11)</f>
        <v>2</v>
      </c>
      <c r="K145" s="38">
        <f>Median(ATL!K11, BOS!K11, BRK!K11, CHA!K11, CHI!K11, CLE!K11, DAL!K11, DEN!K11, DET!K11, GSW!K11, HOU!K11, IND!K11, LAC!K10, LAL!K11, MEM!K11, MIA!K11, MIL!K11, MIN!K11, NOP!K10, NYK!K11, OKC!K11, ORL!K11, PHI!K11, PHX!K11, POR!K11, SAC!K10, SAS!K11, TOR!K11, UTH!K11, WAS!K11)</f>
        <v>1</v>
      </c>
      <c r="L145" s="38">
        <f>Median(ATL!L11, BOS!L11, BRK!L11, CHA!L11, CHI!L11, CLE!L11, DAL!L11, DEN!L11, DET!L11, GSW!L11, HOU!L11, IND!L11, LAC!L10, LAL!L11, MEM!L11, MIA!L11, MIL!L11, MIN!L11, NOP!L10, NYK!L11, OKC!L11, ORL!L11, PHI!L11, PHX!L11, POR!L11, SAC!L10, SAS!L11, TOR!L11, UTH!L11, WAS!L11)</f>
        <v>1</v>
      </c>
      <c r="M145" s="38">
        <f>Median(ATL!M11, BOS!M11, BRK!M11, CHA!M11, CHI!M11, CLE!M11, DAL!M11, DEN!M11, DET!M11, GSW!M11, HOU!M11, IND!M11, LAC!M10, LAL!M11, MEM!M11, MIA!M11, MIL!M11, MIN!M11, NOP!M11, NYK!M11, OKC!M11, ORL!M11, PHI!M11, PHX!M11, POR!M11, SAC!M10, SAS!M11, TOR!M11, UTH!M11, WAS!M11)</f>
        <v>1</v>
      </c>
      <c r="N145" s="38">
        <f>Median(ATL!N11, BOS!N11, BRK!N11, CHA!N11, CHI!N11, CLE!N11, DAL!N11, DEN!N11, DET!N11, GSW!N11, HOU!N11, IND!N11, LAC!N10, LAL!N11, MEM!N11, MIA!N11, MIL!N11, MIN!N11, NOP!N11, NYK!N11, OKC!N11, ORL!N11, PHI!N11, PHX!N11, POR!N11, SAC!N10, SAS!N11, TOR!N11, UTH!N11, WAS!N11)</f>
        <v>1</v>
      </c>
      <c r="O145" s="38">
        <f>Median(ATL!O11, BOS!O11, BRK!O11, CHA!O11, CHI!O11, CLE!O11, DAL!O11, DEN!O11, DET!O11, GSW!O11, HOU!O11, IND!O11, LAC!O10, LAL!O11, MEM!O11, MIA!O11, MIL!O11, MIN!O11, NOP!O11, NYK!O11, OKC!O11, ORL!O11, PHI!O11, PHX!O11, POR!O11, SAC!O10, SAS!O11, TOR!O11, UTH!O11, WAS!O11)</f>
        <v>1</v>
      </c>
      <c r="P145" s="38">
        <f>MEDIAN.LEGACY(ATL!P11, BOS!P11, BRK!P11, CHA!P11, CHI!P11, CLE!P11, DAL!P11, DEN!P11, DET!P11, GSW!P11, HOU!P11, IND!P11, LAC!P10, LAL!P11, MEM!P11, MIA!P11, MIL!P11, MIN!P11, NOP!P11, NYK!P11, OKC!P11, ORL!P11, PHI!P11, PHX!P11, POR!P11, SAC!P10, SAS!P11, TOR!P11, UTH!P11, WAS!P11)</f>
        <v>0</v>
      </c>
      <c r="Q145" s="38">
        <f>MEDIAN.LEGACY(ATL!Q11, BOS!Q11, BRK!Q11, CHA!Q11, CHI!Q11, CLE!Q11, DAL!Q11, DEN!Q11, DET!Q11, GSW!Q11, HOU!Q11, IND!Q11, LAC!Q10, LAL!Q11, MEM!Q11, MIA!Q11, MIL!Q11, MIN!Q11, NOP!Q11, NYK!Q11, OKC!Q11, ORL!Q11, PHI!Q11, PHX!Q11, POR!Q11, SAC!Q10, SAS!Q11, TOR!Q11, UTH!Q11, WAS!Q11)</f>
        <v>0</v>
      </c>
      <c r="R145" s="38">
        <f>MEDIAN.LEGACY(ATL!R11, BOS!R11, BRK!R11, CHA!R11, CHI!R11, CLE!R11, DAL!R11, DEN!R11, DET!R11, GSW!R11, HOU!R11, IND!R11, LAC!R10, LAL!R11, MEM!R11, MIA!R11, MIL!R11, MIN!R11, NOP!R11, NYK!R11, OKC!R11, ORL!R11, PHI!R11, PHX!R11, POR!R11, SAC!R10, SAS!R11, TOR!R11, UTH!R11, WAS!R11)</f>
        <v>0</v>
      </c>
      <c r="S145" s="38">
        <f>MEDIAN.LEGACY(ATL!S11, BOS!S11, BRK!S11, CHA!S11, CHI!S11, CLE!S11, DAL!S11, DEN!S11, DET!S11, GSW!S11, HOU!S11, IND!S11, LAC!S10, LAL!S11, MEM!S11, MIA!S11, MIL!S11, MIN!S11, NOP!S11, NYK!S11, OKC!S11, ORL!S11, PHI!S11, PHX!S11, POR!S11, SAC!S10, SAS!S11, TOR!S11, UTH!S11, WAS!S11)</f>
        <v>0</v>
      </c>
    </row>
    <row r="146">
      <c r="A146" s="3" t="s">
        <v>31</v>
      </c>
      <c r="B146" s="38">
        <f>Median(ATL!B12, BOS!B12, BRK!B12, CHA!B12, CHI!B12, CLE!B12, DAL!B12, DEN!B12, DET!B12, GSW!B12, HOU!B12, IND!B12, LAC!B11, LAL!B12, MEM!B12, MIA!B12, MIL!B12, MIN!B12, NOP!B12, NYK!B12, OKC!B12, ORL!B12, PHI!B12, PHX!B12, POR!B12, SAC!B11, SAS!B12, TOR!B12, UTH!B12, WAS!B12)</f>
        <v>9</v>
      </c>
      <c r="C146" s="38">
        <f>Median(ATL!C12, BOS!C12, BRK!C12, CHA!C12, CHI!C12, CLE!C12, DAL!C12, DEN!C12, DET!C12, GSW!C12, HOU!C12, IND!C12, LAC!C11, LAL!C12, MEM!C12, MIA!C12, MIL!C12, MIN!C12, NOP!C12, NYK!C12, OKC!C12, ORL!C12, PHI!C12, PHX!C12, POR!C12, SAC!C11, SAS!C12, TOR!C12, UTH!C12, WAS!C12)</f>
        <v>6</v>
      </c>
      <c r="D146" s="38">
        <f>Median(ATL!D12, BOS!D12, BRK!D12, CHA!D12, CHI!D12, CLE!D12, DAL!D12, DEN!D12, DET!D12, GSW!D12, HOU!D12, IND!D12, LAC!D11, LAL!D12, MEM!D12, MIA!D12, MIL!D12, MIN!D12, NOP!D12, NYK!D12, OKC!D12, ORL!D12, PHI!D12, PHX!D12, POR!D12, SAC!D11, SAS!D12, TOR!D12, UTH!D12, WAS!D12)</f>
        <v>2</v>
      </c>
      <c r="E146" s="38">
        <f>Median(ATL!E12, BOS!E12, BRK!E12, CHA!E12, CHI!E12, CLE!I8, DAL!E12, DEN!E12, DET!E12, GSW!E12, HOU!E12, IND!E12, LAC!E11, LAL!E12, MEM!E12, MIA!E12, MIL!E12, MIN!E12, NOP!E12, NYK!E12, OKC!E12, ORL!E12, PHI!E12, PHX!E12, POR!E12, SAC!E11, SAS!E12, TOR!E12, UTH!E12, WAS!E12)</f>
        <v>5</v>
      </c>
      <c r="F146" s="38">
        <f>Median(ATL!G12, BOS!F12, BRK!F12, CHA!F12, CHI!F12, CLE!F12, DAL!F12, DEN!F12, DET!F12, GSW!F12, HOU!F12, IND!F12, LAC!F11, LAL!F12, MEM!F12, MIA!F12, MIL!F12, MIN!F12, NOP!F12, NYK!F12, OKC!F12, ORL!F12, PHI!F12, PHX!F12, POR!F12, SAC!F11, SAS!F12, TOR!F12, UTH!F12, WAS!F12)</f>
        <v>3</v>
      </c>
      <c r="G146" s="38">
        <f>Median(ATL!G12, BOS!G12, BRK!G12, CHA!G12, CHI!G12, CLE!G12, DAL!G12, DEN!G12, DET!G12, GSW!G12, HOU!G12, IND!G12, LAC!G11, LAL!G12, MEM!G12, MIA!G12, MIL!G12, MIN!G12, NOP!G12, NYK!G12, OKC!G12, ORL!G12, PHI!G12, PHX!G12, POR!G12, SAC!G11, SAS!G12, TOR!G12, UTH!G12, WAS!G12)</f>
        <v>5</v>
      </c>
      <c r="H146" s="38">
        <f>Median(ATL!H12, BOS!H12, BRK!H12, CHA!H12, CHI!H12, CLE!H12, DAL!H12, DEN!H12, DET!H12, GSW!H12, HOU!H12, IND!H12, LAC!H11, LAL!H12, MEM!H12, MIA!H12, MIL!H12, MIN!H12, NOP!G12, NYK!H12, OKC!H12, ORL!H12, PHI!H12, PHX!H12, POR!H12, SAC!H11, SAS!H12, TOR!H12, UTH!H12, WAS!H12)</f>
        <v>4</v>
      </c>
      <c r="I146" s="38">
        <f>Median(ATL!I12, BOS!I12, BRK!I12, CHA!I12, CHI!I12, CLE!I12, DAL!I12, DEN!I12, DET!I12, GSW!I12, HOU!I12, IND!I12, LAC!I11, LAL!I12, MEM!I12, MIA!I12, MIL!I12, MIN!I12, NOP!I11, NYK!I12, OKC!I12, ORL!I12, PHI!I12, PHX!I12, POR!I12, SAC!I11, SAS!I12, TOR!I12, UTH!I12, WAS!I12)</f>
        <v>5</v>
      </c>
      <c r="J146" s="38">
        <f>Median(ATL!J12, BOS!J12, BRK!J12, CHA!J12, CHI!J12, CLE!J12, DAL!J12, DEN!J12, DET!J12, GSW!J12, HOU!J12, IND!J12, LAC!J11, LAL!J12, MEM!J12, MIA!J12, MIL!J12, MIN!J12, NOP!J11, NYK!J12, OKC!J12, ORL!J12, PHI!J12, PHX!J12, POR!J12, SAC!J11, SAS!J12, TOR!J12, UTH!J12, WAS!J12)</f>
        <v>5</v>
      </c>
      <c r="K146" s="38">
        <f>Median(ATL!K12, BOS!K12, BRK!K12, CHA!K12, CHI!K12, CLE!K12, DAL!K12, DEN!K12, DET!K12, GSW!K12, HOU!K12, IND!K12, LAC!K11, LAL!K12, MEM!K12, MIA!K12, MIL!K12, MIN!K12, NOP!K11, NYK!K12, OKC!K12, ORL!K12, PHI!K12, PHX!K12, POR!K12, SAC!K11, SAS!K12, TOR!K12, UTH!K12, WAS!K12)</f>
        <v>5</v>
      </c>
      <c r="L146" s="38">
        <f>Median(ATL!L12, BOS!L12, BRK!L12, CHA!L12, CHI!L12, CLE!L12, DAL!L12, DEN!L12, DET!L12, GSW!L12, HOU!L12, IND!L12, LAC!L11, LAL!L12, MEM!L12, MIA!L12, MIL!L12, MIN!L12, NOP!L11, NYK!L12, OKC!L12, ORL!L12, PHI!L12, PHX!L12, POR!L12, SAC!L11, SAS!L12, TOR!L12, UTH!L12, WAS!L12)</f>
        <v>4</v>
      </c>
      <c r="M146" s="38">
        <f>Median(ATL!M12, BOS!M12, BRK!M12, CHA!M12, CHI!M12, CLE!M12, DAL!M12, DEN!M12, DET!M12, GSW!M12, HOU!M12, IND!M12, LAC!M11, LAL!M12, MEM!M12, MIA!M12, MIL!M12, MIN!M12, NOP!M12, NYK!M12, OKC!M12, ORL!M12, PHI!M12, PHX!M12, POR!M12, SAC!M11, SAS!M12, TOR!M12, UTH!M12, WAS!M12)</f>
        <v>6</v>
      </c>
      <c r="N146" s="38">
        <f>Median(ATL!N12, BOS!N12, BRK!N12, CHA!N12, CHI!N12, CLE!N12, DAL!N12, DEN!N12, DET!N12, GSW!N12, HOU!N12, IND!N12, LAC!N11, LAL!N12, MEM!N12, MIA!N12, MIL!N12, MIN!N12, NOP!N12, NYK!N12, OKC!N12, ORL!N12, PHI!N12, PHX!N12, POR!N12, SAC!N11, SAS!N12, TOR!N12, UTH!N12, WAS!N12)</f>
        <v>4</v>
      </c>
      <c r="O146" s="38">
        <f>Median(ATL!O12, BOS!O12, BRK!O12, CHA!O12, CHI!O12, CLE!O12, DAL!O12, DEN!O12, DET!O12, GSW!O12, HOU!O12, IND!O12, LAC!O11, LAL!O12, MEM!O12, MIA!O12, MIL!O12, MIN!O12, NOP!O12, NYK!O12, OKC!O12, ORL!O12, PHI!O12, PHX!O12, POR!O12, SAC!O11, SAS!O12, TOR!O12, UTH!O12, WAS!O12)</f>
        <v>5</v>
      </c>
      <c r="P146" s="38">
        <f>MEDIAN.LEGACY(ATL!P12, BOS!P12, BRK!P12, CHA!P12, CHI!P12, CLE!P12, DAL!P12, DEN!P12, DET!P12, GSW!P12, HOU!P12, IND!P12, LAC!P11, LAL!P12, MEM!P12, MIA!P12, MIL!P12, MIN!P12, NOP!P12, NYK!P12, OKC!P12, ORL!P12, PHI!P12, PHX!P12, POR!P12, SAC!P11, SAS!P12, TOR!P12, UTH!P12, WAS!P12)</f>
        <v>0</v>
      </c>
      <c r="Q146" s="38">
        <f>MEDIAN.LEGACY(ATL!Q12, BOS!Q12, BRK!Q12, CHA!Q12, CHI!Q12, CLE!Q12, DAL!Q12, DEN!Q12, DET!Q12, GSW!Q12, HOU!Q12, IND!Q12, LAC!Q11, LAL!Q12, MEM!Q12, MIA!Q12, MIL!Q12, MIN!Q12, NOP!Q12, NYK!Q12, OKC!Q12, ORL!Q12, PHI!Q12, PHX!Q12, POR!Q12, SAC!Q11, SAS!Q12, TOR!Q12, UTH!Q12, WAS!Q12)</f>
        <v>0</v>
      </c>
      <c r="R146" s="38">
        <f>MEDIAN.LEGACY(ATL!R12, BOS!R12, BRK!R12, CHA!R12, CHI!R12, CLE!R12, DAL!R12, DEN!R12, DET!R12, GSW!R12, HOU!R12, IND!R12, LAC!R11, LAL!R12, MEM!R12, MIA!R12, MIL!R12, MIN!R12, NOP!R12, NYK!R12, OKC!R12, ORL!R12, PHI!R12, PHX!R12, POR!R12, SAC!R11, SAS!R12, TOR!R12, UTH!R12, WAS!R12)</f>
        <v>0</v>
      </c>
      <c r="S146" s="38">
        <f>Median(ATL!S12, BOS!S12, BRK!S12, CHA!S12, CHI!S12, CLE!S12, DAL!S12, DEN!S12, DET!S12, GSW!S12, HOU!S12, IND!S12, LAC!S11, LAL!S12, MEM!S12, MIA!S12, MIL!S12, MIN!S12, NOP!S12, NYK!S12, OKC!S12, ORL!S12, PHI!S12, PHX!S12, POR!S12, SAC!S11, SAS!S12, TOR!S12, UTH!S12, WAS!S12)</f>
        <v>41760</v>
      </c>
    </row>
    <row r="147">
      <c r="A147" s="3" t="s">
        <v>32</v>
      </c>
      <c r="B147" s="38">
        <f>Median(ATL!B13, BOS!B13, BRK!B13, CHA!B13, CHI!B13, CLE!B13, DAL!B13, DEN!B13, DET!B13, GSW!B13, HOU!B13, IND!B13, LAC!B12, LAL!B13, MEM!B13, MIA!B13, MIL!B13, MIN!B13, NOP!B13, NYK!B13, OKC!B13, ORL!B13, PHI!B13, PHX!B13, POR!B13, SAC!B12, SAS!B13, TOR!B13, UTH!B13, WAS!B13)</f>
        <v>22</v>
      </c>
      <c r="C147" s="38">
        <f>Median(ATL!C13, BOS!C13, BRK!C13, CHA!C13, CHI!C13, CLE!C13, DAL!C13, DEN!C13, DET!C13, GSW!C13, HOU!C13, IND!C13, LAC!C12, LAL!C13, MEM!C13, MIA!C13, MIL!C13, MIN!C13, NOP!C13, NYK!C13, OKC!C13, ORL!C13, PHI!C13, PHX!C13, POR!C13, SAC!C12, SAS!C13, TOR!C13, UTH!C13, WAS!C13)</f>
        <v>24</v>
      </c>
      <c r="D147" s="38">
        <f>Median(ATL!D13, BOS!D13, BRK!D13, CHA!D13, CHI!D13, CLE!D13, DAL!D13, DEN!D13, DET!D13, GSW!D13, HOU!D13, IND!D13, LAC!D12, LAL!D13, MEM!D13, MIA!D13, MIL!D13, MIN!D13, NOP!D13, NYK!D13, OKC!D13, ORL!D13, PHI!D13, PHX!D13, POR!D13, SAC!D12, SAS!D13, TOR!D13, UTH!D13, WAS!D13)</f>
        <v>22</v>
      </c>
      <c r="E147" s="38">
        <f>Median(ATL!E13, BOS!E13, BRK!E13, CHA!E13, CHI!E13, CLE!E13, DAL!E13, DEN!E13, DET!E13, GSW!E13, HOU!E13, IND!E13, LAC!E12, LAL!E13, MEM!E13, MIA!E13, MIL!E13, MIN!E13, NOP!E13, NYK!E13, OKC!E13, ORL!E13, PHI!E13, PHX!E13, POR!E13, SAC!E12, SAS!E13, TOR!E13, UTH!E13, WAS!E13)</f>
        <v>20</v>
      </c>
      <c r="F147" s="38">
        <f>Median(ATL!G13, BOS!F13, BRK!F13, CHA!F13, CHI!F13, CLE!F13, DAL!F13, DEN!F13, DET!F13, GSW!F13, HOU!F13, IND!F13, LAC!F12, LAL!F13, MEM!F13, MIA!F13, MIL!F13, MIN!F13, NOP!F13, NYK!F13, OKC!F13, ORL!F13, PHI!F13, PHX!F13, POR!F13, SAC!F12, SAS!F13, TOR!F13, UTH!F13, WAS!F13)</f>
        <v>25</v>
      </c>
      <c r="G147" s="38">
        <f>Median(ATL!G13, BOS!G13, BRK!G13, CHA!G13, CHI!G13, CLE!G13, DAL!G13, DEN!G13, DET!G13, GSW!G13, HOU!G13, IND!G13, LAC!G12, LAL!G13, MEM!G13, MIA!G13, MIL!G13, MIN!G13, NOP!G13, NYK!G13, OKC!G13, ORL!G13, PHI!G13, PHX!G13, POR!G13, SAC!G12, SAS!G13, TOR!G13, UTH!G13, WAS!G13)</f>
        <v>23</v>
      </c>
      <c r="H147" s="38">
        <f>Median(ATL!H13, BOS!H13, BRK!H13, CHA!H13, CHI!H13, CLE!H13, DAL!H13, DEN!H13, DET!H13, GSW!H13, HOU!H13, IND!H13, LAC!H12, LAL!H13, MEM!H13, MIA!H13, MIL!H13, MIN!H13, NOP!G13, NYK!H13, OKC!H13, ORL!H13, PHI!H13, PHX!H13, POR!H13, SAC!H12, SAS!H13, TOR!H13, UTH!H13, WAS!H13)</f>
        <v>23</v>
      </c>
      <c r="I147" s="38">
        <f>Median(ATL!I13, BOS!I13, BRK!I13, CHA!I13, CHI!I13, CLE!I13, DAL!I13, DEN!I13, DET!I13, GSW!I13, HOU!I13, IND!I13, LAC!I12, LAL!I13, MEM!I13, MIA!I13, MIL!I13, MIN!I13, NOP!I12, NYK!I13, OKC!I13, ORL!I13, PHI!I13, PHX!I13, POR!I13, SAC!I12, SAS!I13, TOR!I13, UTH!I13, WAS!I13)</f>
        <v>25</v>
      </c>
      <c r="J147" s="38">
        <f>Median(ATL!J13, BOS!J13, BRK!J13, CHA!J13, CHI!J13, CLE!J13, DAL!J13, DEN!J13, DET!J13, GSW!J13, HOU!J13, IND!J13, LAC!J12, LAL!J13, MEM!J13, MIA!J13, MIL!J13, MIN!J13, NOP!J12, NYK!J13, OKC!J13, ORL!J13, PHI!J13, PHX!J13, POR!J13, SAC!J12, SAS!J13, TOR!J13, UTH!J13, WAS!J13)</f>
        <v>20</v>
      </c>
      <c r="K147" s="38">
        <f>Median(ATL!K13, BOS!K13, BRK!K13, CHA!K13, CHI!K13, CLE!K13, DAL!K13, DEN!K13, DET!K13, GSW!K13, HOU!K13, IND!K13, LAC!K12, LAL!K13, MEM!K13, MIA!K13, MIL!K13, MIN!K13, NOP!K12, NYK!K13, OKC!K13, ORL!K13, PHI!K13, PHX!K13, POR!K13, SAC!K12, SAS!K13, TOR!K13, UTH!K13, WAS!K13)</f>
        <v>19</v>
      </c>
      <c r="L147" s="38">
        <f>Median(ATL!L13, BOS!L13, BRK!L13, CHA!L13, CHI!L13, CLE!L13, DAL!L13, DEN!L13, DET!L13, GSW!L13, HOU!L13, IND!L13, LAC!L12, LAL!L13, MEM!L13, MIA!L13, MIL!L13, MIN!L13, NOP!L12, NYK!L13, OKC!L13, ORL!L13, PHI!L13, PHX!L13, POR!L13, SAC!L12, SAS!L13, TOR!L13, UTH!L13, WAS!L13)</f>
        <v>14</v>
      </c>
      <c r="M147" s="38">
        <f>Median(ATL!M13, BOS!M13, BRK!M13, CHA!M13, CHI!M13, CLE!M13, DAL!M13, DEN!M13, DET!M13, GSW!M13, HOU!M13, IND!M13, LAC!M12, LAL!M13, MEM!M13, MIA!M13, MIL!M13, MIN!M13, NOP!M13, NYK!M13, OKC!M13, ORL!M13, PHI!M13, PHX!M13, POR!M13, SAC!M12, SAS!M13, TOR!M13, UTH!M13, WAS!M13)</f>
        <v>20</v>
      </c>
      <c r="N147" s="38">
        <f>Median(ATL!N13, BOS!N13, BRK!N13, CHA!N13, CHI!N13, CLE!N13, DAL!N13, DEN!N13, DET!N13, GSW!N13, HOU!N13, IND!N13, LAC!N12, LAL!N13, MEM!N13, MIA!N13, MIL!N13, MIN!N13, NOP!N13, NYK!N13, OKC!N13, ORL!N13, PHI!N13, PHX!N13, POR!N13, SAC!N12, SAS!N13, TOR!N13, UTH!N13, WAS!N13)</f>
        <v>19</v>
      </c>
      <c r="O147" s="38">
        <f>Median(ATL!O13, BOS!O13, BRK!O13, CHA!O13, CHI!O13, CLE!O13, DAL!O13, DEN!O13, DET!O13, GSW!O13, HOU!O13, IND!O13, LAC!O12, LAL!O13, MEM!O13, MIA!O13, MIL!O13, MIN!O13, NOP!O13, NYK!O13, OKC!O13, ORL!O13, PHI!O13, PHX!O13, POR!O13, SAC!O12, SAS!O13, TOR!O13, UTH!O13, WAS!O13)</f>
        <v>19</v>
      </c>
      <c r="P147" s="38">
        <f>MEDIAN.LEGACY(ATL!P13, BOS!P13, BRK!P13, CHA!P13, CHI!P13, CLE!P13, DAL!P13, DEN!P13, DET!P13, GSW!P13, HOU!P13, IND!P13, LAC!P12, LAL!P13, MEM!P13, MIA!P13, MIL!P13, MIN!P13, NOP!P13, NYK!P13, OKC!P13, ORL!P13, PHI!P13, PHX!P13, POR!P13, SAC!P12, SAS!P13, TOR!P13, UTH!P13, WAS!P13)</f>
        <v>0</v>
      </c>
      <c r="Q147" s="38">
        <f>MEDIAN.LEGACY(ATL!Q13, BOS!Q13, BRK!Q13, CHA!Q13, CHI!Q13, CLE!Q13, DAL!Q13, DEN!Q13, DET!Q13, GSW!Q13, HOU!Q13, IND!Q13, LAC!Q12, LAL!Q13, MEM!Q13, MIA!Q13, MIL!Q13, MIN!Q13, NOP!Q13, NYK!Q13, OKC!Q13, ORL!Q13, PHI!Q13, PHX!Q13, POR!Q13, SAC!Q12, SAS!Q13, TOR!Q13, UTH!Q13, WAS!Q13)</f>
        <v>0</v>
      </c>
      <c r="R147" s="38">
        <f>MEDIAN.LEGACY(ATL!R13, BOS!R13, BRK!R13, CHA!R13, CHI!R13, CLE!R13, DAL!R13, DEN!R13, DET!R13, GSW!R13, HOU!R13, IND!R13, LAC!R12, LAL!R13, MEM!R13, MIA!R13, MIL!R13, MIN!R13, NOP!R13, NYK!R13, OKC!R13, ORL!R13, PHI!R13, PHX!R13, POR!R13, SAC!R12, SAS!R13, TOR!R13, UTH!R13, WAS!R13)</f>
        <v>0</v>
      </c>
      <c r="S147" s="38">
        <f>MEDIAN.LEGACY(ATL!S13, BOS!S13, BRK!S13, CHA!S13, CHI!S13, CLE!S13, DAL!S13, DEN!S13, DET!S13, GSW!S13, HOU!S13, IND!S13, LAC!S12, LAL!S13, MEM!S13, MIA!S13, MIL!S13, MIN!S13, NOP!S13, NYK!S13, OKC!S13, ORL!S13, PHI!S13, PHX!S13, POR!S13, SAC!S12, SAS!S13, TOR!S13, UTH!S13, WAS!S13)</f>
        <v>0</v>
      </c>
    </row>
    <row r="148">
      <c r="A148" s="3" t="s">
        <v>33</v>
      </c>
      <c r="B148" s="38">
        <f>Median(ATL!B14, BOS!B14, BRK!B14, CHA!B14, CHI!B14, CLE!B14, DAL!B14, DEN!B14, DET!B14, GSW!B14, HOU!B14, IND!B14, LAC!B13, LAL!B14, MEM!B15, MIA!B14, MIL!B14, MIN!B14, NOP!B14, NYK!B14, OKC!B14, ORL!B14, PHI!B14, PHX!B14, POR!B14, SAC!B13, SAS!B14, TOR!B14, UTH!B14, WAS!B14)</f>
        <v>4</v>
      </c>
      <c r="C148" s="38">
        <f>Median(ATL!C14, BOS!C14, BRK!C14, CHA!C14, CHI!C14, CLE!C14, DAL!C14, DEN!C14, DET!C14, GSW!C14, HOU!C14, IND!C14, LAC!C13, LAL!C14, MEM!C15, MIA!C14, MIL!C14, MIN!C14, NOP!C14, NYK!C14, OKC!C14, ORL!C14, PHI!C14, PHX!C14, POR!C14, SAC!C13, SAS!C14, TOR!C14, UTH!C14, WAS!C14)</f>
        <v>7</v>
      </c>
      <c r="D148" s="38">
        <f>Median(ATL!D14, BOS!D14, BRK!D14, CHA!D14, CHI!D14, CLE!D14, DAL!D14, DEN!D14, DET!D14, GSW!D14, HOU!D14, IND!D14, LAC!D13, LAL!D14, MEM!D15, MIA!D14, MIL!D14, MIN!D14, NOP!D14, NYK!D14, OKC!D14, ORL!D14, PHI!D14, PHX!D14, POR!D14, SAC!D13, SAS!D14, TOR!D14, UTH!D14, WAS!D14)</f>
        <v>11</v>
      </c>
      <c r="E148" s="38">
        <f>Median(ATL!E14, BOS!E14, BRK!E14, CHA!E14, CHI!E14, CLE!E14, DAL!E14, DEN!E14, DET!E14, GSW!E14, HOU!E14, IND!E14, LAC!E13, LAL!E14, MEM!E15, MIA!E14, MIL!E14, MIN!E14, NOP!E14, NYK!E14, OKC!E14, ORL!E14, PHI!E14, PHX!E14, POR!E14, SAC!E13, SAS!E14, TOR!E14, UTH!E14, WAS!E14)</f>
        <v>8</v>
      </c>
      <c r="F148" s="38">
        <f>Median(ATL!G14, BOS!F14, BRK!F14, CHA!F14, CHI!F14, CLE!F14, DAL!F14, DEN!F14, DET!F14, GSW!F14, HOU!F14, IND!F14, LAC!F13, LAL!F14, MEM!F15, MIA!F14, MIL!F14, MIN!F14, NOP!F14, NYK!F14, OKC!F14, ORL!F14, PHI!F14, PHX!F14, POR!F14, SAC!F13, SAS!F14, TOR!F14, UTH!F14, WAS!F14)</f>
        <v>8</v>
      </c>
      <c r="G148" s="38">
        <f>Median(ATL!G14, BOS!G14, BRK!G14, CHA!G14, CHI!G14, CLE!G14, DAL!G14, DEN!G14, DET!G14, GSW!G14, HOU!G14, IND!G14, LAC!G13, LAL!G14, MEM!G15, MIA!G14, MIL!G14, MIN!G14, NOP!G14, NYK!G14, OKC!G14, ORL!G14, PHI!G14, PHX!G14, POR!G14, SAC!G13, SAS!G14, TOR!G14, UTH!G14, WAS!G14)</f>
        <v>10</v>
      </c>
      <c r="H148" s="38">
        <f>Median(ATL!H14, BOS!H14, BRK!H14, CHA!H14, CHI!H14, CLE!H14, DAL!H14, DEN!H14, DET!H14, GSW!H14, HOU!H14, IND!H14, LAC!H13, LAL!H14, MEM!H15, MIA!H14, MIL!H14, MIN!H14, NOP!G14, NYK!H14, OKC!H14, ORL!H14, PHI!H14, PHX!H14, POR!H14, SAC!H13, SAS!H14, TOR!H14, UTH!H14, WAS!H14)</f>
        <v>8</v>
      </c>
      <c r="I148" s="38">
        <f>Median(ATL!I14, BOS!I14, BRK!I14, CHA!I14, CHI!I14, CLE!I14, DAL!I14, DEN!I14, DET!I14, GSW!I14, HOU!I14, IND!I14, LAC!I13, LAL!I14, MEM!I15, MIA!I14, MIL!I14, MIN!I14, NOP!I13, NYK!I14, OKC!I14, ORL!I14, PHI!I14, PHX!I14, POR!I14, SAC!I13, SAS!I14, TOR!I14, UTH!I14, WAS!I14)</f>
        <v>6</v>
      </c>
      <c r="J148" s="38">
        <f>Median(ATL!J14, BOS!J14, BRK!J14, CHA!J14, CHI!J14, CLE!J14, DAL!J14, DEN!J14, DET!J14, GSW!J14, HOU!J14, IND!J14, LAC!J13, LAL!J14, MEM!J15, MIA!J14, MIL!J14, MIN!J14, NOP!J13, NYK!J14, OKC!J14, ORL!J14, PHI!J14, PHX!J14, POR!J14, SAC!J13, SAS!J14, TOR!J14, UTH!J14, WAS!J14)</f>
        <v>12</v>
      </c>
      <c r="K148" s="38">
        <f>Median(ATL!K14, BOS!K14, BRK!K14, CHA!K14, CHI!K14, CLE!K14, DAL!K14, DEN!K14, DET!K14, GSW!K14, HOU!K14, IND!K14, LAC!K13, LAL!K14, MEM!K15, MIA!K14, MIL!K14, MIN!K14, NOP!K13, NYK!K14, OKC!K14, ORL!K14, PHI!K14, PHX!K14, POR!K14, SAC!K13, SAS!K14, TOR!K14, UTH!K14, WAS!K14)</f>
        <v>9</v>
      </c>
      <c r="L148" s="38">
        <f>Median(ATL!L14, BOS!L14, BRK!L14, CHA!L14, CHI!L14, CLE!L14, DAL!L14, DEN!L14, DET!L14, GSW!L14, HOU!L14, IND!L14, LAC!L13, LAL!L14, MEM!L15, MIA!L14, MIL!L14, MIN!L14, NOP!L13, NYK!L14, OKC!L14, ORL!L14, PHI!L14, PHX!L14, POR!L14, SAC!L13, SAS!L14, TOR!L14, UTH!L14, WAS!L14)</f>
        <v>8</v>
      </c>
      <c r="M148" s="38">
        <f>Median(ATL!M14, BOS!M14, BRK!M14, CHA!M14, CHI!M14, CLE!M14, DAL!M14, DEN!M14, DET!M14, GSW!M14, HOU!M14, IND!M14, LAC!M13, LAL!M14, MEM!M15, MIA!M14, MIL!M14, MIN!M14, NOP!M14, NYK!M14, OKC!M14, ORL!M14, PHI!M14, PHX!M14, POR!M14, SAC!M13, SAS!M14, TOR!M14, UTH!M14, WAS!M14)</f>
        <v>6</v>
      </c>
      <c r="N148" s="38">
        <f>Median(ATL!N14, BOS!N14, BRK!N14, CHA!N14, CHI!N14, CLE!N14, DAL!N14, DEN!N14, DET!N14, GSW!N14, HOU!N14, IND!N14, LAC!N13, LAL!N14, MEM!N15, MIA!N14, MIL!N14, MIN!N14, NOP!N14, NYK!N14, OKC!N14, ORL!N14, PHI!N14, PHX!N14, POR!N14, SAC!N13, SAS!N14, TOR!N14, UTH!N14, WAS!N14)</f>
        <v>5</v>
      </c>
      <c r="O148" s="38">
        <f>Median(ATL!O14, BOS!O14, BRK!O14, CHA!O14, CHI!O14, CLE!O14, DAL!O14, DEN!O14, DET!O14, GSW!O14, HOU!O14, IND!O14, LAC!O13, LAL!O14, MEM!O15, MIA!O14, MIL!O14, MIN!O14, NOP!O14, NYK!O14, OKC!O14, ORL!O14, PHI!O14, PHX!O14, POR!O14, SAC!O13, SAS!O14, TOR!O14, UTH!O14, WAS!O14)</f>
        <v>5</v>
      </c>
      <c r="P148" s="38">
        <f>MEDIAN.LEGACY(ATL!P14, BOS!P14, BRK!P14, CHA!P14, CHI!P14, CLE!P14, DAL!P14, DEN!P14, DET!P14, GSW!P14, HOU!P14, IND!P14, LAC!P13, LAL!P14, MEM!P15, MIA!P14, MIL!P14, MIN!P14, NOP!P14, NYK!P14, OKC!P14, ORL!P14, PHI!P14, PHX!P14, POR!P14, SAC!P13, SAS!P14, TOR!P14, UTH!P14, WAS!P14)</f>
        <v>0</v>
      </c>
      <c r="Q148" s="38">
        <f>MEDIAN.LEGACY(ATL!Q14, BOS!Q14, BRK!Q14, CHA!Q14, CHI!Q14, CLE!Q14, DAL!Q14, DEN!Q14, DET!Q14, GSW!Q14, HOU!Q14, IND!Q14, LAC!Q13, LAL!Q14, MEM!Q15, MIA!Q14, MIL!Q14, MIN!Q14, NOP!Q14, NYK!Q14, OKC!Q14, ORL!Q14, PHI!Q14, PHX!Q14, POR!Q14, SAC!Q13, SAS!Q14, TOR!Q14, UTH!Q14, WAS!Q14)</f>
        <v>0</v>
      </c>
      <c r="R148" s="38">
        <f>MEDIAN.LEGACY(ATL!R14, BOS!R14, BRK!R14, CHA!R14, CHI!R14, CLE!R14, DAL!R14, DEN!R14, DET!R14, GSW!R14, HOU!R14, IND!R14, LAC!R13, LAL!R14, MEM!R15, MIA!R14, MIL!R14, MIN!R14, NOP!R14, NYK!R14, OKC!R14, ORL!R14, PHI!R14, PHX!R14, POR!R14, SAC!R13, SAS!R14, TOR!R14, UTH!R14, WAS!R14)</f>
        <v>0</v>
      </c>
      <c r="S148" s="38">
        <f>Median(ATL!S14, BOS!S14, BRK!S14, CHA!S14, CHI!S14, CLE!S14, DAL!S14, DEN!S14, DET!S14, GSW!S14, HOU!S14, IND!S14, LAC!S13, LAL!S14, MEM!S15, MIA!S14, MIL!S14, MIN!S14, NOP!S14, NYK!S14, OKC!S14, ORL!S14, PHI!S14, PHX!S14, POR!S14, SAC!S13, SAS!S14, TOR!S14, UTH!S14, WAS!S14)</f>
        <v>41761</v>
      </c>
    </row>
    <row r="149">
      <c r="A149" s="3" t="s">
        <v>34</v>
      </c>
      <c r="B149" s="38">
        <f>Median(ATL!B15, BOS!B15, BRK!B15, CHA!B15, CHI!B15, CLE!B15, DAL!B15, DEN!B15, DET!B15, GSW!B15, HOU!B15, IND!B15, LAC!B14, LAL!B15, MEM!B16, MIA!B15, MIL!B15, MIN!B15, NOP!B15, NYK!B15, OKC!B15, ORL!B15, PHI!B15, PHX!B15, POR!B15, SAC!B14, SAS!B15, TOR!B15, UTH!B15, WAS!B15)</f>
        <v>24</v>
      </c>
      <c r="C149" s="38">
        <f>Median(ATL!C15, BOS!C15, BRK!C15, CHA!C15, CHI!C15, CLE!C15, DAL!C15, DEN!C15, DET!C15, GSW!C15, HOU!C15, IND!C15, LAC!C14, LAL!C15, MEM!C16, MIA!C15, MIL!C15, MIN!C15, NOP!C15, NYK!C15, OKC!C15, ORL!C15, PHI!C15, PHX!C15, POR!C15, SAC!C14, SAS!C15, TOR!C15, UTH!C15, WAS!C15)</f>
        <v>29</v>
      </c>
      <c r="D149" s="38">
        <f>Median(ATL!D15, BOS!D15, BRK!D15, CHA!D15, CHI!D15, CLE!D15, DAL!D15, DEN!D15, DET!D15, GSW!D15, HOU!D15, IND!D15, LAC!D14, LAL!D15, MEM!D16, MIA!D15, MIL!D15, MIN!D15, NOP!D15, NYK!D15, OKC!D15, ORL!D15, PHI!D15, PHX!D15, POR!D15, SAC!D14, SAS!D15, TOR!D15, UTH!D15, WAS!D15)</f>
        <v>29</v>
      </c>
      <c r="E149" s="38">
        <f>Median(ATL!E15, BOS!E15, BRK!E15, CHA!E15, CHI!E15, CLE!E15, DAL!E15, DEN!E15, DET!E15, GSW!E15, HOU!E15, IND!E15, LAC!E14, LAL!E15, MEM!E16, MIA!E15, MIL!E15, MIN!E15, NOP!E15, NYK!E15, OKC!E15, ORL!E15, PHI!E15, PHX!E15, POR!E15, SAC!E14, SAS!E15, TOR!E15, UTH!E15, WAS!E15)</f>
        <v>27</v>
      </c>
      <c r="F149" s="38">
        <f>Median(ATL!G15, BOS!F15, BRK!F15, CHA!F15, CHI!F15, CLE!F15, DAL!F15, DEN!F15, DET!F15, GSW!F15, HOU!F15, IND!F15, LAC!F14, LAL!F15, MEM!F16, MIA!F15, MIL!F15, MIN!F15, NOP!F15, NYK!F15, OKC!F15, ORL!F15, PHI!F15, PHX!F15, POR!F15, SAC!F14, SAS!F15, TOR!F15, UTH!F15, WAS!F15)</f>
        <v>23</v>
      </c>
      <c r="G149" s="38">
        <f>Median(ATL!G15, BOS!G15, BRK!G15, CHA!G15, CHI!G15, CLE!G15, DAL!G15, DEN!G15, DET!G15, GSW!G15, HOU!G15, IND!G15, LAC!G14, LAL!G15, MEM!G16, MIA!G15, MIL!G15, MIN!G15, NOP!G15, NYK!G15, OKC!G15, ORL!G15, PHI!G15, PHX!G15, POR!G15, SAC!G14, SAS!G15, TOR!G15, UTH!G15, WAS!G15)</f>
        <v>25</v>
      </c>
      <c r="H149" s="38">
        <f>Median(ATL!H15, BOS!H15, BRK!H15, CHA!H15, CHI!H15, CLE!H15, DAL!H15, DEN!H15, DET!H15, GSW!H15, HOU!H15, IND!H15, LAC!H14, LAL!H15, MEM!H16, MIA!H15, MIL!H15, MIN!H15, NOP!G15, NYK!H15, OKC!H15, ORL!H15, PHI!H15, PHX!H15, POR!H15, SAC!H14, SAS!H15, TOR!H15, UTH!H15, WAS!H15)</f>
        <v>26</v>
      </c>
      <c r="I149" s="38">
        <f>Median(ATL!I15, BOS!I15, BRK!I15, CHA!I15, CHI!I15, CLE!I15, DAL!I15, DEN!I15, DET!I15, GSW!I15, HOU!I15, IND!I15, LAC!I14, LAL!I15, MEM!I16, MIA!I15, MIL!I15, MIN!I15, NOP!I14, NYK!I15, OKC!I15, ORL!I15, PHI!I15, PHX!I15, POR!I15, SAC!I14, SAS!I15, TOR!I15, UTH!I15, WAS!I15)</f>
        <v>27</v>
      </c>
      <c r="J149" s="38">
        <f>Median(ATL!J15, BOS!J15, BRK!J15, CHA!J15, CHI!J15, CLE!J15, DAL!J15, DEN!J15, DET!J15, GSW!J15, HOU!J15, IND!J15, LAC!J14, LAL!J15, MEM!J16, MIA!J15, MIL!J15, MIN!J15, NOP!J14, NYK!J15, OKC!J15, ORL!J15, PHI!J15, PHX!J15, POR!J15, SAC!J14, SAS!J15, TOR!J15, UTH!J15, WAS!J15)</f>
        <v>29</v>
      </c>
      <c r="K149" s="38">
        <f>Median(ATL!K15, BOS!K15, BRK!K15, CHA!K15, CHI!K15, CLE!K15, DAL!K15, DEN!K15, DET!K15, GSW!K15, HOU!K15, IND!K15, LAC!K14, LAL!K15, MEM!K16, MIA!K15, MIL!K15, MIN!K15, NOP!K14, NYK!K15, OKC!K15, ORL!K15, PHI!K15, PHX!K15, POR!K15, SAC!K14, SAS!K15, TOR!K15, UTH!K15, WAS!K15)</f>
        <v>28.5</v>
      </c>
      <c r="L149" s="38">
        <f>Median(ATL!L15, BOS!L15, BRK!L15, CHA!L15, CHI!L15, CLE!L15, DAL!L15, DEN!L15, DET!L15, GSW!L15, HOU!L15, IND!L15, LAC!L14, LAL!L15, MEM!L16, MIA!L15, MIL!L15, MIN!L15, NOP!L14, NYK!L15, OKC!L15, ORL!L15, PHI!L15, PHX!L15, POR!L15, SAC!L14, SAS!L15, TOR!L15, UTH!L15, WAS!L15)</f>
        <v>28</v>
      </c>
      <c r="M149" s="38">
        <f>Median(ATL!M15, BOS!M15, BRK!M15, CHA!M15, CHI!M15, CLE!M15, DAL!M15, DEN!M15, DET!M15, GSW!M15, HOU!M15, IND!M15, LAC!M14, LAL!M15, MEM!M16, MIA!M15, MIL!M15, MIN!M15, NOP!M15, NYK!M15, OKC!M15, ORL!M15, PHI!M15, PHX!M15, POR!M15, SAC!M14, SAS!M15, TOR!M15, UTH!M15, WAS!M15)</f>
        <v>28</v>
      </c>
      <c r="N149" s="38">
        <f>Median(ATL!N15, BOS!N15, BRK!N15, CHA!N15, CHI!N15, CLE!N15, DAL!N15, DEN!N15, DET!N15, GSW!N15, HOU!N15, IND!N15, LAC!N14, LAL!N15, MEM!N16, MIA!N15, MIL!N15, MIN!N15, NOP!N15, NYK!N15, OKC!N15, ORL!N15, PHI!N15, PHX!N15, POR!N15, SAC!N14, SAS!N15, TOR!N15, UTH!N15, WAS!N15)</f>
        <v>27</v>
      </c>
      <c r="O149" s="38">
        <f>Median(ATL!O15, BOS!O15, BRK!O15, CHA!O15, CHI!O15, CLE!O15, DAL!O15, DEN!O15, DET!O15, GSW!O15, HOU!O15, IND!O15, LAC!O14, LAL!O15, MEM!O16, MIA!O15, MIL!O15, MIN!O15, NOP!O15, NYK!O15, OKC!O15, ORL!O15, PHI!O15, PHX!O15, POR!O15, SAC!O14, SAS!O15, TOR!O15, UTH!O15, WAS!O15)</f>
        <v>27</v>
      </c>
      <c r="P149" s="38">
        <f>MEDIAN.LEGACY(ATL!P15, BOS!P15, BRK!P15, CHA!P15, CHI!P15, CLE!P15, DAL!P15, DEN!P15, DET!P15, GSW!P15, HOU!P15, IND!P15, LAC!P14, LAL!P15, MEM!P16, MIA!P15, MIL!P15, MIN!P15, NOP!P15, NYK!P15, OKC!P15, ORL!P15, PHI!P15, PHX!P15, POR!P15, SAC!P14, SAS!P15, TOR!P15, UTH!P15, WAS!P15)</f>
        <v>0</v>
      </c>
      <c r="Q149" s="38">
        <f>MEDIAN.LEGACY(ATL!Q15, BOS!Q15, BRK!Q15, CHA!Q15, CHI!Q15, CLE!Q15, DAL!Q15, DEN!Q15, DET!Q15, GSW!Q15, HOU!Q15, IND!Q15, LAC!Q14, LAL!Q15, MEM!Q16, MIA!Q15, MIL!Q15, MIN!Q15, NOP!Q15, NYK!Q15, OKC!Q15, ORL!Q15, PHI!Q15, PHX!Q15, POR!Q15, SAC!Q14, SAS!Q15, TOR!Q15, UTH!Q15, WAS!Q15)</f>
        <v>0</v>
      </c>
      <c r="R149" s="38">
        <f>MEDIAN.LEGACY(ATL!R15, BOS!R15, BRK!R15, CHA!R15, CHI!R15, CLE!R15, DAL!R15, DEN!R15, DET!R15, GSW!R15, HOU!R15, IND!R15, LAC!R14, LAL!R15, MEM!R16, MIA!R15, MIL!R15, MIN!R15, NOP!R15, NYK!R15, OKC!R15, ORL!R15, PHI!R15, PHX!R15, POR!R15, SAC!R14, SAS!R15, TOR!R15, UTH!R15, WAS!R15)</f>
        <v>0</v>
      </c>
      <c r="S149" s="38">
        <f>Median(ATL!S15, BOS!S15, BRK!S15, CHA!S15, CHI!S15, CLE!S15, DAL!S15, DEN!S15, DET!S15, GSW!S15, HOU!S15, IND!S15, LAC!S14, LAL!S15, MEM!S16, MIA!S15, MIL!S15, MIN!S15, NOP!S15, NYK!S15, OKC!S15, ORL!S15, PHI!S15, PHX!S15, POR!S15, SAC!S14, SAS!S15, TOR!S15, UTH!S15, WAS!S15)</f>
        <v>41732</v>
      </c>
    </row>
    <row r="150">
      <c r="A150" s="3" t="s">
        <v>35</v>
      </c>
      <c r="B150" s="38">
        <f>Median(ATL!B16, BOS!B16, BRK!B16, CHA!B16, CHI!B16, CLE!B16, DAL!B16, DEN!B16, DET!B16, GSW!B16, HOU!B16, IND!B16, LAC!B15, LAL!B16, MEM!B16, MIA!B16, MIL!B16, MIN!B16, NOP!B16, NYK!B16, OKC!B16, ORL!B16, PHI!B16, PHX!B16, POR!B16, SAC!B15, SAS!B16, TOR!B16, UTH!B16, WAS!B16)</f>
        <v>11</v>
      </c>
      <c r="C150" s="38">
        <f>Median(ATL!C16, BOS!C16, BRK!C16, CHA!C16, CHI!C16, CLE!C16, DAL!C16, DEN!C16, DET!C16, GSW!C16, HOU!C16, IND!C16, LAC!C15, LAL!C16, MEM!C16, MIA!C16, MIL!C16, MIN!C16, NOP!C16, NYK!C16, OKC!C16, ORL!C16, PHI!C16, PHX!C16, POR!C16, SAC!C15, SAS!C16, TOR!C16, UTH!C16, WAS!C16)</f>
        <v>7</v>
      </c>
      <c r="D150" s="38">
        <f>Median(ATL!D16, BOS!D16, BRK!D16, CHA!D16, CHI!D16, CLE!D16, DAL!D16, DEN!D16, DET!D16, GSW!D16, HOU!D16, IND!D16, LAC!D15, LAL!D16, MEM!D16, MIA!D16, MIL!D16, MIN!D16, NOP!D16, NYK!D16, OKC!D16, ORL!D16, PHI!D16, PHX!D16, POR!D16, SAC!D15, SAS!D16, TOR!D16, UTH!D16, WAS!D16)</f>
        <v>2</v>
      </c>
      <c r="E150" s="38">
        <f>Median(ATL!E16, BOS!E16, BRK!E16, CHA!E16, CHI!E16, CLE!E16, DAL!E16, DEN!E16, DET!E16, GSW!E16, HOU!E16, IND!E16, LAC!E15, LAL!E16, MEM!E16, MIA!E16, MIL!E16, MIN!E16, NOP!E16, NYK!E16, OKC!E16, ORL!E16, PHI!E16, PHX!E16, POR!E16, SAC!E15, SAS!E16, TOR!E16, UTH!E16, WAS!E16)</f>
        <v>2</v>
      </c>
      <c r="F150" s="38">
        <f>Median(ATL!G16, BOS!F16, BRK!F16, CHA!F16, CHI!F16, CLE!F16, DAL!F16, DEN!F16, DET!F16, GSW!F16, HOU!F16, IND!F16, LAC!F15, LAL!F16, MEM!F16, MIA!F16, MIL!F16, MIN!F16, NOP!F16, NYK!F16, OKC!F16, ORL!F16, PHI!F16, PHX!F16, POR!F16, SAC!F15, SAS!F16, TOR!F16, UTH!F16, WAS!F16)</f>
        <v>2</v>
      </c>
      <c r="G150" s="38">
        <f>Median(ATL!G16, BOS!G16, BRK!G16, CHA!G16, CHI!G16, CLE!G16, DAL!G16, DEN!G16, DET!G16, GSW!G16, HOU!G16, IND!G16, LAC!G15, LAL!G16, MEM!G16, MIA!G16, MIL!G16, MIN!G16, NOP!G16, NYK!G16, OKC!G16, ORL!G16, PHI!G16, PHX!G16, POR!G16, SAC!G15, SAS!G16, TOR!G16, UTH!G16, WAS!G16)</f>
        <v>5</v>
      </c>
      <c r="H150" s="38">
        <f>Median(ATL!H16, BOS!H16, BRK!H16, CHA!H16, CHI!H16, CLE!H16, DAL!H16, DEN!H16, DET!H16, GSW!H16, HOU!H16, IND!H16, LAC!H15, LAL!H16, MEM!H16, MIA!H16, MIL!H16, MIN!H16, NOP!G16, NYK!H16, OKC!H16, ORL!H16, PHI!H16, PHX!H16, POR!H16, SAC!H15, SAS!H16, TOR!H16, UTH!H16, WAS!H16)</f>
        <v>7</v>
      </c>
      <c r="I150" s="38">
        <f>Median(ATL!I16, BOS!I16, BRK!I16, CHA!I16, CHI!I16, CLE!I16, DAL!I16, DEN!I16, DET!I16, GSW!I16, HOU!I16, IND!I16, LAC!I15, LAL!I16, MEM!I16, MIA!I16, MIL!I16, MIN!I16, NOP!I15, NYK!I16, OKC!I16, ORL!I16, PHI!I16, PHX!I16, POR!I16, SAC!I15, SAS!I16, TOR!I16, UTH!I16, WAS!I16)</f>
        <v>3</v>
      </c>
      <c r="J150" s="38">
        <f>Median(ATL!J16, BOS!J16, BRK!J16, CHA!J16, CHI!J16, CLE!J16, DAL!J16, DEN!J16, DET!J16, GSW!J16, HOU!J16, IND!J16, LAC!J15, LAL!J16, MEM!J16, MIA!J16, MIL!J16, MIN!J16, NOP!J15, NYK!J16, OKC!J16, ORL!J16, PHI!J16, PHX!J16, POR!J16, SAC!J15, SAS!J16, TOR!J16, UTH!J16, WAS!J16)</f>
        <v>3</v>
      </c>
      <c r="K150" s="38">
        <f>Median(ATL!K16, BOS!K16, BRK!K16, CHA!K16, CHI!K16, CLE!K16, DAL!K16, DEN!K16, DET!K16, GSW!K16, HOU!K16, IND!K16, LAC!K15, LAL!K16, MEM!K16, MIA!K16, MIL!K16, MIN!K16, NOP!K15, NYK!K16, OKC!K16, ORL!K16, PHI!K16, PHX!K16, POR!K16, SAC!K15, SAS!K16, TOR!K16, UTH!K16, WAS!K16)</f>
        <v>2</v>
      </c>
      <c r="L150" s="38">
        <f>Median(ATL!L16, BOS!L16, BRK!L16, CHA!L16, CHI!L16, CLE!L16, DAL!L16, DEN!L16, DET!L16, GSW!L16, HOU!L16, IND!L16, LAC!L15, LAL!L16, MEM!L16, MIA!L16, MIL!L16, MIN!L16, NOP!L15, NYK!L16, OKC!L16, ORL!L16, PHI!L16, PHX!L16, POR!L16, SAC!L15, SAS!L16, TOR!L16, UTH!L16, WAS!L16)</f>
        <v>4.5</v>
      </c>
      <c r="M150" s="38">
        <f>Median(ATL!M16, BOS!M16, BRK!M16, CHA!M16, CHI!M16, CLE!M16, DAL!M16, DEN!M16, DET!M16, GSW!M16, HOU!M16, IND!M16, LAC!M15, LAL!M16, MEM!M16, MIA!M16, MIL!M16, MIN!M16, NOP!M16, NYK!M16, OKC!M16, ORL!M16, PHI!M16, PHX!M16, POR!M16, SAC!M15, SAS!M16, TOR!M16, UTH!M16, WAS!M16)</f>
        <v>4</v>
      </c>
      <c r="N150" s="38">
        <f>Median(ATL!N16, BOS!N16, BRK!N16, CHA!N16, CHI!N16, CLE!N16, DAL!N16, DEN!N16, DET!N16, GSW!N16, HOU!N16, IND!N16, LAC!N15, LAL!N16, MEM!N16, MIA!N16, MIL!N16, MIN!N16, NOP!N16, NYK!N16, OKC!N16, ORL!N16, PHI!N16, PHX!N16, POR!N16, SAC!N15, SAS!N16, TOR!N16, UTH!N16, WAS!N16)</f>
        <v>7</v>
      </c>
      <c r="O150" s="38">
        <f>Median(ATL!O16, BOS!O16, BRK!O16, CHA!O16, CHI!O16, CLE!O16, DAL!O16, DEN!O16, DET!O16, GSW!O16, HOU!O16, IND!O16, LAC!O15, LAL!O16, MEM!O16, MIA!O16, MIL!O16, MIN!O16, NOP!O16, NYK!O16, OKC!O16, ORL!O16, PHI!O16, PHX!O16, POR!O16, SAC!O15, SAS!O16, TOR!O16, UTH!O16, WAS!O16)</f>
        <v>7</v>
      </c>
      <c r="P150" s="38">
        <f>MEDIAN.LEGACY(ATL!P16, BOS!P16, BRK!P16, CHA!P16, CHI!P16, CLE!P16, DAL!P16, DEN!P16, DET!P16, GSW!P16, HOU!P16, IND!P16, LAC!P15, LAL!P16, MEM!P16, MIA!P16, MIL!P16, MIN!P16, NOP!P16, NYK!P16, OKC!P16, ORL!P16, PHI!P16, PHX!P16, POR!P16, SAC!P15, SAS!P16, TOR!P16, UTH!P16, WAS!P16)</f>
        <v>0</v>
      </c>
      <c r="Q150" s="38">
        <f>MEDIAN.LEGACY(ATL!Q16, BOS!Q16, BRK!Q16, CHA!Q16, CHI!Q16, CLE!Q16, DAL!Q16, DEN!Q16, DET!Q16, GSW!Q16, HOU!Q16, IND!Q16, LAC!Q15, LAL!Q16, MEM!Q16, MIA!Q16, MIL!Q16, MIN!Q16, NOP!Q16, NYK!Q16, OKC!Q16, ORL!Q16, PHI!Q16, PHX!Q16, POR!Q16, SAC!Q15, SAS!Q16, TOR!Q16, UTH!Q16, WAS!Q16)</f>
        <v>0</v>
      </c>
      <c r="R150" s="38">
        <f>MEDIAN.LEGACY(ATL!R16, BOS!R16, BRK!R16, CHA!R16, CHI!R16, CLE!R16, DAL!R16, DEN!R16, DET!R16, GSW!R16, HOU!R16, IND!R16, LAC!R15, LAL!R16, MEM!R16, MIA!R16, MIL!R16, MIN!R16, NOP!R16, NYK!R16, OKC!R16, ORL!R16, PHI!R16, PHX!R16, POR!R16, SAC!R15, SAS!R16, TOR!R16, UTH!R16, WAS!R16)</f>
        <v>0</v>
      </c>
      <c r="S150" s="38">
        <f>Median(ATL!S16, BOS!S16, BRK!S16, CHA!S16, CHI!S16, CLE!S16, DAL!S16, DEN!S16, DET!S16, GSW!S16, HOU!S16, IND!S16, LAC!S15, LAL!S16, MEM!S16, MIA!S16, MIL!S16, MIN!S16, NOP!S16, NYK!S16, OKC!S16, ORL!S16, PHI!S16, PHX!S16, POR!S16, SAC!S15, SAS!S16, TOR!S16, UTH!S16, WAS!S16)</f>
        <v>41731</v>
      </c>
    </row>
    <row r="151">
      <c r="A151" s="3" t="s">
        <v>37</v>
      </c>
      <c r="B151" s="38">
        <f>Median(ATL!B17, BOS!B17, BRK!B17, CHA!B17, CHI!B17, CLE!B17, DAL!B17, DEN!B17, DET!B17, GSW!B17, HOU!B17, IND!B17, LAC!B16, LAL!B17, MEM!B17, MIA!B17, MIL!B17, MIN!B17, NOP!B17, NYK!B17, OKC!B17, ORL!B17, PHI!B17, PHX!B17, POR!B17, SAC!B16, SAS!B17, TOR!B17, UTH!B17, WAS!B17)</f>
        <v>15</v>
      </c>
      <c r="C151" s="38">
        <f>Median(ATL!C17, BOS!C17, BRK!C17, CHA!C17, CHI!C17, CLE!C17, DAL!C17, DEN!C17, DET!C17, GSW!C17, HOU!C17, IND!C17, LAC!C16, LAL!C17, MEM!C17, MIA!C17, MIL!C17, MIN!C17, NOP!C17, NYK!C17, OKC!C17, ORL!C17, PHI!C17, PHX!C17, POR!C17, SAC!C16, SAS!C17, TOR!C17, UTH!C17, WAS!C17)</f>
        <v>8</v>
      </c>
      <c r="D151" s="38">
        <f>Median(ATL!D17, BOS!D17, BRK!D17, CHA!D17, CHI!D17, CLE!D17, DAL!D17, DEN!D17, DET!D17, GSW!D17, HOU!D17, IND!D17, LAC!D16, LAL!D17, MEM!D17, MIA!D17, MIL!D17, MIN!D17, NOP!D17, NYK!D17, OKC!D17, ORL!D17, PHI!D17, PHX!D17, POR!D17, SAC!D16, SAS!D17, TOR!D17, UTH!D17, WAS!D17)</f>
        <v>15</v>
      </c>
      <c r="E151" s="38">
        <f>Median(ATL!E17, BOS!E17, BRK!E17, CHA!E17, CHI!E17, CLE!E17, DAL!E17, DEN!E17, DET!E17, GSW!E17, HOU!E17, IND!E17, LAC!E16, LAL!E17, MEM!E17, MIA!E17, MIL!E17, MIN!E17, NOP!E17, NYK!E17, OKC!E17, ORL!E17, PHI!E17, PHX!E17, POR!E17, SAC!E16, SAS!E17, TOR!E17, UTH!E17, WAS!E17)</f>
        <v>15</v>
      </c>
      <c r="F151" s="38">
        <f>Median(ATL!G17, BOS!F17, BRK!F17, CHA!F17, CHI!F17, CLE!F17, DAL!F17, DEN!F17, DET!F17, GSW!F17, HOU!F17, IND!F17, LAC!F16, LAL!F17, MEM!F17, MIA!F17, MIL!F17, MIN!F17, NOP!F17, NYK!F17, OKC!F17, ORL!F17, PHI!F17, PHX!F17, POR!F17, SAC!F16, SAS!F17, TOR!F17, UTH!F17, WAS!F17)</f>
        <v>17.5</v>
      </c>
      <c r="G151" s="38">
        <f>Median(ATL!G17, BOS!G17, BRK!G17, CHA!G17, CHI!G17, CLE!G17, DAL!G17, DEN!G17, DET!G17, GSW!G17, HOU!G17, IND!G17, LAC!G16, LAL!G17, MEM!G17, MIA!G17, MIL!G17, MIN!G17, NOP!G17, NYK!G17, OKC!G17, ORL!G17, PHI!G17, PHX!G17, POR!G17, SAC!G16, SAS!G17, TOR!G17, UTH!G17, WAS!G17)</f>
        <v>17</v>
      </c>
      <c r="H151" s="38">
        <f>Median(ATL!H17, BOS!H17, BRK!H17, CHA!H17, CHI!H17, CLE!H17, DAL!H17, DEN!H17, DET!H17, GSW!H17, HOU!H17, IND!H17, LAC!H16, LAL!H17, MEM!H17, MIA!H17, MIL!H17, MIN!H17, NOP!G17, NYK!H17, OKC!H17, ORL!H17, PHI!H17, PHX!H17, POR!H17, SAC!H16, SAS!H17, TOR!H17, UTH!H17, WAS!H17)</f>
        <v>19</v>
      </c>
      <c r="I151" s="38">
        <f>Median(ATL!I17, BOS!I17, BRK!I17, CHA!I17, CHI!I17, CLE!I17, DAL!I17, DEN!I17, DET!I17, GSW!I17, HOU!I17, IND!I17, LAC!I16, LAL!I17, MEM!I17, MIA!I17, MIL!I17, MIN!I17, NOP!I16, NYK!I17, OKC!I17, ORL!I17, PHI!I17, PHX!I17, POR!I17, SAC!I16, SAS!I17, TOR!I17, UTH!I17, WAS!I17)</f>
        <v>17</v>
      </c>
      <c r="J151" s="38">
        <f>Median(ATL!J17, BOS!J17, BRK!J17, CHA!J17, CHI!J17, CLE!J17, DAL!J17, DEN!J17, DET!J17, GSW!J17, HOU!J17, IND!J17, LAC!J16, LAL!J17, MEM!J17, MIA!J17, MIL!J17, MIN!J17, NOP!J16, NYK!J17, OKC!J17, ORL!J17, PHI!J17, PHX!J17, POR!J17, SAC!J16, SAS!J17, TOR!J17, UTH!J17, WAS!J17)</f>
        <v>18</v>
      </c>
      <c r="K151" s="38">
        <f>Median(ATL!K17, BOS!K17, BRK!K17, CHA!K17, CHI!K17, CLE!K17, DAL!K17, DEN!K17, DET!K17, GSW!K17, HOU!K17, IND!K17, LAC!K16, LAL!K17, MEM!K17, MIA!K17, MIL!K17, MIN!K17, NOP!K16, NYK!K17, OKC!K17, ORL!K17, PHI!K17, PHX!K17, POR!K17, SAC!K16, SAS!K17, TOR!K17, UTH!K17, WAS!K17)</f>
        <v>17</v>
      </c>
      <c r="L151" s="38">
        <f>Median(ATL!L17, BOS!L17, BRK!L17, CHA!L17, CHI!L17, CLE!L17, DAL!L17, DEN!L17, DET!L17, GSW!L17, HOU!L17, IND!L17, LAC!L16, LAL!L17, MEM!L17, MIA!L17, MIL!L17, MIN!L17, NOP!L16, NYK!L17, OKC!L17, ORL!L17, PHI!L17, PHX!L17, POR!L17, SAC!L16, SAS!L17, TOR!L17, UTH!L17, WAS!L17)</f>
        <v>18</v>
      </c>
      <c r="M151" s="38">
        <f>Median(ATL!M17, BOS!M17, BRK!M17, CHA!M17, CHI!M17, CLE!M17, DAL!M17, DEN!M17, DET!M17, GSW!M17, HOU!M17, IND!M17, LAC!M16, LAL!M17, MEM!M17, MIA!M17, MIL!M17, MIN!M17, NOP!M17, NYK!M17, OKC!M17, ORL!M17, PHI!M17, PHX!M17, POR!M17, SAC!M16, SAS!M17, TOR!M17, UTH!M17, WAS!M17)</f>
        <v>16</v>
      </c>
      <c r="N151" s="38">
        <f>Median(ATL!N17, BOS!N17, BRK!N17, CHA!N17, CHI!N17, CLE!N17, DAL!N17, DEN!N17, DET!N17, GSW!N17, HOU!N17, IND!N17, LAC!N16, LAL!N17, MEM!N17, MIA!N17, MIL!N17, MIN!N17, NOP!N17, NYK!N17, OKC!N17, ORL!N17, PHI!N17, PHX!N17, POR!N17, SAC!N16, SAS!N17, TOR!N17, UTH!N17, WAS!N17)</f>
        <v>21</v>
      </c>
      <c r="O151" s="38">
        <f>Median(ATL!O17, BOS!O17, BRK!O17, CHA!O17, CHI!O17, CLE!O17, DAL!O17, DEN!O17, DET!O17, GSW!O17, HOU!O17, IND!O17, LAC!O16, LAL!O17, MEM!O17, MIA!O17, MIL!O17, MIN!O17, NOP!O17, NYK!O17, OKC!O17, ORL!O17, PHI!O17, PHX!O17, POR!O17, SAC!O16, SAS!O17, TOR!O17, UTH!O17, WAS!O17)</f>
        <v>21</v>
      </c>
      <c r="P151" s="38">
        <f>MEDIAN.LEGACY(ATL!P17, BOS!P17, BRK!P17, CHA!P17, CHI!P17, CLE!P17, DAL!P17, DEN!P17, DET!P17, GSW!P17, HOU!P17, IND!P17, LAC!P16, LAL!P17, MEM!P17, MIA!P17, MIL!P17, MIN!P17, NOP!P17, NYK!P17, OKC!P17, ORL!P17, PHI!P17, PHX!P17, POR!P17, SAC!P16, SAS!P17, TOR!P17, UTH!P17, WAS!P17)</f>
        <v>0</v>
      </c>
      <c r="Q151" s="38">
        <f>MEDIAN.LEGACY(ATL!Q17, BOS!Q17, BRK!Q17, CHA!Q17, CHI!Q17, CLE!Q17, DAL!Q17, DEN!Q17, DET!Q17, GSW!Q17, HOU!Q17, IND!Q17, LAC!Q16, LAL!Q17, MEM!Q17, MIA!Q17, MIL!Q17, MIN!Q17, NOP!Q17, NYK!Q17, OKC!Q17, ORL!Q17, PHI!Q17, PHX!Q17, POR!Q17, SAC!Q16, SAS!Q17, TOR!Q17, UTH!Q17, WAS!Q17)</f>
        <v>0</v>
      </c>
      <c r="R151" s="38">
        <f>MEDIAN.LEGACY(ATL!R17, BOS!R17, BRK!R17, CHA!R17, CHI!R17, CLE!R17, DAL!R17, DEN!R17, DET!R17, GSW!R17, HOU!R17, IND!R17, LAC!R16, LAL!R17, MEM!R17, MIA!R17, MIL!R17, MIN!R17, NOP!R17, NYK!R17, OKC!R17, ORL!R17, PHI!R17, PHX!R17, POR!R17, SAC!R16, SAS!R17, TOR!R17, UTH!R17, WAS!R17)</f>
        <v>0</v>
      </c>
      <c r="S151" s="38">
        <f>Median(ATL!S17, BOS!S17, BRK!S17, CHA!S17, CHI!S17, CLE!S17, DAL!S17, DEN!S17, DET!S17, GSW!S17, HOU!S17, IND!S17, LAC!S16, LAL!S17, MEM!S17, MIA!S17, MIL!S17, MIN!S17, NOP!S17, NYK!S17, OKC!S17, ORL!S17, PHI!S17, PHX!S17, POR!S17, SAC!S16, SAS!S17, TOR!S17, UTH!S17, WAS!S17)</f>
        <v>41676</v>
      </c>
    </row>
    <row r="152">
      <c r="A152" s="3" t="s">
        <v>38</v>
      </c>
      <c r="B152" s="38">
        <f>Median(ATL!B18, BOS!B18, BRK!B18, CHA!B18, CHI!B18, CLE!B18, DAL!B18, DEN!B18, DET!B18, GSW!B18, HOU!B18, IND!B18, LAC!B17, LAL!B18, MEM!B18, MIA!B18, MIL!B18, MIN!B18, NOP!B18, NYK!B18, OKC!B18, ORL!B18, PHI!B18, PHX!B18, POR!B18, SAC!B17, SAS!B18, TOR!B18, UTH!B18, WAS!B18)</f>
        <v>29</v>
      </c>
      <c r="C152" s="38">
        <f>Median(ATL!C18, BOS!C18, BRK!C18, CHA!C18, CHI!C18, CLE!C18, DAL!C18, DEN!C18, DET!C18, GSW!C18, HOU!C18, IND!C18, LAC!C17, LAL!C18, MEM!C18, MIA!C18, MIL!C18, MIN!C18, NOP!C18, NYK!C18, OKC!C18, ORL!C18, PHI!C18, PHX!C18, POR!C18, SAC!C17, SAS!C18, TOR!C18, UTH!C18, WAS!C18)</f>
        <v>25</v>
      </c>
      <c r="D152" s="38">
        <f>Median(ATL!D18, BOS!D18, BRK!D18, CHA!D18, CHI!D18, CLE!D18, DAL!D18, DEN!D18, DET!D18, GSW!D18, HOU!D18, IND!D18, LAC!D17, LAL!D18, MEM!D18, MIA!D18, MIL!D18, MIN!D18, NOP!D18, NYK!D18, OKC!D18, ORL!D18, PHI!D18, PHX!D18, POR!D18, SAC!D17, SAS!D18, TOR!D18, UTH!D18, WAS!D18)</f>
        <v>19</v>
      </c>
      <c r="E152" s="38">
        <f>Median(ATL!E18, BOS!E18, BRK!E18, CHA!E18, CHI!E18, CLE!E18, DAL!E18, DEN!E18, DET!E18, GSW!E18, HOU!E18, IND!E18, LAC!E17, LAL!E18, MEM!E18, MIA!E18, MIL!E18, MIN!E18, NOP!E18, NYK!E18, OKC!E18, ORL!E18, PHI!E18, PHX!E18, POR!E18, SAC!E17, SAS!E18, TOR!E18, UTH!E18, WAS!E18)</f>
        <v>16</v>
      </c>
      <c r="F152" s="38">
        <f>Median(ATL!G18, BOS!F18, BRK!F18, CHA!F18, CHI!F18, CLE!F18, DAL!F18, DEN!F18, DET!F18, GSW!F18, HOU!F18, IND!F18, LAC!F17, LAL!F18, MEM!F18, MIA!F18, MIL!F18, MIN!F18, NOP!F18, NYK!F18, OKC!F18, ORL!F18, PHI!F18, PHX!F18, POR!F18, SAC!F17, SAS!F18, TOR!F18, UTH!F18, WAS!F18)</f>
        <v>15.5</v>
      </c>
      <c r="G152" s="38">
        <f>Median(ATL!G18, BOS!G18, BRK!G18, CHA!G18, CHI!G18, CLE!G18, DAL!G18, DEN!G18, DET!G18, GSW!G18, HOU!G18, IND!G18, LAC!G17, LAL!G18, MEM!G18, MIA!G18, MIL!G18, MIN!G18, NOP!G18, NYK!G18, OKC!G18, ORL!G18, PHI!G18, PHX!G18, POR!G18, SAC!G17, SAS!G18, TOR!G18, UTH!G18, WAS!G18)</f>
        <v>16</v>
      </c>
      <c r="H152" s="38">
        <f>Median(ATL!H18, BOS!H18, BRK!H18, CHA!H18, CHI!H18, CLE!H18, DAL!H18, DEN!H18, DET!H18, GSW!H18, HOU!H18, IND!H18, LAC!H17, LAL!H18, MEM!H18, MIA!H18, MIL!H18, MIN!H18, NOP!G18, NYK!H18, OKC!H18, ORL!H18, PHI!H18, PHX!H18, POR!H18, SAC!H17, SAS!H18, TOR!H18, UTH!H18, WAS!H18)</f>
        <v>14</v>
      </c>
      <c r="I152" s="38">
        <f>Median(ATL!I18, BOS!I18, BRK!I18, CHA!I18, CHI!I18, CLE!I18, DAL!I18, DEN!I18, DET!I18, GSW!I18, HOU!I18, IND!I18, LAC!I17, LAL!I18, MEM!I18, MIA!I18, MIL!I18, MIN!I18, NOP!I17, NYK!I18, OKC!I18, ORL!I18, PHI!I18, PHX!I18, POR!I18, SAC!I17, SAS!I18, TOR!I18, UTH!I18, WAS!I18)</f>
        <v>16</v>
      </c>
      <c r="J152" s="38">
        <f>Median(ATL!J18, BOS!J18, BRK!J18, CHA!J18, CHI!J18, CLE!J18, DAL!J18, DEN!J18, DET!J18, GSW!J18, HOU!J18, IND!J18, LAC!J17, LAL!J18, MEM!J18, MIA!J18, MIL!J18, MIN!J18, NOP!J17, NYK!J18, OKC!J18, ORL!J18, PHI!J18, PHX!J18, POR!J18, SAC!J17, SAS!J18, TOR!J18, UTH!J18, WAS!J18)</f>
        <v>15</v>
      </c>
      <c r="K152" s="38">
        <f>Median(ATL!K18, BOS!K18, BRK!K18, CHA!K18, CHI!K18, CLE!K18, DAL!K18, DEN!K18, DET!K18, GSW!K18, HOU!K18, IND!K18, LAC!K17, LAL!K18, MEM!K18, MIA!K18, MIL!K18, MIN!K18, NOP!K17, NYK!K18, OKC!K18, ORL!K18, PHI!K18, PHX!K18, POR!K18, SAC!K17, SAS!K18, TOR!K18, UTH!K18, WAS!K18)</f>
        <v>13</v>
      </c>
      <c r="L152" s="38">
        <f>Median(ATL!L18, BOS!L18, BRK!L18, CHA!L18, CHI!L18, CLE!L18, DAL!L18, DEN!L18, DET!L18, GSW!L18, HOU!L18, IND!L18, LAC!L17, LAL!L18, MEM!L18, MIA!L18, MIL!L18, MIN!L18, NOP!L17, NYK!L18, OKC!L18, ORL!L18, PHI!L18, PHX!L18, POR!L18, SAC!L17, SAS!L18, TOR!L18, UTH!L18, WAS!L18)</f>
        <v>16</v>
      </c>
      <c r="M152" s="38">
        <f>Median(ATL!M18, BOS!M18, BRK!M18, CHA!M18, CHI!M18, CLE!M18, DAL!M18, DEN!M18, DET!M18, GSW!M18, HOU!M18, IND!M18, LAC!M17, LAL!M18, MEM!M18, MIA!M18, MIL!M18, MIN!M18, NOP!M18, NYK!M18, OKC!M18, ORL!M18, PHI!M18, PHX!M18, POR!M18, SAC!M17, SAS!M18, TOR!M18, UTH!M18, WAS!M18)</f>
        <v>19</v>
      </c>
      <c r="N152" s="38">
        <f>Median(ATL!N18, BOS!N18, BRK!N18, CHA!N18, CHI!N18, CLE!N18, DAL!N18, DEN!N18, DET!N18, GSW!N18, HOU!N18, IND!N18, LAC!N17, LAL!N18, MEM!N18, MIA!N18, MIL!N18, MIN!N18, NOP!N18, NYK!N18, OKC!N18, ORL!N18, PHI!N18, PHX!N18, POR!N18, SAC!N17, SAS!N18, TOR!N18, UTH!N18, WAS!N18)</f>
        <v>19</v>
      </c>
      <c r="O152" s="38">
        <f>Median(ATL!O18, BOS!O18, BRK!O18, CHA!O18, CHI!O18, CLE!O18, DAL!O18, DEN!O18, DET!O18, GSW!O18, HOU!O18, IND!O18, LAC!O17, LAL!O18, MEM!O18, MIA!O18, MIL!O18, MIN!O18, NOP!O18, NYK!O18, OKC!O18, ORL!O18, PHI!O18, PHX!O18, POR!O18, SAC!O17, SAS!O18, TOR!O18, UTH!O18, WAS!O18)</f>
        <v>15</v>
      </c>
      <c r="P152" s="38">
        <f>MEDIAN.LEGACY(ATL!P18, BOS!P18, BRK!P18, CHA!P18, CHI!P18, CLE!P18, DAL!P18, DEN!P18, DET!P18, GSW!P18, HOU!P18, IND!P18, LAC!P17, LAL!P18, MEM!P18, MIA!P18, MIL!P18, MIN!P18, NOP!P18, NYK!P18, OKC!P18, ORL!P18, PHI!P18, PHX!P18, POR!P18, SAC!P17, SAS!P18, TOR!P18, UTH!P18, WAS!P18)</f>
        <v>0</v>
      </c>
      <c r="Q152" s="38">
        <f>MEDIAN.LEGACY(ATL!Q18, BOS!Q18, BRK!Q18, CHA!Q18, CHI!Q18, CLE!Q18, DAL!Q18, DEN!Q18, DET!Q18, GSW!Q18, HOU!Q18, IND!Q18, LAC!Q17, LAL!Q18, MEM!Q18, MIA!Q18, MIL!Q18, MIN!Q18, NOP!Q18, NYK!Q18, OKC!Q18, ORL!Q18, PHI!Q18, PHX!Q18, POR!Q18, SAC!Q17, SAS!Q18, TOR!Q18, UTH!Q18, WAS!Q18)</f>
        <v>0</v>
      </c>
      <c r="R152" s="38">
        <f>MEDIAN.LEGACY(ATL!R18, BOS!R18, BRK!R18, CHA!R18, CHI!R18, CLE!R18, DAL!R18, DEN!R18, DET!R18, GSW!R18, HOU!R18, IND!R18, LAC!R17, LAL!R18, MEM!R18, MIA!R18, MIL!R18, MIN!R18, NOP!R18, NYK!R18, OKC!R18, ORL!R18, PHI!R18, PHX!R18, POR!R18, SAC!R17, SAS!R18, TOR!R18, UTH!R18, WAS!R18)</f>
        <v>0</v>
      </c>
      <c r="S152" s="38">
        <f>Median(ATL!S18, BOS!S18, BRK!S18, CHA!S18, CHI!S18, CLE!S18, DAL!S18, DEN!S18, DET!S18, GSW!S18, HOU!S18, IND!S18, LAC!S17, LAL!S18, MEM!S18, MIA!S18, MIL!S18, MIN!S18, NOP!S18, NYK!S18, OKC!S18, ORL!S18, PHI!S18, PHX!S18, POR!S18, SAC!S17, SAS!S18, TOR!S18, UTH!S18, WAS!S18)</f>
        <v>41674</v>
      </c>
    </row>
    <row r="153">
      <c r="A153" s="3" t="s">
        <v>39</v>
      </c>
      <c r="B153" s="38">
        <f>Median(ATL!B19, BOS!B19, BRK!B19, CHA!B19, CHI!B19, CLE!B19, DAL!B19, DEN!B19, DET!B19, GSW!B19, HOU!B19, IND!B19, LAC!B18, LAL!B19, MEM!B19, MIA!B19, MIL!B19, MIN!B19, NOP!B19, NYK!B19, OKC!B19, ORL!B19, PHI!B19, PHX!B19, POR!B19, SAC!B18, SAS!B19, TOR!B19, UTH!B19, WAS!B19)</f>
        <v>25</v>
      </c>
      <c r="C153" s="38">
        <f>Median(ATL!C19, BOS!C19, BRK!C19, CHA!C19, CHI!C19, CLE!C19, DAL!C19, DEN!C19, DET!C19, GSW!C19, HOU!C19, IND!C19, LAC!C18, LAL!C19, MEM!C19, MIA!C19, MIL!C19, MIN!C19, NOP!C19, NYK!C19, OKC!C19, ORL!C19, PHI!C19, PHX!C19, POR!C19, SAC!C18, SAS!C19, TOR!C19, UTH!C19, WAS!C19)</f>
        <v>24</v>
      </c>
      <c r="D153" s="38">
        <f>Median(ATL!D19, BOS!D19, BRK!D19, CHA!D19, CHI!D19, CLE!D19, DAL!D19, DEN!D19, DET!D19, GSW!D19, HOU!D19, IND!D19, LAC!D18, LAL!D19, MEM!D19, MIA!D19, MIL!D19, MIN!D19, NOP!D19, NYK!D19, OKC!D19, ORL!D19, PHI!D19, PHX!D19, POR!D19, SAC!D18, SAS!D19, TOR!D19, UTH!D19, WAS!D19)</f>
        <v>28</v>
      </c>
      <c r="E153" s="38">
        <f>Median(ATL!E19, BOS!E19, BRK!E19, CHA!E19, CHI!E19, CLE!E19, DAL!E19, DEN!E19, DET!E19, GSW!E19, HOU!E19, IND!E19, LAC!E18, LAL!E19, MEM!E19, MIA!E19, MIL!E19, MIN!E19, NOP!E19, NYK!E19, OKC!E19, ORL!E19, PHI!E19, PHX!E19, POR!E19, SAC!E18, SAS!E19, TOR!E19, UTH!E19, WAS!E19)</f>
        <v>25</v>
      </c>
      <c r="F153" s="38">
        <f>Median(ATL!G19, BOS!F19, BRK!F19, CHA!F19, CHI!F19, CLE!F19, DAL!F19, DEN!F19, DET!F19, GSW!F19, HOU!F19, IND!F19, LAC!F18, LAL!F19, MEM!F19, MIA!F19, MIL!F19, MIN!F19, NOP!F19, NYK!F19, OKC!F19, ORL!F19, PHI!F19, PHX!F19, POR!F19, SAC!F18, SAS!F19, TOR!F19, UTH!F19, WAS!F19)</f>
        <v>27</v>
      </c>
      <c r="G153" s="38">
        <f>Median(ATL!G19, BOS!G19, BRK!G19, CHA!G19, CHI!G19, CLE!G19, DAL!G19, DEN!G19, DET!G19, GSW!G19, HOU!G19, IND!G19, LAC!G18, LAL!G19, MEM!G19, MIA!G19, MIL!G19, MIN!G19, NOP!G19, NYK!G19, OKC!G19, ORL!G19, PHI!G19, PHX!G19, POR!G19, SAC!G18, SAS!G19, TOR!G19, UTH!G19, WAS!G19)</f>
        <v>28</v>
      </c>
      <c r="H153" s="38">
        <f>Median(ATL!H19, BOS!H19, BRK!H19, CHA!H19, CHI!H19, CLE!H19, DAL!H19, DEN!H19, DET!H19, GSW!H19, HOU!H19, IND!H19, LAC!H18, LAL!H19, MEM!H19, MIA!H19, MIL!H19, MIN!H19, NOP!G19, NYK!H19, OKC!H19, ORL!H19, PHI!H19, PHX!H19, POR!H19, SAC!H18, SAS!H19, TOR!H19, UTH!H19, WAS!H19)</f>
        <v>29</v>
      </c>
      <c r="I153" s="38">
        <f>Median(ATL!I19, BOS!I19, BRK!I19, CHA!I19, CHI!I19, CLE!I19, DAL!I19, DEN!I19, DET!I19, GSW!I19, HOU!I19, IND!I19, LAC!I18, LAL!I19, MEM!I19, MIA!I19, MIL!I19, MIN!I19, NOP!I18, NYK!I19, OKC!I19, ORL!I19, PHI!I19, PHX!I19, POR!I19, SAC!I18, SAS!I19, TOR!I19, UTH!I19, WAS!I19)</f>
        <v>29</v>
      </c>
      <c r="J153" s="38">
        <f>Median(ATL!J19, BOS!J19, BRK!J19, CHA!J19, CHI!J19, CLE!J19, DAL!J19, DEN!J19, DET!J19, GSW!J19, HOU!J19, IND!J19, LAC!J18, LAL!J19, MEM!J19, MIA!J19, MIL!J19, MIN!J19, NOP!J18, NYK!J19, OKC!J19, ORL!J19, PHI!J19, PHX!J19, POR!J19, SAC!J18, SAS!J19, TOR!J19, UTH!J19, WAS!J19)</f>
        <v>27</v>
      </c>
      <c r="K153" s="38">
        <f>Median(ATL!K19, BOS!K19, BRK!K19, CHA!K19, CHI!K19, CLE!K19, DAL!K19, DEN!K19, DET!K19, GSW!K19, HOU!K19, IND!K19, LAC!K18, LAL!K19, MEM!K19, MIA!K19, MIL!K19, MIN!K19, NOP!K18, NYK!K19, OKC!K19, ORL!K19, PHI!K19, PHX!K19, POR!K19, SAC!K18, SAS!K19, TOR!K19, UTH!K19, WAS!K19)</f>
        <v>27</v>
      </c>
      <c r="L153" s="38">
        <f>Median(ATL!L19, BOS!L19, BRK!L19, CHA!L19, CHI!L19, CLE!L19, DAL!L19, DEN!L19, DET!L19, GSW!L19, HOU!L19, IND!L19, LAC!L18, LAL!L19, MEM!L19, MIA!L19, MIL!L19, MIN!L19, NOP!L18, NYK!L19, OKC!L19, ORL!L19, PHI!L19, PHX!L19, POR!L19, SAC!L18, SAS!L19, TOR!L19, UTH!L19, WAS!L19)</f>
        <v>27</v>
      </c>
      <c r="M153" s="38">
        <f>Median(ATL!M19, BOS!M19, BRK!M19, CHA!M19, CHI!M19, CLE!M19, DAL!M19, DEN!M19, DET!M19, GSW!M19, HOU!M19, IND!M19, LAC!M18, LAL!M19, MEM!M19, MIA!M19, MIL!M19, MIN!M19, NOP!M19, NYK!M19, OKC!M19, ORL!M19, PHI!M19, PHX!M19, POR!M19, SAC!M18, SAS!M19, TOR!M19, UTH!M19, WAS!M19)</f>
        <v>29</v>
      </c>
      <c r="N153" s="38">
        <f>Median(ATL!N19, BOS!N19, BRK!N19, CHA!N19, CHI!N19, CLE!N19, DAL!N19, DEN!N19, DET!N19, GSW!N19, HOU!N19, IND!N19, LAC!N18, LAL!N19, MEM!N19, MIA!N19, MIL!N19, MIN!N19, NOP!N19, NYK!N19, OKC!N19, ORL!N19, PHI!N19, PHX!N19, POR!N19, SAC!N18, SAS!N19, TOR!N19, UTH!N19, WAS!N19)</f>
        <v>29</v>
      </c>
      <c r="O153" s="38">
        <f>Median(ATL!O19, BOS!O19, BRK!O19, CHA!O19, CHI!O19, CLE!O19, DAL!O19, DEN!O19, DET!O19, GSW!O19, HOU!O19, IND!O19, LAC!O18, LAL!O19, MEM!O19, MIA!O19, MIL!O19, MIN!O19, NOP!O19, NYK!O19, OKC!O19, ORL!O19, PHI!O19, PHX!O19, POR!O19, SAC!O18, SAS!O19, TOR!O19, UTH!O19, WAS!O19)</f>
        <v>29</v>
      </c>
      <c r="P153" s="38">
        <f>MEDIAN.LEGACY(ATL!P19, BOS!P19, BRK!P19, CHA!P19, CHI!P19, CLE!P19, DAL!P19, DEN!P19, DET!P19, GSW!P19, HOU!P19, IND!P19, LAC!P18, LAL!P19, MEM!P19, MIA!P19, MIL!P19, MIN!P19, NOP!P19, NYK!P19, OKC!P19, ORL!P19, PHI!P19, PHX!P19, POR!P19, SAC!P18, SAS!P19, TOR!P19, UTH!P19, WAS!P19)</f>
        <v>0</v>
      </c>
      <c r="Q153" s="38">
        <f>MEDIAN.LEGACY(ATL!Q19, BOS!Q19, BRK!Q19, CHA!Q19, CHI!Q19, CLE!Q19, DAL!Q19, DEN!Q19, DET!Q19, GSW!Q19, HOU!Q19, IND!Q19, LAC!Q18, LAL!Q19, MEM!Q19, MIA!Q19, MIL!Q19, MIN!Q19, NOP!Q19, NYK!Q19, OKC!Q19, ORL!Q19, PHI!Q19, PHX!Q19, POR!Q19, SAC!Q18, SAS!Q19, TOR!Q19, UTH!Q19, WAS!Q19)</f>
        <v>0</v>
      </c>
      <c r="R153" s="38">
        <f>MEDIAN.LEGACY(ATL!R19, BOS!R19, BRK!R19, CHA!R19, CHI!R19, CLE!R19, DAL!R19, DEN!R19, DET!R19, GSW!R19, HOU!R19, IND!R19, LAC!R18, LAL!R19, MEM!R19, MIA!R19, MIL!R19, MIN!R19, NOP!R19, NYK!R19, OKC!R19, ORL!R19, PHI!R19, PHX!R19, POR!R19, SAC!R18, SAS!R19, TOR!R19, UTH!R19, WAS!R19)</f>
        <v>0</v>
      </c>
      <c r="S153" s="38">
        <f>Median(ATL!S19, BOS!S19, BRK!S19, CHA!S19, CHI!S19, CLE!S19, DAL!S19, DEN!S19, DET!S19, GSW!S19, HOU!S19, IND!S19, LAC!S18, LAL!S19, MEM!S19, MIA!S19, MIL!S19, MIN!S19, NOP!S19, NYK!S19, OKC!S19, ORL!S19, PHI!S19, PHX!S19, POR!S19, SAC!S18, SAS!S19, TOR!S19, UTH!S19, WAS!S19)</f>
        <v>41646</v>
      </c>
    </row>
    <row r="154">
      <c r="A154" s="3" t="s">
        <v>40</v>
      </c>
      <c r="B154" s="38">
        <f>Median(ATL!B20, BOS!B20, BRK!B20, CHA!B20, CHI!B20, CLE!B20, DAL!B20, DEN!B20, DET!B20, GSW!B20, HOU!B20, IND!B20, LAC!B19, LAL!B20, MEM!B19, MIA!B20, MIL!B20, MIN!B20, NOP!B20, NYK!B20, OKC!B20, ORL!B20, PHI!B20, PHX!B20, POR!B20, SAC!B19, SAS!B20, TOR!B20, UTH!B20, WAS!B20)</f>
        <v>17</v>
      </c>
      <c r="C154" s="38">
        <f>Median(ATL!C20, BOS!C20, BRK!C20, CHA!C20, CHI!C20, CLE!C20, DAL!C20, DEN!C20, DET!C20, GSW!C20, HOU!C20, IND!C20, LAC!C19, LAL!C20, MEM!C19, MIA!C20, MIL!C20, MIN!C20, NOP!C20, NYK!C20, OKC!C20, ORL!C20, PHI!C20, PHX!C20, POR!C20, SAC!C19, SAS!C20, TOR!C20, UTH!C20, WAS!C20)</f>
        <v>16</v>
      </c>
      <c r="D154" s="38">
        <f>Median(ATL!D20, BOS!D20, BRK!D20, CHA!D20, CHI!D20, CLE!D20, DAL!D20, DEN!D20, DET!D20, GSW!D20, HOU!D20, IND!D20, LAC!D19, LAL!D20, MEM!D19, MIA!D20, MIL!D20, MIN!D20, NOP!D20, NYK!D20, OKC!D20, ORL!D20, PHI!D20, PHX!D20, POR!D20, SAC!D19, SAS!D20, TOR!D20, UTH!D20, WAS!D20)</f>
        <v>12</v>
      </c>
      <c r="E154" s="38">
        <f>Median(ATL!E20, BOS!E20, BRK!E20, CHA!E20, CHI!E20, CLE!E20, DAL!E20, DEN!E20, DET!E20, GSW!E20, HOU!E20, IND!E20, LAC!E19, LAL!E20, MEM!E19, MIA!E20, MIL!E20, MIN!E20, NOP!E20, NYK!E20, OKC!E20, ORL!E20, PHI!E20, PHX!E20, POR!E20, SAC!E19, SAS!E20, TOR!E20, UTH!E20, WAS!E20)</f>
        <v>18</v>
      </c>
      <c r="F154" s="38">
        <f>Median(ATL!G20, BOS!F20, BRK!F20, CHA!F20, CHI!F20, CLE!F20, DAL!F20, DEN!F20, DET!F20, GSW!F20, HOU!F20, IND!F20, LAC!F19, LAL!F20, MEM!F19, MIA!F20, MIL!F20, MIN!F20, NOP!F20, NYK!F20, OKC!F20, ORL!F20, PHI!F20, PHX!F20, POR!F20, SAC!F19, SAS!F20, TOR!F20, UTH!F20, WAS!F20)</f>
        <v>15</v>
      </c>
      <c r="G154" s="38">
        <f>Median(ATL!G20, BOS!G20, BRK!G20, CHA!G20, CHI!G20, CLE!G20, DAL!G20, DEN!G20, DET!G20, GSW!G20, HOU!G20, IND!G20, LAC!G19, LAL!G20, MEM!G19, MIA!G20, MIL!G20, MIN!G20, NOP!G20, NYK!G20, OKC!G20, ORL!G20, PHI!G20, PHX!G20, POR!G20, SAC!G19, SAS!G20, TOR!G20, UTH!G20, WAS!G20)</f>
        <v>15</v>
      </c>
      <c r="H154" s="38">
        <f>Median(ATL!H20, BOS!H20, BRK!H20, CHA!H20, CHI!H20, CLE!H20, DAL!H20, DEN!H20, DET!H20, GSW!H20, HOU!H20, IND!H20, LAC!H19, LAL!H20, MEM!H19, MIA!H20, MIL!H20, MIN!H20, NOP!G20, NYK!H20, OKC!H20, ORL!H20, PHI!H20, PHX!H20, POR!H20, SAC!H19, SAS!H20, TOR!H20, UTH!H20, WAS!H20)</f>
        <v>15</v>
      </c>
      <c r="I154" s="38">
        <f>Median(ATL!I20, BOS!I20, BRK!I20, CHA!I20, CHI!I20, CLE!I20, DAL!I20, DEN!I20, DET!I20, GSW!I20, HOU!I20, IND!I20, LAC!I19, LAL!I20, MEM!I19, MIA!I20, MIL!I20, MIN!I20, NOP!I19, NYK!I20, OKC!I20, ORL!I20, PHI!I20, PHX!I20, POR!I20, SAC!I19, SAS!I20, TOR!I20, UTH!I20, WAS!I20)</f>
        <v>15</v>
      </c>
      <c r="J154" s="38">
        <f>Median(ATL!J20, BOS!J20, BRK!J20, CHA!J20, CHI!J20, CLE!J20, DAL!J20, DEN!J20, DET!J20, GSW!J20, HOU!J20, IND!J20, LAC!J19, LAL!J20, MEM!J19, MIA!J20, MIL!J20, MIN!J20, NOP!J19, NYK!J20, OKC!J20, ORL!J20, PHI!J20, PHX!J20, POR!J20, SAC!J19, SAS!J20, TOR!J20, UTH!J20, WAS!J20)</f>
        <v>15</v>
      </c>
      <c r="K154" s="38">
        <f>Median(ATL!K20, BOS!K20, BRK!K20, CHA!K20, CHI!K20, CLE!K20, DAL!K20, DEN!K20, DET!K20, GSW!K20, HOU!K20, IND!K20, LAC!K19, LAL!K20, MEM!K19, MIA!K20, MIL!K20, MIN!K20, NOP!K19, NYK!K20, OKC!K20, ORL!K20, PHI!K20, PHX!K20, POR!K20, SAC!K19, SAS!K20, TOR!K20, UTH!K20, WAS!K20)</f>
        <v>15.5</v>
      </c>
      <c r="L154" s="38">
        <f>Median(ATL!L20, BOS!L20, BRK!L20, CHA!L20, CHI!L20, CLE!L20, DAL!L20, DEN!L20, DET!L20, GSW!L20, HOU!L20, IND!L20, LAC!L19, LAL!L20, MEM!L19, MIA!L20, MIL!L20, MIN!L20, NOP!L19, NYK!L20, OKC!L20, ORL!L20, PHI!L20, PHX!L20, POR!L20, SAC!L19, SAS!L20, TOR!L20, UTH!L20, WAS!L20)</f>
        <v>13</v>
      </c>
      <c r="M154" s="38">
        <f>Median(ATL!M20, BOS!M20, BRK!M20, CHA!M20, CHI!M20, CLE!M20, DAL!M20, DEN!M20, DET!M20, GSW!M20, HOU!M20, IND!M20, LAC!M19, LAL!M20, MEM!M19, MIA!M20, MIL!M20, MIN!M20, NOP!M20, NYK!M20, OKC!M20, ORL!M20, PHI!M20, PHX!M20, POR!M20, SAC!M19, SAS!M20, TOR!M20, UTH!M20, WAS!M20)</f>
        <v>15</v>
      </c>
      <c r="N154" s="38">
        <f>Median(ATL!N20, BOS!N20, BRK!N20, CHA!N20, CHI!N20, CLE!N20, DAL!N20, DEN!N20, DET!N20, GSW!N20, HOU!N20, IND!N20, LAC!N19, LAL!N20, MEM!N19, MIA!N20, MIL!N20, MIN!N20, NOP!N20, NYK!N20, OKC!N20, ORL!N20, PHI!N20, PHX!N20, POR!N20, SAC!N19, SAS!N20, TOR!N20, UTH!N20, WAS!N20)</f>
        <v>12</v>
      </c>
      <c r="O154" s="38">
        <f>Median(ATL!O20, BOS!O20, BRK!O20, CHA!O20, CHI!O20, CLE!O20, DAL!O20, DEN!O20, DET!O20, GSW!O20, HOU!O20, IND!O20, LAC!O19, LAL!O20, MEM!O19, MIA!O20, MIL!O20, MIN!O20, NOP!O20, NYK!O20, OKC!O20, ORL!O20, PHI!O20, PHX!O20, POR!O20, SAC!O19, SAS!O20, TOR!O20, UTH!O20, WAS!O20)</f>
        <v>13</v>
      </c>
      <c r="P154" s="38">
        <f>MEDIAN.LEGACY(ATL!P20, BOS!P20, BRK!P20, CHA!P20, CHI!P20, CLE!P20, DAL!P20, DEN!P20, DET!P20, GSW!P20, HOU!P20, IND!P20, LAC!P19, LAL!P20, MEM!P19, MIA!P20, MIL!P20, MIN!P20, NOP!P20, NYK!P20, OKC!P20, ORL!P20, PHI!P20, PHX!P20, POR!P20, SAC!P19, SAS!P20, TOR!P20, UTH!P20, WAS!P20)</f>
        <v>0</v>
      </c>
      <c r="Q154" s="38">
        <f>MEDIAN.LEGACY(ATL!Q20, BOS!Q20, BRK!Q20, CHA!Q20, CHI!Q20, CLE!Q20, DAL!Q20, DEN!Q20, DET!Q20, GSW!Q20, HOU!Q20, IND!Q20, LAC!Q19, LAL!Q20, MEM!Q19, MIA!Q20, MIL!Q20, MIN!Q20, NOP!Q20, NYK!Q20, OKC!Q20, ORL!Q20, PHI!Q20, PHX!Q20, POR!Q20, SAC!Q19, SAS!Q20, TOR!Q20, UTH!Q20, WAS!Q20)</f>
        <v>0</v>
      </c>
      <c r="R154" s="38">
        <f>MEDIAN.LEGACY(ATL!R20, BOS!R20, BRK!R20, CHA!R20, CHI!R20, CLE!R20, DAL!R20, DEN!R20, DET!R20, GSW!R20, HOU!R20, IND!R20, LAC!R19, LAL!R20, MEM!R19, MIA!R20, MIL!R20, MIN!R20, NOP!R20, NYK!R20, OKC!R20, ORL!R20, PHI!R20, PHX!R20, POR!R20, SAC!R19, SAS!R20, TOR!R20, UTH!R20, WAS!R20)</f>
        <v>0</v>
      </c>
      <c r="S154" s="38">
        <f>Median(ATL!S20, BOS!S20, BRK!S20, CHA!S20, CHI!S20, CLE!S20, DAL!S20, DEN!S20, DET!S20, GSW!S20, HOU!S20, IND!S20, LAC!S19, LAL!S20, MEM!S19, MIA!S20, MIL!S20, MIN!S20, NOP!S20, NYK!S20, OKC!S20, ORL!S20, PHI!S20, PHX!S20, POR!S20, SAC!S19, SAS!S20, TOR!S20, UTH!S20, WAS!S20)</f>
        <v>41733</v>
      </c>
    </row>
    <row r="155">
      <c r="A155" s="3" t="s">
        <v>41</v>
      </c>
      <c r="B155" s="38">
        <f>Median(ATL!B21, BOS!B21, BRK!B21, CHA!B21, CHI!B21, CLE!B21, DAL!B21, DEN!B21, DET!B21, GSW!B21, HOU!B21, IND!B21, LAC!B20, LAL!B21, MEM!B20, MIA!B21, MIL!B21, MIN!B21, NOP!B21, NYK!B21, OKC!B21, ORL!B21, PHI!B21, PHX!B21, POR!B21, SAC!B20, SAS!B21, TOR!B21, UTH!B21, WAS!B21)</f>
        <v>20</v>
      </c>
      <c r="C155" s="38">
        <f>Median(ATL!C21, BOS!C21, BRK!C21, CHA!C21, CHI!C21, CLE!C21, DAL!C21, DEN!C21, DET!C21, GSW!C21, HOU!C21, IND!C21, LAC!C20, LAL!C21, MEM!C20, MIA!C21, MIL!C21, MIN!C21, NOP!C21, NYK!C21, OKC!C21, ORL!C21, PHI!C21, PHX!C21, POR!C21, SAC!C20, SAS!C21, TOR!C21, UTH!C21, WAS!C21)</f>
        <v>16</v>
      </c>
      <c r="D155" s="38">
        <f>Median(ATL!D21, BOS!D21, BRK!D21, CHA!D21, CHI!D21, CLE!D21, DAL!D21, DEN!D21, DET!D21, GSW!D21, HOU!D21, IND!D21, LAC!D20, LAL!D21, MEM!D20, MIA!D21, MIL!D21, MIN!D21, NOP!D21, NYK!D21, OKC!D21, ORL!D21, PHI!D21, PHX!D21, POR!D21, SAC!D20, SAS!D21, TOR!D21, UTH!D21, WAS!D21)</f>
        <v>26</v>
      </c>
      <c r="E155" s="38">
        <f>Median(ATL!E21, BOS!E21, BRK!E21, CHA!E21, CHI!E21, CLE!E21, DAL!E21, DEN!E21, DET!E21, GSW!E21, HOU!E21, IND!E21, LAC!E20, LAL!E21, MEM!E20, MIA!E21, MIL!E21, MIN!E21, NOP!E21, NYK!E21, OKC!E21, ORL!E21, PHI!E21, PHX!E21, POR!E21, SAC!E20, SAS!E21, TOR!E21, UTH!E21, WAS!E21)</f>
        <v>26.5</v>
      </c>
      <c r="F155" s="38">
        <f>Median(ATL!G21, BOS!F21, BRK!F21, CHA!F21, CHI!F21, CLE!F21, DAL!F21, DEN!F21, DET!F21, GSW!F21, HOU!F21, IND!F21, LAC!F20, LAL!F21, MEM!F20, MIA!F21, MIL!F21, MIN!F21, NOP!F21, NYK!F21, OKC!F21, ORL!F21, PHI!F21, PHX!F21, POR!F21, SAC!F20, SAS!F21, TOR!F21, UTH!F21, WAS!F21)</f>
        <v>28</v>
      </c>
      <c r="G155" s="38">
        <f>Median(ATL!G21, BOS!G21, BRK!G21, CHA!G21, CHI!G21, CLE!G21, DAL!G21, DEN!G21, DET!G21, GSW!G21, HOU!G21, IND!G21, LAC!G20, LAL!G21, MEM!G20, MIA!G21, MIL!G21, MIN!G21, NOP!G21, NYK!G21, OKC!G21, ORL!G21, PHI!G21, PHX!G21, POR!G21, SAC!G20, SAS!G21, TOR!G21, UTH!G21, WAS!G21)</f>
        <v>30</v>
      </c>
      <c r="H155" s="38">
        <f>Median(ATL!H21, BOS!H21, BRK!H21, CHA!H21, CHI!H21, CLE!H21, DAL!H21, DEN!H21, DET!H21, GSW!H21, HOU!H21, IND!H21, LAC!H20, LAL!H21, MEM!H20, MIA!H21, MIL!H21, MIN!H21, NOP!G21, NYK!H21, OKC!H21, ORL!H21, PHI!H21, PHX!H21, POR!H21, SAC!H20, SAS!H21, TOR!H21, UTH!H21, WAS!H21)</f>
        <v>30</v>
      </c>
      <c r="I155" s="38">
        <f>Median(ATL!I21, BOS!I21, BRK!I21, CHA!I21, CHI!I21, CLE!I21, DAL!I21, DEN!I21, DET!I21, GSW!I21, HOU!I21, IND!I21, LAC!I20, LAL!I21, MEM!I20, MIA!I21, MIL!I21, MIN!I21, NOP!I20, NYK!I21, OKC!I21, ORL!I21, PHI!I21, PHX!I21, POR!I21, SAC!I20, SAS!I21, TOR!I21, UTH!I21, WAS!I21)</f>
        <v>28</v>
      </c>
      <c r="J155" s="38">
        <f>Median(ATL!J21, BOS!J21, BRK!J21, CHA!J21, CHI!J21, CLE!J21, DAL!J21, DEN!J21, DET!J21, GSW!J21, HOU!J21, IND!J21, LAC!J20, LAL!J21, MEM!J20, MIA!J21, MIL!J21, MIN!J21, NOP!J20, NYK!J21, OKC!J21, ORL!J21, PHI!J21, PHX!J21, POR!J21, SAC!J20, SAS!J21, TOR!J21, UTH!J21, WAS!J21)</f>
        <v>29</v>
      </c>
      <c r="K155" s="38">
        <f>Median(ATL!K21, BOS!K21, BRK!K21, CHA!K21, CHI!K21, CLE!K21, DAL!K21, DEN!K21, DET!K21, GSW!K21, HOU!K21, IND!K21, LAC!K20, LAL!K21, MEM!K20, MIA!K21, MIL!K21, MIN!K21, NOP!K20, NYK!K21, OKC!K21, ORL!K21, PHI!K21, PHX!K21, POR!K21, SAC!K20, SAS!K21, TOR!K21, UTH!K21, WAS!K21)</f>
        <v>30</v>
      </c>
      <c r="L155" s="38">
        <f>Median(ATL!L21, BOS!L21, BRK!L21, CHA!L21, CHI!L21, CLE!L21, DAL!L21, DEN!L21, DET!L21, GSW!L21, HOU!L21, IND!L21, LAC!L20, LAL!L21, MEM!L20, MIA!L21, MIL!L21, MIN!L21, NOP!L20, NYK!L21, OKC!L21, ORL!L21, PHI!L21, PHX!L21, POR!L21, SAC!L20, SAS!L21, TOR!L21, UTH!L21, WAS!L21)</f>
        <v>30</v>
      </c>
      <c r="M155" s="38">
        <f>Median(ATL!M21, BOS!M21, BRK!M21, CHA!M21, CHI!M21, CLE!M21, DAL!M21, DEN!M21, DET!M21, GSW!M21, HOU!M21, IND!M21, LAC!M20, LAL!M21, MEM!M20, MIA!M21, MIL!M21, MIN!M21, NOP!M21, NYK!M21, OKC!M21, ORL!M21, PHI!M21, PHX!M21, POR!M21, SAC!M20, SAS!M21, TOR!M21, UTH!M21, WAS!M21)</f>
        <v>30</v>
      </c>
      <c r="N155" s="38">
        <f>Median(ATL!N21, BOS!N21, BRK!N21, CHA!N21, CHI!N21, CLE!N21, DAL!N21, DEN!N21, DET!N21, GSW!N21, HOU!N21, IND!N21, LAC!N20, LAL!N21, MEM!N20, MIA!N21, MIL!N21, MIN!N21, NOP!N21, NYK!N21, OKC!N21, ORL!N21, PHI!N21, PHX!N21, POR!N21, SAC!N20, SAS!N21, TOR!N21, UTH!N21, WAS!N21)</f>
        <v>30</v>
      </c>
      <c r="O155" s="38">
        <f>Median(ATL!O21, BOS!O21, BRK!O21, CHA!O21, CHI!O21, CLE!O21, DAL!O21, DEN!O21, DET!O21, GSW!O21, HOU!O21, IND!O21, LAC!O20, LAL!O21, MEM!O20, MIA!O21, MIL!O21, MIN!O21, NOP!O21, NYK!O21, OKC!O21, ORL!O21, PHI!O21, PHX!O21, POR!O21, SAC!O20, SAS!O21, TOR!O21, UTH!O21, WAS!O21)</f>
        <v>30</v>
      </c>
      <c r="P155" s="38">
        <f>MEDIAN.LEGACY(ATL!P21, BOS!P21, BRK!P21, CHA!P21, CHI!P21, CLE!P21, DAL!P21, DEN!P21, DET!P21, GSW!P21, HOU!P21, IND!P21, LAC!P20, LAL!P21, MEM!P20, MIA!P21, MIL!P21, MIN!P21, NOP!P21, NYK!P21, OKC!P21, ORL!P21, PHI!P21, PHX!P21, POR!P21, SAC!P20, SAS!P21, TOR!P21, UTH!P21, WAS!P21)</f>
        <v>0</v>
      </c>
      <c r="Q155" s="38">
        <f>MEDIAN.LEGACY(ATL!Q21, BOS!Q21, BRK!Q21, CHA!Q21, CHI!Q21, CLE!Q21, DAL!Q21, DEN!Q21, DET!Q21, GSW!Q21, HOU!Q21, IND!Q21, LAC!Q20, LAL!Q21, MEM!Q20, MIA!Q21, MIL!Q21, MIN!Q21, NOP!Q21, NYK!Q21, OKC!Q21, ORL!Q21, PHI!Q21, PHX!Q21, POR!Q21, SAC!Q20, SAS!Q21, TOR!Q21, UTH!Q21, WAS!Q21)</f>
        <v>0</v>
      </c>
      <c r="R155" s="38">
        <f>MEDIAN.LEGACY(ATL!R21, BOS!R21, BRK!R21, CHA!R21, CHI!R21, CLE!R21, DAL!R21, DEN!R21, DET!R21, GSW!R21, HOU!R21, IND!R21, LAC!R20, LAL!R21, MEM!R20, MIA!R21, MIL!R21, MIN!R21, NOP!R21, NYK!R21, OKC!R21, ORL!R21, PHI!R21, PHX!R21, POR!R21, SAC!R20, SAS!R21, TOR!R21, UTH!R21, WAS!R21)</f>
        <v>0</v>
      </c>
      <c r="S155" s="38">
        <f>Median(ATL!S21, BOS!S21, BRK!S21, CHA!S21, CHI!S21, CLE!S21, DAL!S21, DEN!S21, DET!S21, GSW!S21, HOU!S21, IND!S21, LAC!S20, LAL!S21, MEM!S20, MIA!S21, MIL!S21, MIN!S21, NOP!S21, NYK!S21, OKC!S21, ORL!S21, PHI!S21, PHX!S21, POR!S21, SAC!S20, SAS!S21, TOR!S21, UTH!S21, WAS!S21)</f>
        <v>41646</v>
      </c>
    </row>
    <row r="156">
      <c r="A156" s="3" t="s">
        <v>42</v>
      </c>
      <c r="B156" s="38">
        <f>Median(ATL!B22, BOS!B22, BRK!B22, CHA!B22, CHI!B22, CLE!B22, DAL!B22, DEN!B22, DET!B22, GSW!B22, HOU!B22, IND!B22, LAC!B21, LAL!B22, MEM!B21, MIA!B22, MIL!B22, MIN!B22, NOP!B22, NYK!B22, OKC!B22, ORL!B22, PHI!B22, PHX!B22, POR!B22, SAC!B21, SAS!B22, TOR!B22, UTH!B22, WAS!B22)</f>
        <v>6</v>
      </c>
      <c r="C156" s="38">
        <f>Median(ATL!C22, BOS!C22, BRK!C22, CHA!C22, CHI!C22, CLE!C22, DAL!C22, DEN!C22, DET!C22, GSW!C22, HOU!C22, IND!C22, LAC!C21, LAL!C22, MEM!C21, MIA!C22, MIL!C22, MIN!C22, NOP!C22, NYK!C22, OKC!C22, ORL!C22, PHI!C22, PHX!C22, POR!C22, SAC!C21, SAS!C22, TOR!C22, UTH!C22, WAS!C22)</f>
        <v>19</v>
      </c>
      <c r="D156" s="38">
        <f>Median(ATL!D22, BOS!D22, BRK!D22, CHA!D22, CHI!D22, CLE!D22, DAL!D22, DEN!D22, DET!D22, GSW!D22, HOU!D22, IND!D22, LAC!D21, LAL!D22, MEM!D21, MIA!D22, MIL!D22, MIN!D22, NOP!D22, NYK!D22, OKC!D22, ORL!D22, PHI!D22, PHX!D22, POR!D22, SAC!D21, SAS!D22, TOR!D22, UTH!D22, WAS!D22)</f>
        <v>23</v>
      </c>
      <c r="E156" s="38">
        <f>Median(ATL!E22, BOS!E22, BRK!E22, CHA!E22, CHI!E22, CLE!E22, DAL!E22, DEN!E22, DET!E22, GSW!E22, HOU!E22, IND!E22, LAC!E21, LAL!E22, MEM!E21, MIA!E22, MIL!E22, MIN!E22, NOP!E22, NYK!E22, OKC!E22, ORL!E22, PHI!E22, PHX!E22, POR!E22, SAC!E21, SAS!E22, TOR!E22, UTH!E22, WAS!E22)</f>
        <v>19.5</v>
      </c>
      <c r="F156" s="38">
        <f>Median(ATL!G22, BOS!F22, BRK!F22, CHA!F22, CHI!F22, CLE!F22, DAL!F22, DEN!F22, DET!F22, GSW!F22, HOU!F22, IND!F22, LAC!F21, LAL!F22, MEM!F21, MIA!F22, MIL!F22, MIN!F22, NOP!F22, NYK!F22, OKC!F22, ORL!F22, PHI!F22, PHX!F22, POR!F22, SAC!F21, SAS!F22, TOR!F22, UTH!F22, WAS!F22)</f>
        <v>12</v>
      </c>
      <c r="G156" s="38">
        <f>Median(ATL!G22, BOS!G22, BRK!G22, CHA!G22, CHI!G22, CLE!G22, DAL!G22, DEN!G22, DET!G22, GSW!G22, HOU!G22, IND!G22, LAC!G21, LAL!G22, MEM!G21, MIA!G22, MIL!G22, MIN!G22, NOP!G22, NYK!G22, OKC!G22, ORL!G22, PHI!G22, PHX!G22, POR!G22, SAC!G21, SAS!G22, TOR!G22, UTH!G22, WAS!G22)</f>
        <v>14</v>
      </c>
      <c r="H156" s="38">
        <f>Median(ATL!H22, BOS!H22, BRK!H22, CHA!H22, CHI!H22, CLE!H22, DAL!H22, DEN!H22, DET!H22, GSW!H22, HOU!H22, IND!H22, LAC!H21, LAL!H22, MEM!H21, MIA!H22, MIL!H22, MIN!H22, NOP!G22, NYK!H22, OKC!H22, ORL!H22, PHI!H22, PHX!H22, POR!H22, SAC!H21, SAS!H22, TOR!H22, UTH!H22, WAS!H22)</f>
        <v>14</v>
      </c>
      <c r="I156" s="38">
        <f>Median(ATL!I22, BOS!I22, BRK!I22, CHA!I22, CHI!I22, CLE!I22, DAL!I22, DEN!I22, DET!I22, GSW!I22, HOU!I22, IND!I22, LAC!I21, LAL!I22, MEM!I21, MIA!I22, MIL!I22, MIN!I22, NOP!I21, NYK!I22, OKC!I22, ORL!I22, PHI!I22, PHX!I22, POR!I22, SAC!I21, SAS!I22, TOR!I22, UTH!I22, WAS!I22)</f>
        <v>15</v>
      </c>
      <c r="J156" s="38">
        <f>Median(ATL!J22, BOS!J22, BRK!J22, CHA!J22, CHI!J22, CLE!J22, DAL!J22, DEN!J22, DET!J22, GSW!J22, HOU!J22, IND!J22, LAC!J21, LAL!J22, MEM!J21, MIA!J22, MIL!J22, MIN!J22, NOP!J21, NYK!J22, OKC!J22, ORL!J22, PHI!J22, PHX!J22, POR!J22, SAC!J21, SAS!J22, TOR!J22, UTH!J22, WAS!J22)</f>
        <v>15</v>
      </c>
      <c r="K156" s="38">
        <f>Median(ATL!K22, BOS!K22, BRK!K22, CHA!K22, CHI!K22, CLE!K22, DAL!K22, DEN!K22, DET!K22, GSW!K22, HOU!K22, IND!K22, LAC!K21, LAL!K22, MEM!K21, MIA!K22, MIL!K22, MIN!K22, NOP!K21, NYK!K22, OKC!K22, ORL!K22, PHI!K22, PHX!K22, POR!K22, SAC!K21, SAS!K22, TOR!K22, UTH!K22, WAS!K22)</f>
        <v>11</v>
      </c>
      <c r="L156" s="38">
        <f>Median(ATL!L22, BOS!L22, BRK!L22, CHA!L22, CHI!L22, CLE!L22, DAL!L22, DEN!L22, DET!L22, GSW!L22, HOU!L22, IND!L22, LAC!L21, LAL!L22, MEM!L21, MIA!L22, MIL!L22, MIN!L22, NOP!L21, NYK!L22, OKC!L22, ORL!L22, PHI!L22, PHX!L22, POR!L22, SAC!L21, SAS!L22, TOR!L22, UTH!L22, WAS!L22)</f>
        <v>10</v>
      </c>
      <c r="M156" s="38">
        <f>Median(ATL!M22, BOS!M22, BRK!M22, CHA!M22, CHI!M22, CLE!M22, DAL!M22, DEN!M22, DET!M22, GSW!M22, HOU!M22, IND!M22, LAC!M21, LAL!M22, MEM!M21, MIA!M22, MIL!M22, MIN!M22, NOP!M22, NYK!M22, OKC!M22, ORL!M22, PHI!M22, PHX!M22, POR!M22, SAC!M21, SAS!M22, TOR!M22, UTH!M22, WAS!M22)</f>
        <v>10</v>
      </c>
      <c r="N156" s="38">
        <f>Median(ATL!N22, BOS!N22, BRK!N22, CHA!N22, CHI!N22, CLE!N22, DAL!N22, DEN!N22, DET!N22, GSW!N22, HOU!N22, IND!N22, LAC!N21, LAL!N22, MEM!N21, MIA!N22, MIL!N22, MIN!N22, NOP!N22, NYK!N22, OKC!N22, ORL!N22, PHI!N22, PHX!N22, POR!N22, SAC!N21, SAS!N22, TOR!N22, UTH!N22, WAS!N22)</f>
        <v>13</v>
      </c>
      <c r="O156" s="38">
        <f>Median(ATL!O22, BOS!O22, BRK!O22, CHA!O22, CHI!O22, CLE!O22, DAL!O22, DEN!O22, DET!O22, GSW!O22, HOU!O22, IND!O22, LAC!O21, LAL!O22, MEM!O21, MIA!O22, MIL!O22, MIN!O22, NOP!O22, NYK!O22, OKC!O22, ORL!O22, PHI!O22, PHX!O22, POR!O22, SAC!O21, SAS!O22, TOR!O22, UTH!O22, WAS!O22)</f>
        <v>17</v>
      </c>
      <c r="P156" s="38">
        <f>MEDIAN.LEGACY(ATL!P22, BOS!P22, BRK!P22, CHA!P22, CHI!P22, CLE!P22, DAL!P22, DEN!P22, DET!P22, GSW!P22, HOU!P22, IND!P22, LAC!P21, LAL!P22, MEM!P21, MIA!P22, MIL!P22, MIN!P22, NOP!P22, NYK!P22, OKC!P22, ORL!P22, PHI!P22, PHX!P22, POR!P22, SAC!P21, SAS!P22, TOR!P22, UTH!P22, WAS!P22)</f>
        <v>0</v>
      </c>
      <c r="Q156" s="38">
        <f>MEDIAN.LEGACY(ATL!Q22, BOS!Q22, BRK!Q22, CHA!Q22, CHI!Q22, CLE!Q22, DAL!Q22, DEN!Q22, DET!Q22, GSW!Q22, HOU!Q22, IND!Q22, LAC!Q21, LAL!Q22, MEM!Q21, MIA!Q22, MIL!Q22, MIN!Q22, NOP!Q22, NYK!Q22, OKC!Q22, ORL!Q22, PHI!Q22, PHX!Q22, POR!Q22, SAC!Q21, SAS!Q22, TOR!Q22, UTH!Q22, WAS!Q22)</f>
        <v>0</v>
      </c>
      <c r="R156" s="38">
        <f>MEDIAN.LEGACY(ATL!R22, BOS!R22, BRK!R22, CHA!R22, CHI!R22, CLE!R22, DAL!R22, DEN!R22, DET!R22, GSW!R22, HOU!R22, IND!R22, LAC!R21, LAL!R22, MEM!R21, MIA!R22, MIL!R22, MIN!R22, NOP!R22, NYK!R22, OKC!R22, ORL!R22, PHI!R22, PHX!R22, POR!R22, SAC!R21, SAS!R22, TOR!R22, UTH!R22, WAS!R22)</f>
        <v>0</v>
      </c>
      <c r="S156" s="38">
        <f>Median(ATL!S22, BOS!S22, BRK!S22, CHA!S22, CHI!S22, CLE!S22, DAL!S22, DEN!S22, DET!S22, GSW!S22, HOU!S22, IND!S22, LAC!S21, LAL!S22, MEM!S21, MIA!S22, MIL!S22, MIN!S22, NOP!S22, NYK!S22, OKC!S22, ORL!S22, PHI!S22, PHX!S22, POR!S22, SAC!S21, SAS!S22, TOR!S22, UTH!S22, WAS!S22)</f>
        <v>41791</v>
      </c>
    </row>
    <row r="157">
      <c r="A157" s="3" t="s">
        <v>43</v>
      </c>
      <c r="B157" s="38">
        <f>Median(ATL!B23, BOS!B23, BRK!B23, CHA!B23, CHI!B23, CLE!B23, DAL!B23, DEN!B23, DET!B23, GSW!B23, HOU!B23, IND!B23, LAC!B22, LAL!B23, MEM!B22, MIA!B23, MIL!B23, MIN!B23, NOP!B23, NYK!B23, OKC!B23, ORL!B23, PHI!B23, PHX!B23, POR!B23, SAC!B22, SAS!B23, TOR!B23, UTH!B23, WAS!B23)</f>
        <v>25.5</v>
      </c>
      <c r="C157" s="38">
        <f>Median(ATL!C23, BOS!C23, BRK!C23, CHA!C23, CHI!C23, CLE!C23, DAL!C23, DEN!C23, DET!C23, GSW!C23, HOU!C23, IND!C23, LAC!C22, LAL!C23, MEM!C22, MIA!C23, MIL!C23, MIN!C23, NOP!C23, NYK!C23, OKC!C23, ORL!C23, PHI!C23, PHX!C23, POR!C23, SAC!C22, SAS!C23, TOR!C23, UTH!C23, WAS!C23)</f>
        <v>27</v>
      </c>
      <c r="D157" s="38">
        <f>Median(ATL!D23, BOS!D23, BRK!D23, CHA!D23, CHI!D23, CLE!D23, DAL!D23, DEN!D23, DET!D23, GSW!D23, HOU!D23, IND!D23, LAC!D22, LAL!D23, MEM!D22, MIA!D23, MIL!D23, MIN!D23, NOP!D23, NYK!D23, OKC!D23, ORL!D23, PHI!D23, PHX!D23, POR!D23, SAC!D22, SAS!D23, TOR!D23, UTH!D23, WAS!D23)</f>
        <v>23</v>
      </c>
      <c r="E157" s="38">
        <f>Median(ATL!E23, BOS!E23, BRK!E23, CHA!E23, CHI!E23, CLE!E23, DAL!E23, DEN!E23, DET!E23, GSW!E23, HOU!E23, IND!E23, LAC!E22, LAL!E23, MEM!E22, MIA!E23, MIL!E23, MIN!E23, NOP!E23, NYK!E23, OKC!E23, ORL!E23, PHI!E23, PHX!E23, POR!E23, SAC!E22, SAS!E23, TOR!E23, UTH!E23, WAS!E23)</f>
        <v>22</v>
      </c>
      <c r="F157" s="38">
        <f>Median(ATL!G23, BOS!F23, BRK!F23, CHA!F23, CHI!F23, CLE!F23, DAL!F23, DEN!F23, DET!F23, GSW!F23, HOU!F23, IND!F23, LAC!F22, LAL!F23, MEM!F22, MIA!F23, MIL!F23, MIN!F23, NOP!F23, NYK!F23, OKC!F23, ORL!F23, PHI!F23, PHX!F23, POR!F23, SAC!F22, SAS!F23, TOR!F23, UTH!F23, WAS!F23)</f>
        <v>21</v>
      </c>
      <c r="G157" s="38">
        <f>Median(ATL!G23, BOS!G23, BRK!G23, CHA!G23, CHI!G23, CLE!G23, DAL!G23, DEN!G23, DET!G23, GSW!G23, HOU!G23, IND!G23, LAC!G22, LAL!G23, MEM!G22, MIA!G23, MIL!G23, MIN!G23, NOP!G23, NYK!G23, OKC!G23, ORL!G23, PHI!G23, PHX!G23, POR!G23, SAC!G22, SAS!G23, TOR!G23, UTH!G23, WAS!G23)</f>
        <v>21</v>
      </c>
      <c r="H157" s="38">
        <f>Median(ATL!H23, BOS!H23, BRK!H23, CHA!H23, CHI!H23, CLE!H23, DAL!H23, DEN!H23, DET!H23, GSW!H23, HOU!H23, IND!H23, LAC!H22, LAL!H23, MEM!H22, MIA!H23, MIL!H23, MIN!H23, NOP!G23, NYK!H23, OKC!H23, ORL!H23, PHI!H23, PHX!H23, POR!H23, SAC!H22, SAS!H23, TOR!H23, UTH!H23, WAS!H23)</f>
        <v>26</v>
      </c>
      <c r="I157" s="38">
        <f>Median(ATL!I23, BOS!I23, BRK!I23, CHA!I23, CHI!I23, CLE!I23, DAL!I23, DEN!I23, DET!I23, GSW!I23, HOU!I23, IND!I23, LAC!I22, LAL!I23, MEM!I22, MIA!I23, MIL!I23, MIN!I23, NOP!I22, NYK!I23, OKC!I23, ORL!I23, PHI!I23, PHX!I23, POR!I23, SAC!I22, SAS!I23, TOR!I23, UTH!I23, WAS!I23)</f>
        <v>26</v>
      </c>
      <c r="J157" s="38">
        <f>Median(ATL!J23, BOS!J23, BRK!J23, CHA!J23, CHI!J23, CLE!J23, DAL!J23, DEN!J23, DET!J23, GSW!J23, HOU!J23, IND!J23, LAC!J22, LAL!J23, MEM!J22, MIA!J23, MIL!J23, MIN!J23, NOP!J22, NYK!J23, OKC!J23, ORL!J23, PHI!J23, PHX!J23, POR!J23, SAC!J22, SAS!J23, TOR!J23, UTH!J23, WAS!J23)</f>
        <v>26</v>
      </c>
      <c r="K157" s="38">
        <f>Median(ATL!K23, BOS!K23, BRK!K23, CHA!K23, CHI!K23, CLE!K23, DAL!K23, DEN!K23, DET!K23, GSW!K23, HOU!K23, IND!K23, LAC!K22, LAL!K23, MEM!K22, MIA!K23, MIL!K23, MIN!K23, NOP!K22, NYK!K23, OKC!K23, ORL!K23, PHI!K23, PHX!K23, POR!K23, SAC!K22, SAS!K23, TOR!K23, UTH!K23, WAS!K23)</f>
        <v>25</v>
      </c>
      <c r="L157" s="38">
        <f>Median(ATL!L23, BOS!L23, BRK!L23, CHA!L23, CHI!L23, CLE!L23, DAL!L23, DEN!L23, DET!L23, GSW!L23, HOU!L23, IND!L23, LAC!L22, LAL!L23, MEM!L22, MIA!L23, MIL!L23, MIN!L23, NOP!L22, NYK!L23, OKC!L23, ORL!L23, PHI!L23, PHX!L23, POR!L23, SAC!L22, SAS!L23, TOR!L23, UTH!L23, WAS!L23)</f>
        <v>25</v>
      </c>
      <c r="M157" s="38">
        <f>Median(ATL!M23, BOS!M23, BRK!M23, CHA!M23, CHI!M23, CLE!M23, DAL!M23, DEN!M23, DET!M23, GSW!M23, HOU!M23, IND!M23, LAC!M22, LAL!M23, MEM!M22, MIA!M23, MIL!M23, MIN!M23, NOP!M23, NYK!M23, OKC!M23, ORL!M23, PHI!M23, PHX!M23, POR!M23, SAC!M22, SAS!M23, TOR!M23, UTH!M23, WAS!M23)</f>
        <v>26</v>
      </c>
      <c r="N157" s="38">
        <f>Median(ATL!N23, BOS!N23, BRK!N23, CHA!N23, CHI!N23, CLE!N23, DAL!N23, DEN!N23, DET!N23, GSW!N23, HOU!N23, IND!N23, LAC!N22, LAL!N23, MEM!N22, MIA!N23, MIL!N23, MIN!N23, NOP!N23, NYK!N23, OKC!N23, ORL!N23, PHI!N23, PHX!N23, POR!N23, SAC!N22, SAS!N23, TOR!N23, UTH!N23, WAS!N23)</f>
        <v>25</v>
      </c>
      <c r="O157" s="38">
        <f>Median(ATL!O23, BOS!O23, BRK!O23, CHA!O23, CHI!O23, CLE!O23, DAL!O23, DEN!O23, DET!O23, GSW!O23, HOU!O23, IND!O23, LAC!O22, LAL!O23, MEM!O22, MIA!O23, MIL!O23, MIN!O23, NOP!O23, NYK!O23, OKC!O23, ORL!O23, PHI!O23, PHX!O23, POR!O23, SAC!O22, SAS!O23, TOR!O23, UTH!O23, WAS!O23)</f>
        <v>25</v>
      </c>
      <c r="P157" s="38">
        <f>MEDIAN.LEGACY(ATL!P23, BOS!P23, BRK!P23, CHA!P23, CHI!P23, CLE!P23, DAL!P23, DEN!P23, DET!P23, GSW!P23, HOU!P23, IND!P23, LAC!P22, LAL!P23, MEM!P22, MIA!P23, MIL!P23, MIN!P23, NOP!P23, NYK!P23, OKC!P23, ORL!P23, PHI!P23, PHX!P23, POR!P23, SAC!P22, SAS!P23, TOR!P23, UTH!P23, WAS!P23)</f>
        <v>0</v>
      </c>
      <c r="Q157" s="38">
        <f>MEDIAN.LEGACY(ATL!Q23, BOS!Q23, BRK!Q23, CHA!Q23, CHI!Q23, CLE!Q23, DAL!Q23, DEN!Q23, DET!Q23, GSW!Q23, HOU!Q23, IND!Q23, LAC!Q22, LAL!Q23, MEM!Q22, MIA!Q23, MIL!Q23, MIN!Q23, NOP!Q23, NYK!Q23, OKC!Q23, ORL!Q23, PHI!Q23, PHX!Q23, POR!Q23, SAC!Q22, SAS!Q23, TOR!Q23, UTH!Q23, WAS!Q23)</f>
        <v>0</v>
      </c>
      <c r="R157" s="38">
        <f>MEDIAN.LEGACY(ATL!R23, BOS!R23, BRK!R23, CHA!R23, CHI!R23, CLE!R23, DAL!R23, DEN!R23, DET!R23, GSW!R23, HOU!R23, IND!R23, LAC!R22, LAL!R23, MEM!R22, MIA!R23, MIL!R23, MIN!R23, NOP!R23, NYK!R23, OKC!R23, ORL!R23, PHI!R23, PHX!R23, POR!R23, SAC!R22, SAS!R23, TOR!R23, UTH!R23, WAS!R23)</f>
        <v>0</v>
      </c>
      <c r="S157" s="38">
        <f>Median(ATL!S23, BOS!S23, BRK!S23, CHA!S23, CHI!S23, CLE!S23, DAL!S23, DEN!S23, DET!S23, GSW!S23, HOU!S23, IND!S23, LAC!S22, LAL!S23, MEM!S22, MIA!S23, MIL!S23, MIN!S23, NOP!S23, NYK!S23, OKC!S23, ORL!S23, PHI!S23, PHX!S23, POR!S23, SAC!S22, SAS!S23, TOR!S23, UTH!S23, WAS!S23)</f>
        <v>41702</v>
      </c>
    </row>
    <row r="158">
      <c r="A158" s="3" t="s">
        <v>44</v>
      </c>
      <c r="B158" s="38">
        <f>Median(ATL!B24, BOS!B24, BRK!B24, CHA!B24, CHI!B24, CLE!B24, DAL!B24, DEN!B24, DET!B24, GSW!B24, HOU!B24, IND!B24, LAC!B23, LAL!B24, MEM!B23, MIA!B24, MIL!B24, MIN!B24, NOP!B24, NYK!B24, OKC!B24, ORL!B24, PHI!B24, PHX!B24, POR!B24, SAC!B23, SAS!B24, TOR!B24, UTH!B24, WAS!B24)</f>
        <v>30</v>
      </c>
      <c r="C158" s="38">
        <f>Median(ATL!C24, BOS!C24, BRK!C24, CHA!C24, CHI!C24, CLE!C24, DAL!C24, DEN!C24, DET!C24, GSW!C24, HOU!C24, IND!C24, LAC!C23, LAL!C24, MEM!C23, MIA!C24, MIL!C24, MIN!C24, NOP!C24, NYK!C24, OKC!C24, ORL!C24, PHI!C24, PHX!C24, POR!C24, SAC!C23, SAS!C24, TOR!C24, UTH!C24, WAS!C24)</f>
        <v>30</v>
      </c>
      <c r="D158" s="38">
        <f>Median(ATL!D24, BOS!D24, BRK!D24, CHA!D24, CHI!D24, CLE!D24, DAL!D24, DEN!D24, DET!D24, GSW!D24, HOU!D24, IND!D24, LAC!D23, LAL!D24, MEM!D23, MIA!D24, MIL!D24, MIN!D24, NOP!D24, NYK!D24, OKC!D24, ORL!D24, PHI!D24, PHX!D24, POR!D24, SAC!D23, SAS!D24, TOR!D24, UTH!D24, WAS!D24)</f>
        <v>30</v>
      </c>
      <c r="E158" s="38">
        <f>Median(ATL!E24, BOS!E24, BRK!E24, CHA!E24, CHI!E24, CLE!E24, DAL!E24, DEN!E24, DET!E24, GSW!E24, HOU!E24, IND!E24, LAC!E23, LAL!E24, MEM!E23, MIA!E24, MIL!E24, MIN!E24, NOP!E24, NYK!E24, OKC!E24, ORL!E24, PHI!E24, PHX!E24, POR!E24, SAC!E23, SAS!E24, TOR!E24, UTH!E24, WAS!E24)</f>
        <v>30</v>
      </c>
      <c r="F158" s="38">
        <f>Median(ATL!G24, BOS!F24, BRK!F24, CHA!F24, CHI!F24, CLE!F24, DAL!F24, DEN!F24, DET!F24, GSW!F24, HOU!F24, IND!F24, LAC!F23, LAL!F24, MEM!F23, MIA!F24, MIL!F24, MIN!F24, NOP!F24, NYK!F24, OKC!F24, ORL!F24, PHI!F24, PHX!F24, POR!F24, SAC!F23, SAS!F24, TOR!F24, UTH!F24, WAS!F24)</f>
        <v>30</v>
      </c>
      <c r="G158" s="38">
        <f>Median(ATL!G24, BOS!G24, BRK!G24, CHA!G24, CHI!G24, CLE!G24, DAL!G24, DEN!G24, DET!G24, GSW!G24, HOU!G24, IND!G24, LAC!G23, LAL!G24, MEM!G23, MIA!G24, MIL!G24, MIN!G24, NOP!G24, NYK!G24, OKC!G24, ORL!G24, PHI!G24, PHX!G24, POR!G24, SAC!G23, SAS!G24, TOR!G24, UTH!G24, WAS!G24)</f>
        <v>29</v>
      </c>
      <c r="H158" s="38">
        <f>Median(ATL!H24, BOS!H24, BRK!H24, CHA!H24, CHI!H24, CLE!H24, DAL!H24, DEN!H24, DET!H24, GSW!H24, HOU!H24, IND!H24, LAC!H23, LAL!H24, MEM!H23, MIA!H24, MIL!H24, MIN!H24, NOP!G24, NYK!H24, OKC!H24, ORL!H24, PHI!H24, PHX!H24, POR!H24, SAC!H23, SAS!H24, TOR!H24, UTH!H24, WAS!H24)</f>
        <v>28</v>
      </c>
      <c r="I158" s="38">
        <f>Median(ATL!I24, BOS!I24, BRK!I24, CHA!I24, CHI!I24, CLE!I24, DAL!I24, DEN!I24, DET!I24, GSW!I24, HOU!I24, IND!I24, LAC!I23, LAL!I24, MEM!I23, MIA!I24, MIL!I24, MIN!I24, NOP!I23, NYK!I24, OKC!I24, ORL!I24, PHI!I24, PHX!I24, POR!I24, SAC!I23, SAS!I24, TOR!I24, UTH!I24, WAS!I24)</f>
        <v>28</v>
      </c>
      <c r="J158" s="38">
        <f>Median(ATL!J24, BOS!J24, BRK!J24, CHA!J24, CHI!J24, CLE!J24, DAL!J24, DEN!J24, DET!J24, GSW!J24, HOU!J24, IND!J24, LAC!J23, LAL!J24, MEM!J23, MIA!J24, MIL!J24, MIN!J24, NOP!J23, NYK!J24, OKC!J24, ORL!J24, PHI!J24, PHX!J24, POR!J24, SAC!J23, SAS!J24, TOR!J24, UTH!J24, WAS!J24)</f>
        <v>27</v>
      </c>
      <c r="K158" s="38">
        <f>Median(ATL!K24, BOS!K24, BRK!K24, CHA!K24, CHI!K24, CLE!K24, DAL!K24, DEN!K24, DET!K24, GSW!K24, HOU!K24, IND!K24, LAC!K23, LAL!K24, MEM!K23, MIA!K24, MIL!K24, MIN!K24, NOP!K23, NYK!K24, OKC!K24, ORL!K24, PHI!K24, PHX!K24, POR!K24, SAC!K23, SAS!K24, TOR!K24, UTH!K24, WAS!K24)</f>
        <v>28</v>
      </c>
      <c r="L158" s="38">
        <f>Median(ATL!L24, BOS!L24, BRK!L24, CHA!L24, CHI!L24, CLE!L24, DAL!L24, DEN!L24, DET!L24, GSW!L24, HOU!L24, IND!L24, LAC!L23, LAL!L24, MEM!L23, MIA!L24, MIL!L24, MIN!L24, NOP!L23, NYK!L24, OKC!L24, ORL!L24, PHI!L24, PHX!L24, POR!L24, SAC!L23, SAS!L24, TOR!L24, UTH!L24, WAS!L24)</f>
        <v>28</v>
      </c>
      <c r="M158" s="38">
        <f>Median(ATL!M24, BOS!M24, BRK!M24, CHA!M24, CHI!M24, CLE!M24, DAL!M24, DEN!M24, DET!M24, GSW!M24, HOU!M24, IND!M24, LAC!M23, LAL!M24, MEM!M23, MIA!M24, MIL!M24, MIN!M24, NOP!M24, NYK!M24, OKC!M24, ORL!M24, PHI!M24, PHX!M24, POR!M24, SAC!M23, SAS!M24, TOR!M24, UTH!M24, WAS!M24)</f>
        <v>27</v>
      </c>
      <c r="N158" s="38">
        <f>Median(ATL!N24, BOS!N24, BRK!N24, CHA!N24, CHI!N24, CLE!N24, DAL!N24, DEN!N24, DET!N24, GSW!N24, HOU!N24, IND!N24, LAC!N23, LAL!N24, MEM!N23, MIA!N24, MIL!N24, MIN!N24, NOP!N24, NYK!N24, OKC!N24, ORL!N24, PHI!N24, PHX!N24, POR!N24, SAC!N23, SAS!N24, TOR!N24, UTH!N24, WAS!N24)</f>
        <v>28</v>
      </c>
      <c r="O158" s="38">
        <f>Median(ATL!O24, BOS!O24, BRK!O24, CHA!O24, CHI!O24, CLE!O24, DAL!O24, DEN!O24, DET!O24, GSW!O24, HOU!O24, IND!O24, LAC!O23, LAL!O24, MEM!O23, MIA!O24, MIL!O24, MIN!O24, NOP!O24, NYK!O24, OKC!O24, ORL!O24, PHI!O24, PHX!O24, POR!O24, SAC!O23, SAS!O24, TOR!O24, UTH!O24, WAS!O24)</f>
        <v>28</v>
      </c>
      <c r="P158" s="38">
        <f>MEDIAN.LEGACY(ATL!P24, BOS!P24, BRK!P24, CHA!P24, CHI!P24, CLE!P24, DAL!P24, DEN!P24, DET!P24, GSW!P24, HOU!P24, IND!P24, LAC!P23, LAL!P24, MEM!P23, MIA!P24, MIL!P24, MIN!P24, NOP!P24, NYK!P24, OKC!P24, ORL!P24, PHI!P24, PHX!P24, POR!P24, SAC!P23, SAS!P24, TOR!P24, UTH!P24, WAS!P24)</f>
        <v>0</v>
      </c>
      <c r="Q158" s="38">
        <f>MEDIAN.LEGACY(ATL!Q24, BOS!Q24, BRK!Q24, CHA!Q24, CHI!Q24, CLE!Q24, DAL!Q24, DEN!Q24, DET!Q24, GSW!Q24, HOU!Q24, IND!Q24, LAC!Q23, LAL!Q24, MEM!Q23, MIA!Q24, MIL!Q24, MIN!Q24, NOP!Q24, NYK!Q24, OKC!Q24, ORL!Q24, PHI!Q24, PHX!Q24, POR!Q24, SAC!Q23, SAS!Q24, TOR!Q24, UTH!Q24, WAS!Q24)</f>
        <v>0</v>
      </c>
      <c r="R158" s="38">
        <f>MEDIAN.LEGACY(ATL!R24, BOS!R24, BRK!R24, CHA!R24, CHI!R24, CLE!R24, DAL!R24, DEN!R24, DET!R24, GSW!R24, HOU!R24, IND!R24, LAC!R23, LAL!R24, MEM!R23, MIA!R24, MIL!R24, MIN!R24, NOP!R24, NYK!R24, OKC!R24, ORL!R24, PHI!R24, PHX!R24, POR!R24, SAC!R23, SAS!R24, TOR!R24, UTH!R24, WAS!R24)</f>
        <v>0</v>
      </c>
      <c r="S158" s="38">
        <f>Median(ATL!S24, BOS!S24, BRK!S24, CHA!S24, CHI!S24, CLE!S24, DAL!S24, DEN!S24, DET!S24, GSW!S24, HOU!S24, IND!S24, LAC!S23, LAL!S24, MEM!S23, MIA!S24, MIL!S24, MIN!S24, NOP!S24, NYK!S24, OKC!S24, ORL!S24, PHI!S24, PHX!S24, POR!S24, SAC!S23, SAS!S24, TOR!S24, UTH!S24, WAS!S24)</f>
        <v>41675</v>
      </c>
    </row>
    <row r="159">
      <c r="A159" s="3" t="s">
        <v>45</v>
      </c>
      <c r="B159" s="38">
        <f>Median(ATL!B25, BOS!B25, BRK!B25, CHA!B25, CHI!B25, CLE!B25, DAL!B25, DEN!B25, DET!B25, GSW!B25, HOU!B25, IND!B25, LAC!B24, LAL!B25, MEM!B24, MIA!B25, MIL!B25, MIN!B25, NOP!B25, NYK!B25, OKC!B25, ORL!B25, PHI!B25, PHX!B25, POR!B25, SAC!B24, SAS!B25, TOR!B25, UTH!B25, WAS!B25)</f>
        <v>14</v>
      </c>
      <c r="C159" s="38">
        <f>Median(ATL!C25, BOS!C25, BRK!C25, CHA!C25, CHI!C25, CLE!C25, DAL!C25, DEN!C25, DET!C25, GSW!C25, HOU!C25, IND!C25, LAC!C24, LAL!C25, MEM!C24, MIA!C25, MIL!C25, MIN!C25, NOP!C25, NYK!C25, OKC!C25, ORL!C25, PHI!C25, PHX!C25, POR!C25, SAC!C24, SAS!C25, TOR!C25, UTH!C25, WAS!C25)</f>
        <v>12</v>
      </c>
      <c r="D159" s="38">
        <f>Median(ATL!D25, BOS!D25, BRK!D25, CHA!D25, CHI!D25, CLE!D25, DAL!D25, DEN!D25, DET!D25, GSW!D25, HOU!D25, IND!D25, LAC!D24, LAL!D25, MEM!D24, MIA!D25, MIL!D25, MIN!D25, NOP!D25, NYK!D25, OKC!D25, ORL!D25, PHI!D25, PHX!D25, POR!D25, SAC!D24, SAS!D25, TOR!D25, UTH!D25, WAS!D25)</f>
        <v>15</v>
      </c>
      <c r="E159" s="38">
        <f>Median(ATL!E25, BOS!E25, BRK!E25, CHA!E25, CHI!E25, CLE!E25, DAL!E25, DEN!E25, DET!E25, GSW!E25, HOU!E25, IND!E25, LAC!E24, LAL!E25, MEM!E24, MIA!E25, MIL!E25, MIN!E25, NOP!E25, NYK!E25, OKC!E25, ORL!E25, PHI!E25, PHX!E25, POR!E25, SAC!E24, SAS!E25, TOR!E25, UTH!E25, WAS!E25)</f>
        <v>13</v>
      </c>
      <c r="F159" s="38">
        <f>Median(ATL!G25, BOS!F25, BRK!F25, CHA!F25, CHI!F25, CLE!F25, DAL!F25, DEN!F25, DET!F25, GSW!F25, HOU!F25, IND!F25, LAC!F24, LAL!F25, MEM!F24, MIA!F25, MIL!F25, MIN!F25, NOP!F25, NYK!F25, OKC!F25, ORL!F25, PHI!F25, PHX!F25, POR!F25, SAC!F24, SAS!F25, TOR!F25, UTH!F25, WAS!F25)</f>
        <v>15</v>
      </c>
      <c r="G159" s="38">
        <f>Median(ATL!G25, BOS!G25, BRK!G25, CHA!G25, CHI!G25, CLE!G25, DAL!G25, DEN!G25, DET!G25, GSW!G25, HOU!G25, IND!G25, LAC!G24, LAL!G25, MEM!G24, MIA!G25, MIL!G25, MIN!G25, NOP!G25, NYK!G25, OKC!G25, ORL!G25, PHI!G25, PHX!G25, POR!G25, SAC!G24, SAS!G25, TOR!G25, UTH!G25, WAS!G25)</f>
        <v>13</v>
      </c>
      <c r="H159" s="38">
        <f>Median(ATL!H25, BOS!H25, BRK!H25, CHA!H25, CHI!H25, CLE!H25, DAL!H25, DEN!H25, DET!H25, GSW!H25, HOU!H25, IND!H25, LAC!H24, LAL!H25, MEM!H24, MIA!H25, MIL!H25, MIN!H25, NOP!G25, NYK!H25, OKC!H25, ORL!H25, PHI!H25, PHX!H25, POR!H25, SAC!H24, SAS!H25, TOR!H25, UTH!H25, WAS!H25)</f>
        <v>12</v>
      </c>
      <c r="I159" s="38">
        <f>Median(ATL!I25, BOS!I25, BRK!I25, CHA!I25, CHI!I25, CLE!I25, DAL!I25, DEN!I25, DET!I25, GSW!I25, HOU!I25, IND!I25, LAC!I24, LAL!I25, MEM!I24, MIA!I25, MIL!I25, MIN!I25, NOP!I24, NYK!I25, OKC!I25, ORL!I25, PHI!I25, PHX!I25, POR!I25, SAC!I24, SAS!I25, TOR!I25, UTH!I25, WAS!I25)</f>
        <v>13</v>
      </c>
      <c r="J159" s="38">
        <f>Median(ATL!J25, BOS!J25, BRK!J25, CHA!J25, CHI!J25, CLE!J25, DAL!J25, DEN!J25, DET!J25, GSW!J25, HOU!J25, IND!J25, LAC!J24, LAL!J25, MEM!J24, MIA!J25, MIL!J25, MIN!J25, NOP!J24, NYK!J25, OKC!J25, ORL!J25, PHI!J25, PHX!J25, POR!J25, SAC!J24, SAS!J25, TOR!J25, UTH!J25, WAS!J25)</f>
        <v>14</v>
      </c>
      <c r="K159" s="38">
        <f>Median(ATL!K25, BOS!K25, BRK!K25, CHA!K25, CHI!K25, CLE!K25, DAL!K25, DEN!K25, DET!K25, GSW!K25, HOU!K25, IND!K25, LAC!K24, LAL!K25, MEM!K24, MIA!K25, MIL!K25, MIN!K25, NOP!K24, NYK!K25, OKC!K25, ORL!K25, PHI!K25, PHX!K25, POR!K25, SAC!K24, SAS!K25, TOR!K25, UTH!K25, WAS!K25)</f>
        <v>16</v>
      </c>
      <c r="L159" s="38">
        <f>Median(ATL!L25, BOS!L25, BRK!L25, CHA!L25, CHI!L25, CLE!L25, DAL!L25, DEN!L25, DET!L25, GSW!L25, HOU!L25, IND!L25, LAC!L24, LAL!L25, MEM!L24, MIA!L25, MIL!L25, MIN!L25, NOP!L24, NYK!L25, OKC!L25, ORL!L25, PHI!L25, PHX!L25, POR!L25, SAC!L24, SAS!L25, TOR!L25, UTH!L25, WAS!L25)</f>
        <v>16</v>
      </c>
      <c r="M159" s="38">
        <f>Median(ATL!M25, BOS!M25, BRK!M25, CHA!M25, CHI!M25, CLE!M25, DAL!M25, DEN!M25, DET!M25, GSW!M25, HOU!M25, IND!M25, LAC!M24, LAL!M25, MEM!M24, MIA!M25, MIL!M25, MIN!M25, NOP!M25, NYK!M25, OKC!M25, ORL!M25, PHI!M25, PHX!M25, POR!M25, SAC!M24, SAS!M25, TOR!M25, UTH!M25, WAS!M25)</f>
        <v>14</v>
      </c>
      <c r="N159" s="38">
        <f>Median(ATL!N25, BOS!N25, BRK!N25, CHA!N25, CHI!N25, CLE!N25, DAL!N25, DEN!N25, DET!N25, GSW!N25, HOU!N25, IND!N25, LAC!N24, LAL!N25, MEM!N24, MIA!N25, MIL!N25, MIN!N25, NOP!N25, NYK!N25, OKC!N25, ORL!N25, PHI!N25, PHX!N25, POR!N25, SAC!N24, SAS!N25, TOR!N25, UTH!N25, WAS!N25)</f>
        <v>17</v>
      </c>
      <c r="O159" s="38">
        <f>Median(ATL!O25, BOS!O25, BRK!O25, CHA!O25, CHI!O25, CLE!O25, DAL!O25, DEN!O25, DET!O25, GSW!O25, HOU!O25, IND!O25, LAC!O24, LAL!O25, MEM!O24, MIA!O25, MIL!O25, MIN!O25, NOP!O25, NYK!O25, OKC!O25, ORL!O25, PHI!O25, PHX!O25, POR!O25, SAC!O24, SAS!O25, TOR!O25, UTH!O25, WAS!O25)</f>
        <v>20</v>
      </c>
      <c r="P159" s="38">
        <f>MEDIAN.LEGACY(ATL!P25, BOS!P25, BRK!P25, CHA!P25, CHI!P25, CLE!P25, DAL!P25, DEN!P25, DET!P25, GSW!P25, HOU!P25, IND!P25, LAC!P24, LAL!P25, MEM!P24, MIA!P25, MIL!P25, MIN!P25, NOP!P25, NYK!P25, OKC!P25, ORL!P25, PHI!P25, PHX!P25, POR!P25, SAC!P24, SAS!P25, TOR!P25, UTH!P25, WAS!P25)</f>
        <v>0</v>
      </c>
      <c r="Q159" s="38">
        <f>MEDIAN.LEGACY(ATL!Q25, BOS!Q25, BRK!Q25, CHA!Q25, CHI!Q25, CLE!Q25, DAL!Q25, DEN!Q25, DET!Q25, GSW!Q25, HOU!Q25, IND!Q25, LAC!Q24, LAL!Q25, MEM!Q24, MIA!Q25, MIL!Q25, MIN!Q25, NOP!Q25, NYK!Q25, OKC!Q25, ORL!Q25, PHI!Q25, PHX!Q25, POR!Q25, SAC!Q24, SAS!Q25, TOR!Q25, UTH!Q25, WAS!Q25)</f>
        <v>0</v>
      </c>
      <c r="R159" s="38">
        <f>MEDIAN.LEGACY(ATL!R25, BOS!R25, BRK!R25, CHA!R25, CHI!R25, CLE!R25, DAL!R25, DEN!R25, DET!R25, GSW!R25, HOU!R25, IND!R25, LAC!R24, LAL!R25, MEM!R24, MIA!R25, MIL!R25, MIN!R25, NOP!R25, NYK!R25, OKC!R25, ORL!R25, PHI!R25, PHX!R25, POR!R25, SAC!R24, SAS!R25, TOR!R25, UTH!R25, WAS!R25)</f>
        <v>0</v>
      </c>
      <c r="S159" s="38">
        <f>Median(ATL!S25, BOS!S25, BRK!S25, CHA!S25, CHI!S25, CLE!S25, DAL!S25, DEN!S25, DET!S25, GSW!S25, HOU!S25, IND!S25, LAC!S24, LAL!S25, MEM!S24, MIA!S25, MIL!S25, MIN!S25, NOP!S25, NYK!S25, OKC!S25, ORL!S25, PHI!S25, PHX!S25, POR!S25, SAC!S24, SAS!S25, TOR!S25, UTH!S25, WAS!S25)</f>
        <v>41675</v>
      </c>
    </row>
    <row r="160">
      <c r="A160" s="3" t="s">
        <v>46</v>
      </c>
      <c r="B160" s="38">
        <f>Median(ATL!B26, BOS!B26, BRK!B26, CHA!B26, CHI!B26, CLE!B26, DAL!B26, DEN!B26, DET!B26, GSW!B26, HOU!B26, IND!B26, LAC!B25, LAL!B26, MEM!B24, MIA!B26, MIL!B26, MIN!B26, NOP!B26, NYK!B26, OKC!B26, ORL!B26, PHI!B26, PHX!B26, POR!B26, SAC!B25, SAS!B26, TOR!B26, UTH!B26, WAS!B26)</f>
        <v>8</v>
      </c>
      <c r="C160" s="38">
        <f>Median(ATL!C26, BOS!C26, BRK!C26, CHA!C26, CHI!C26, CLE!C26, DAL!C26, DEN!C26, DET!C26, GSW!C26, HOU!C26, IND!C26, LAC!C25, LAL!C26, MEM!C24, MIA!C26, MIL!C26, MIN!C26, NOP!C26, NYK!C26, OKC!C26, ORL!C26, PHI!C26, PHX!C26, POR!C26, SAC!C25, SAS!C26, TOR!C26, UTH!C26, WAS!C26)</f>
        <v>11</v>
      </c>
      <c r="D160" s="38">
        <f>Median(ATL!D26, BOS!D26, BRK!D26, CHA!D26, CHI!D26, CLE!D26, DAL!D26, DEN!D26, DET!D26, GSW!D26, HOU!D26, IND!D26, LAC!D25, LAL!D26, MEM!D24, MIA!D26, MIL!D26, MIN!D26, NOP!D26, NYK!D26, OKC!D26, ORL!D26, PHI!D26, PHX!D26, POR!D26, SAC!D25, SAS!D26, TOR!D26, UTH!D26, WAS!D26)</f>
        <v>7</v>
      </c>
      <c r="E160" s="38">
        <f>Median(ATL!E26, BOS!E26, BRK!E26, CHA!E26, CHI!E26, CLE!E26, DAL!E26, DEN!E26, DET!E26, GSW!E26, HOU!E26, IND!E26, LAC!E25, LAL!E26, MEM!E24, MIA!E26, MIL!E26, MIN!E26, NOP!E26, NYK!E26, OKC!E26, ORL!E26, PHI!E26, PHX!E26, POR!E26, SAC!E25, SAS!E26, TOR!E26, UTH!E26, WAS!E26)</f>
        <v>4.5</v>
      </c>
      <c r="F160" s="38">
        <f>Median(ATL!G26, BOS!F26, BRK!F26, CHA!F26, CHI!F26, CLE!F26, DAL!F26, DEN!F26, DET!F26, GSW!F26, HOU!F26, IND!F26, LAC!F25, LAL!F26, MEM!F24, MIA!F26, MIL!F26, MIN!F26, NOP!F26, NYK!F26, OKC!F26, ORL!F26, PHI!F26, PHX!F26, POR!F26, SAC!F25, SAS!F26, TOR!F26, UTH!F26, WAS!F26)</f>
        <v>5</v>
      </c>
      <c r="G160" s="38">
        <f>Median(ATL!G26, BOS!G26, BRK!G26, CHA!G26, CHI!G26, CLE!G26, DAL!G26, DEN!G26, DET!G26, GSW!G26, HOU!G26, IND!G26, LAC!G25, LAL!G26, MEM!G24, MIA!G26, MIL!G26, MIN!G26, NOP!G26, NYK!G26, OKC!G26, ORL!G26, PHI!G26, PHX!G26, POR!G26, SAC!G25, SAS!G26, TOR!G26, UTH!G26, WAS!G26)</f>
        <v>2</v>
      </c>
      <c r="H160" s="38">
        <f>Median(ATL!H26, BOS!H26, BRK!H26, CHA!H26, CHI!H26, CLE!H26, DAL!H26, DEN!H26, DET!H26, GSW!H26, HOU!H26, IND!H26, LAC!H25, LAL!H26, MEM!H24, MIA!H26, MIL!H26, MIN!H26, NOP!G26, NYK!H26, OKC!H26, ORL!H26, PHI!H26, PHX!H26, POR!H26, SAC!H25, SAS!H26, TOR!H26, UTH!H26, WAS!H26)</f>
        <v>3</v>
      </c>
      <c r="I160" s="38">
        <f>Median(ATL!I26, BOS!I26, BRK!I26, CHA!I26, CHI!I26, CLE!I26, DAL!I26, DEN!I26, DET!I26, GSW!I26, HOU!I26, IND!I26, LAC!I25, LAL!I26, MEM!I24, MIA!I26, MIL!I26, MIN!I26, NOP!I25, NYK!I26, OKC!I26, ORL!I26, PHI!I26, PHX!I26, POR!I26, SAC!I25, SAS!I26, TOR!I26, UTH!I26, WAS!I26)</f>
        <v>7</v>
      </c>
      <c r="J160" s="38">
        <f>Median(ATL!J26, BOS!J26, BRK!J26, CHA!J26, CHI!J26, CLE!J26, DAL!J26, DEN!J26, DET!J26, GSW!J26, HOU!J26, IND!J26, LAC!J25, LAL!J26, MEM!J24, MIA!J26, MIL!J26, MIN!J26, NOP!J25, NYK!J26, OKC!J26, ORL!J26, PHI!J26, PHX!J26, POR!J26, SAC!J25, SAS!J26, TOR!J26, UTH!J26, WAS!J26)</f>
        <v>7</v>
      </c>
      <c r="K160" s="38">
        <f>Median(ATL!K26, BOS!K26, BRK!K26, CHA!K26, CHI!K26, CLE!K26, DAL!K26, DEN!K26, DET!K26, GSW!K26, HOU!K26, IND!K26, LAC!K25, LAL!K26, MEM!K24, MIA!K26, MIL!K26, MIN!K26, NOP!K25, NYK!K26, OKC!K26, ORL!K26, PHI!K26, PHX!K26, POR!K26, SAC!K25, SAS!K26, TOR!K26, UTH!K26, WAS!K26)</f>
        <v>9</v>
      </c>
      <c r="L160" s="38">
        <f>Median(ATL!L26, BOS!L26, BRK!L26, CHA!L26, CHI!L26, CLE!L26, DAL!L26, DEN!L26, DET!L26, GSW!L26, HOU!L26, IND!L26, LAC!L25, LAL!L26, MEM!L24, MIA!L26, MIL!L26, MIN!L26, NOP!L25, NYK!L26, OKC!L26, ORL!L26, PHI!L26, PHX!L26, POR!L26, SAC!L25, SAS!L26, TOR!L26, UTH!L26, WAS!L26)</f>
        <v>6</v>
      </c>
      <c r="M160" s="38">
        <f>Median(ATL!M26, BOS!M26, BRK!M26, CHA!M26, CHI!M26, CLE!M26, DAL!M26, DEN!M26, DET!M26, GSW!M26, HOU!M26, IND!M26, LAC!M25, LAL!M26, MEM!M24, MIA!M26, MIL!M26, MIN!M26, NOP!M26, NYK!M26, OKC!M26, ORL!M26, PHI!M26, PHX!M26, POR!M26, SAC!M25, SAS!M26, TOR!M26, UTH!M26, WAS!M26)</f>
        <v>9</v>
      </c>
      <c r="N160" s="38">
        <f>Median(ATL!N26, BOS!N26, BRK!N26, CHA!N26, CHI!N26, CLE!N26, DAL!N26, DEN!N26, DET!N26, GSW!N26, HOU!N26, IND!N26, LAC!N25, LAL!N26, MEM!N24, MIA!N26, MIL!N26, MIN!N26, NOP!N26, NYK!N26, OKC!N26, ORL!N26, PHI!N26, PHX!N26, POR!N26, SAC!N25, SAS!N26, TOR!N26, UTH!N26, WAS!N26)</f>
        <v>8</v>
      </c>
      <c r="O160" s="38">
        <f>Median(ATL!O26, BOS!O26, BRK!O26, CHA!O26, CHI!O26, CLE!O26, DAL!O26, DEN!O26, DET!O26, GSW!O26, HOU!O26, IND!O26, LAC!O25, LAL!O26, MEM!O24, MIA!O26, MIL!O26, MIN!O26, NOP!O26, NYK!O26, OKC!O26, ORL!O26, PHI!O26, PHX!O26, POR!O26, SAC!O25, SAS!O26, TOR!O26, UTH!O26, WAS!O26)</f>
        <v>10</v>
      </c>
      <c r="P160" s="38">
        <f>MEDIAN.LEGACY(ATL!P26, BOS!P26, BRK!P26, CHA!P26, CHI!P26, CLE!P26, DAL!P26, DEN!P26, DET!P26, GSW!P26, HOU!P26, IND!P26, LAC!P25, LAL!P26, MEM!P24, MIA!P26, MIL!P26, MIN!P26, NOP!P26, NYK!P26, OKC!P26, ORL!P26, PHI!P26, PHX!P26, POR!P26, SAC!P25, SAS!P26, TOR!P26, UTH!P26, WAS!P26)</f>
        <v>0</v>
      </c>
      <c r="Q160" s="38">
        <f>MEDIAN.LEGACY(ATL!Q26, BOS!Q26, BRK!Q26, CHA!Q26, CHI!Q26, CLE!Q26, DAL!Q26, DEN!Q26, DET!Q26, GSW!Q26, HOU!Q26, IND!Q26, LAC!Q25, LAL!Q26, MEM!Q24, MIA!Q26, MIL!Q26, MIN!Q26, NOP!Q26, NYK!Q26, OKC!Q26, ORL!Q26, PHI!Q26, PHX!Q26, POR!Q26, SAC!Q25, SAS!Q26, TOR!Q26, UTH!Q26, WAS!Q26)</f>
        <v>0</v>
      </c>
      <c r="R160" s="38">
        <f>MEDIAN.LEGACY(ATL!R26, BOS!R26, BRK!R26, CHA!R26, CHI!R26, CLE!R26, DAL!R26, DEN!R26, DET!R26, GSW!R26, HOU!R26, IND!R26, LAC!R25, LAL!R26, MEM!R24, MIA!R26, MIL!R26, MIN!R26, NOP!R26, NYK!R26, OKC!R26, ORL!R26, PHI!R26, PHX!R26, POR!R26, SAC!R25, SAS!R26, TOR!R26, UTH!R26, WAS!R26)</f>
        <v>0</v>
      </c>
      <c r="S160" s="38">
        <f>Median(ATL!S26, BOS!S26, BRK!S26, CHA!S26, CHI!S26, CLE!S26, DAL!S26, DEN!S26, DET!S26, GSW!S26, HOU!S26, IND!S26, LAC!S25, LAL!S26, MEM!S24, MIA!S26, MIL!S26, MIN!S26, NOP!S26, NYK!S26, OKC!S26, ORL!S26, PHI!S26, PHX!S26, POR!S26, SAC!S25, SAS!S26, TOR!S26, UTH!S26, WAS!S26)</f>
        <v>41761</v>
      </c>
    </row>
    <row r="161">
      <c r="A161" s="3" t="s">
        <v>47</v>
      </c>
      <c r="B161" s="38">
        <f>Median(ATL!B27, BOS!B27, BRK!B27, CHA!B27, CHI!B27, CLE!B27, DAL!B27, DEN!B27, DET!B27, GSW!B27, HOU!B27, IND!B27, LAC!B26, LAL!B27, MEM!B25, MIA!B27, MIL!B27, MIN!B27, NOP!B27, NYK!B27, OKC!B27, ORL!B27, PHI!B27, PHX!B27, POR!B27, SAC!B26, SAS!B27, TOR!B27, UTH!B27, WAS!B27)</f>
        <v>23</v>
      </c>
      <c r="C161" s="38">
        <f>Median(ATL!C27, BOS!C27, BRK!C27, CHA!C27, CHI!C27, CLE!C27, DAL!C27, DEN!C27, DET!C27, GSW!C27, HOU!C27, IND!C27, LAC!C26, LAL!C27, MEM!C25, MIA!C27, MIL!C27, MIN!C27, NOP!C27, NYK!C27, OKC!C27, ORL!C27, PHI!C27, PHX!C27, POR!C27, SAC!C26, SAS!C27, TOR!C27, UTH!C27, WAS!C27)</f>
        <v>17</v>
      </c>
      <c r="D161" s="38">
        <f>Median(ATL!D27, BOS!D27, BRK!D27, CHA!D27, CHI!D27, CLE!D27, DAL!D27, DEN!D27, DET!D27, GSW!D27, HOU!D27, IND!D27, LAC!D26, LAL!D27, MEM!D25, MIA!D27, MIL!D27, MIN!D27, NOP!D27, NYK!D27, OKC!D27, ORL!D27, PHI!D27, PHX!D27, POR!D27, SAC!D26, SAS!D27, TOR!D27, UTH!D27, WAS!D27)</f>
        <v>13</v>
      </c>
      <c r="E161" s="38">
        <f>Median(ATL!E27, BOS!E27, BRK!E27, CHA!E27, CHI!E27, CLE!E27, DAL!E27, DEN!E27, DET!E27, GSW!E27, HOU!E27, IND!E27, LAC!E26, LAL!E27, MEM!E25, MIA!E27, MIL!E27, MIN!E27, NOP!E27, NYK!E27, OKC!E27, ORL!E27, PHI!E27, PHX!E27, POR!E27, SAC!E26, SAS!E27, TOR!E27, UTH!E27, WAS!E27)</f>
        <v>14.5</v>
      </c>
      <c r="F161" s="38">
        <f>Median(ATL!G27, BOS!F27, BRK!F27, CHA!F27, CHI!F27, CLE!F27, DAL!F27, DEN!F27, DET!F27, GSW!F27, HOU!F27, IND!F27, LAC!F26, LAL!F27, MEM!F25, MIA!F27, MIL!F27, MIN!F27, NOP!F27, NYK!F27, OKC!F27, ORL!F27, PHI!F27, PHX!F27, POR!F27, SAC!F26, SAS!F27, TOR!F27, UTH!F27, WAS!F27)</f>
        <v>18</v>
      </c>
      <c r="G161" s="38">
        <f>Median(ATL!G27, BOS!G27, BRK!G27, CHA!G27, CHI!G27, CLE!G27, DAL!G27, DEN!G27, DET!G27, GSW!G27, HOU!G27, IND!G27, LAC!G26, LAL!G27, MEM!G25, MIA!G27, MIL!G27, MIN!G27, NOP!G27, NYK!G27, OKC!G27, ORL!G27, PHI!G27, PHX!G27, POR!G27, SAC!G26, SAS!G27, TOR!G27, UTH!G27, WAS!G27)</f>
        <v>19</v>
      </c>
      <c r="H161" s="38">
        <f>Median(ATL!H27, BOS!H27, BRK!H27, CHA!H27, CHI!H27, CLE!H27, DAL!H27, DEN!H27, DET!H27, GSW!H27, HOU!H27, IND!H27, LAC!H26, LAL!H27, MEM!H25, MIA!H27, MIL!H27, MIN!H27, NOP!G27, NYK!H27, OKC!H27, ORL!H27, PHI!H27, PHX!H27, POR!H27, SAC!H26, SAS!H27, TOR!H27, UTH!H27, WAS!H27)</f>
        <v>21</v>
      </c>
      <c r="I161" s="38">
        <f>Median(ATL!I27, BOS!I27, BRK!I27, CHA!I27, CHI!I27, CLE!I27, DAL!I27, DEN!I27, DET!I27, GSW!I27, HOU!I27, IND!I27, LAC!I26, LAL!I27, MEM!I25, MIA!I27, MIL!I27, MIN!I27, NOP!I26, NYK!I27, OKC!I27, ORL!I27, PHI!I27, PHX!I27, POR!I27, SAC!I26, SAS!I27, TOR!I27, UTH!I27, WAS!I27)</f>
        <v>23</v>
      </c>
      <c r="J161" s="38">
        <f>Median(ATL!J27, BOS!J27, BRK!J27, CHA!J27, CHI!J27, CLE!J27, DAL!J27, DEN!J27, DET!J27, GSW!J27, HOU!J27, IND!J27, LAC!J26, LAL!J27, MEM!J25, MIA!J27, MIL!J27, MIN!J27, NOP!J26, NYK!J27, OKC!J27, ORL!J27, PHI!J27, PHX!J27, POR!J27, SAC!J26, SAS!J27, TOR!J27, UTH!J27, WAS!J27)</f>
        <v>24</v>
      </c>
      <c r="K161" s="38">
        <f>Median(ATL!K27, BOS!K27, BRK!K27, CHA!K27, CHI!K27, CLE!K27, DAL!K27, DEN!K27, DET!K27, GSW!K27, HOU!K27, IND!K27, LAC!K26, LAL!K27, MEM!K25, MIA!K27, MIL!K27, MIN!K27, NOP!K26, NYK!K27, OKC!K27, ORL!K27, PHI!K27, PHX!K27, POR!K27, SAC!K26, SAS!K27, TOR!K27, UTH!K27, WAS!K27)</f>
        <v>23</v>
      </c>
      <c r="L161" s="38">
        <f>Median(ATL!L27, BOS!L27, BRK!L27, CHA!L27, CHI!L27, CLE!L27, DAL!L27, DEN!L27, DET!L27, GSW!L27, HOU!L27, IND!L27, LAC!L26, LAL!L27, MEM!L25, MIA!L27, MIL!L27, MIN!L27, NOP!L26, NYK!L27, OKC!L27, ORL!L27, PHI!L27, PHX!L27, POR!L27, SAC!L26, SAS!L27, TOR!L27, UTH!L27, WAS!L27)</f>
        <v>24</v>
      </c>
      <c r="M161" s="38">
        <f>Median(ATL!M27, BOS!M27, BRK!M27, CHA!M27, CHI!M27, CLE!M27, DAL!M27, DEN!M27, DET!M27, GSW!M27, HOU!M27, IND!M27, LAC!M26, LAL!M27, MEM!M25, MIA!M27, MIL!M27, MIN!M27, NOP!M27, NYK!M27, OKC!M27, ORL!M27, PHI!M27, PHX!M27, POR!M27, SAC!M26, SAS!M27, TOR!M27, UTH!M27, WAS!M27)</f>
        <v>24</v>
      </c>
      <c r="N161" s="38">
        <f>Median(ATL!N27, BOS!N27, BRK!N27, CHA!N27, CHI!N27, CLE!N27, DAL!N27, DEN!N27, DET!N27, GSW!N27, HOU!N27, IND!N27, LAC!N26, LAL!N27, MEM!N25, MIA!N27, MIL!N27, MIN!N27, NOP!N27, NYK!N27, OKC!N27, ORL!N27, PHI!N27, PHX!N27, POR!N27, SAC!N26, SAS!N27, TOR!N27, UTH!N27, WAS!N27)</f>
        <v>24</v>
      </c>
      <c r="O161" s="38">
        <f>Median(ATL!O27, BOS!O27, BRK!O27, CHA!O27, CHI!O27, CLE!O27, DAL!O27, DEN!O27, DET!O27, GSW!O27, HOU!O27, IND!O27, LAC!O26, LAL!O27, MEM!O25, MIA!O27, MIL!O27, MIN!O27, NOP!O27, NYK!O27, OKC!O27, ORL!O27, PHI!O27, PHX!O27, POR!O27, SAC!O26, SAS!O27, TOR!O27, UTH!O27, WAS!O27)</f>
        <v>24</v>
      </c>
      <c r="P161" s="38">
        <f>MEDIAN.LEGACY(ATL!P27, BOS!P27, BRK!P27, CHA!P27, CHI!P27, CLE!P27, DAL!P27, DEN!P27, DET!P27, GSW!P27, HOU!P27, IND!P27, LAC!P26, LAL!P27, MEM!P25, MIA!P27, MIL!P27, MIN!P27, NOP!P27, NYK!P27, OKC!P27, ORL!P27, PHI!P27, PHX!P27, POR!P27, SAC!P26, SAS!P27, TOR!P27, UTH!P27, WAS!P27)</f>
        <v>0</v>
      </c>
      <c r="Q161" s="38">
        <f>MEDIAN.LEGACY(ATL!Q27, BOS!Q27, BRK!Q27, CHA!Q27, CHI!Q27, CLE!Q27, DAL!Q27, DEN!Q27, DET!Q27, GSW!Q27, HOU!Q27, IND!Q27, LAC!Q26, LAL!Q27, MEM!Q25, MIA!Q27, MIL!Q27, MIN!Q27, NOP!Q27, NYK!Q27, OKC!Q27, ORL!Q27, PHI!Q27, PHX!Q27, POR!Q27, SAC!Q26, SAS!Q27, TOR!Q27, UTH!Q27, WAS!Q27)</f>
        <v>0</v>
      </c>
      <c r="R161" s="38">
        <f>MEDIAN.LEGACY(ATL!R27, BOS!R27, BRK!R27, CHA!R27, CHI!R27, CLE!R27, DAL!R27, DEN!R27, DET!R27, GSW!R27, HOU!R27, IND!R27, LAC!R26, LAL!R27, MEM!R25, MIA!R27, MIL!R27, MIN!R27, NOP!R27, NYK!R27, OKC!R27, ORL!R27, PHI!R27, PHX!R27, POR!R27, SAC!R26, SAS!R27, TOR!R27, UTH!R27, WAS!R27)</f>
        <v>0</v>
      </c>
      <c r="S161" s="38">
        <f>Median(ATL!S27, BOS!S27, BRK!S27, CHA!S27, CHI!S27, CLE!S27, DAL!S27, DEN!S27, DET!S27, GSW!S27, HOU!S27, IND!S27, LAC!S26, LAL!S27, MEM!S25, MIA!S27, MIL!S27, MIN!S27, NOP!S27, NYK!S27, OKC!S27, ORL!S27, PHI!S27, PHX!S27, POR!S27, SAC!S26, SAS!S27, TOR!S27, UTH!S27, WAS!S27)</f>
        <v>41675</v>
      </c>
    </row>
    <row r="162">
      <c r="A162" s="3" t="s">
        <v>48</v>
      </c>
      <c r="B162" s="38">
        <f>Median(ATL!B28, BOS!B28, BRK!B28, CHA!B28, CHI!B28, CLE!B28, DAL!B28, DEN!B28, DET!B28, GSW!B28, HOU!B28, IND!B28, LAC!B34, LAL!B28, MEM!B26, MIA!B28, MIL!B28, MIN!B28, NOP!B28, NYK!B28, OKC!B28, ORL!B28, PHI!B28, PHX!B28, POR!B28, SAC!B27, SAS!B28, TOR!B28, UTH!B28, WAS!B28)</f>
        <v>1</v>
      </c>
      <c r="C162" s="38">
        <f>Median(ATL!C28, BOS!C28, BRK!C28, CHA!C28, CHI!C28, CLE!C28, DAL!C28, DEN!C28, DET!C28, GSW!C28, HOU!C28, IND!C28, LAC!C34, LAL!C28, MEM!C26, MIA!C28, MIL!C28, MIN!C28, NOP!C28, NYK!C28, OKC!C28, ORL!C28, PHI!C28, PHX!C28, POR!C28, SAC!C27, SAS!C28, TOR!C28, UTH!C28, WAS!C28)</f>
        <v>1.5</v>
      </c>
      <c r="D162" s="38">
        <f>Median(ATL!D28, BOS!D28, BRK!D28, CHA!D28, CHI!D28, CLE!D28, DAL!D28, DEN!D28, DET!D28, GSW!D28, HOU!D28, IND!D28, LAC!D34, LAL!D28, MEM!D26, MIA!D28, MIL!D28, MIN!D28, NOP!D28, NYK!D28, OKC!D28, ORL!D28, PHI!D28, PHX!D28, POR!D28, SAC!D27, SAS!D28, TOR!D28, UTH!D28, WAS!D28)</f>
        <v>9</v>
      </c>
      <c r="E162" s="38">
        <f>Median(ATL!E28, BOS!E28, BRK!E28, CHA!E28, CHI!E28, CLE!E28, DAL!E28, DEN!E28, DET!E28, GSW!E28, HOU!E28, IND!E28, LAC!E34, LAL!E28, MEM!E26, MIA!E28, MIL!E28, MIN!E28, NOP!E28, NYK!E28, OKC!E28, ORL!E28, PHI!E28, PHX!E28, POR!E28, SAC!E27, SAS!E28, TOR!E28, UTH!E28, WAS!E28)</f>
        <v>4</v>
      </c>
      <c r="F162" s="38">
        <f>Median(ATL!G28, BOS!F28, BRK!F28, CHA!F28, CHI!F28, CLE!F28, DAL!F28, DEN!F28, DET!F28, GSW!F28, HOU!F28, IND!F28, LAC!F34, LAL!F28, MEM!F26, MIA!F28, MIL!F28, MIN!F28, NOP!F28, NYK!F28, OKC!F28, ORL!F28, PHI!F28, PHX!F28, POR!F28, SAC!F27, SAS!F28, TOR!F28, UTH!F28, WAS!F28)</f>
        <v>6</v>
      </c>
      <c r="G162" s="38">
        <f>Median(ATL!G28, BOS!G28, BRK!G28, CHA!G28, CHI!G28, CLE!G28, DAL!G28, DEN!G28, DET!G28, GSW!G28, HOU!G28, IND!G28, LAC!G34, LAL!G28, MEM!G26, MIA!G28, MIL!G28, MIN!G28, NOP!G28, NYK!G28, OKC!G28, ORL!G28, PHI!G28, PHX!G28, POR!G28, SAC!G27, SAS!G28, TOR!G28, UTH!G28, WAS!G28)</f>
        <v>12</v>
      </c>
      <c r="H162" s="38">
        <f>Median(ATL!H28, BOS!H28, BRK!H28, CHA!H28, CHI!H28, CLE!H28, DAL!H28, DEN!H28, DET!H28, GSW!H28, HOU!H28, IND!H28, LAC!H34, LAL!H28, MEM!H26, MIA!H28, MIL!H28, MIN!H28, NOP!G28, NYK!H28, OKC!H28, ORL!H28, PHI!H28, PHX!H28, POR!H28, SAC!H27, SAS!H28, TOR!H28, UTH!H28, WAS!H28)</f>
        <v>10</v>
      </c>
      <c r="I162" s="38">
        <f>Median(ATL!I28, BOS!I28, BRK!I28, CHA!I28, CHI!I28, CLE!I28, DAL!I28, DEN!I28, DET!I28, GSW!I28, HOU!I28, IND!I28, LAC!I34, LAL!I28, MEM!I26, MIA!I28, MIL!I28, MIN!I28, NOP!I27, NYK!I28, OKC!I28, ORL!I28, PHI!I28, PHX!I28, POR!I28, SAC!I27, SAS!I28, TOR!I28, UTH!I28, WAS!I28)</f>
        <v>8</v>
      </c>
      <c r="J162" s="38">
        <f>Median(ATL!J28, BOS!J28, BRK!J28, CHA!J28, CHI!J28, CLE!J28, DAL!J28, DEN!J28, DET!J28, GSW!J28, HOU!J28, IND!J28, LAC!J34, LAL!J28, MEM!J26, MIA!J28, MIL!J28, MIN!J28, NOP!J27, NYK!J28, OKC!J28, ORL!J28, PHI!J28, PHX!J28, POR!J28, SAC!J27, SAS!J28, TOR!J28, UTH!J28, WAS!J28)</f>
        <v>8</v>
      </c>
      <c r="K162" s="38">
        <f>Median(ATL!K28, BOS!K28, BRK!K28, CHA!K28, CHI!K28, CLE!K28, DAL!K28, DEN!K28, DET!K28, GSW!K28, HOU!K28, IND!K28, LAC!K34, LAL!K28, MEM!K26, MIA!K28, MIL!K28, MIN!K28, NOP!K27, NYK!K28, OKC!K28, ORL!K28, PHI!K28, PHX!K28, POR!K28, SAC!K27, SAS!K28, TOR!K28, UTH!K28, WAS!K28)</f>
        <v>11</v>
      </c>
      <c r="L162" s="38">
        <f>Median(ATL!L28, BOS!L28, BRK!L28, CHA!L28, CHI!L28, CLE!L28, DAL!L28, DEN!L28, DET!L28, GSW!L28, HOU!L28, IND!L28, LAC!L34, LAL!L28, MEM!L26, MIA!L28, MIL!L28, MIN!L28, NOP!L27, NYK!L28, OKC!L28, ORL!L28, PHI!L28, PHX!L28, POR!L28, SAC!L27, SAS!L28, TOR!L28, UTH!L28, WAS!L28)</f>
        <v>7</v>
      </c>
      <c r="M162" s="38">
        <f>Median(ATL!M28, BOS!M28, BRK!M28, CHA!M28, CHI!M28, CLE!M28, DAL!M28, DEN!M28, DET!M28, GSW!M28, HOU!M28, IND!M28, LAC!M34, LAL!M28, MEM!M26, MIA!M28, MIL!M28, MIN!M28, NOP!M28, NYK!M28, OKC!M28, ORL!M28, PHI!M28, PHX!M28, POR!M28, SAC!M27, SAS!M28, TOR!M28, UTH!M28, WAS!M28)</f>
        <v>6</v>
      </c>
      <c r="N162" s="38">
        <f>Median(ATL!N28, BOS!N28, BRK!N28, CHA!N28, CHI!N28, CLE!N28, DAL!N28, DEN!N28, DET!N28, GSW!N28, HOU!N28, IND!N28, LAC!N34, LAL!N28, MEM!N26, MIA!N28, MIL!N28, MIN!N28, NOP!N28, NYK!N28, OKC!N28, ORL!N28, PHI!N28, PHX!N28, POR!N28, SAC!N27, SAS!N28, TOR!N28, UTH!N28, WAS!N28)</f>
        <v>2</v>
      </c>
      <c r="O162" s="38">
        <f>Median(ATL!O28, BOS!O28, BRK!O28, CHA!O28, CHI!O28, CLE!O28, DAL!O28, DEN!O28, DET!O28, GSW!O28, HOU!O28, IND!O28, LAC!O34, LAL!O28, MEM!O26, MIA!O28, MIL!O28, MIN!O28, NOP!O28, NYK!O28, OKC!O28, ORL!O28, PHI!O28, PHX!O28, POR!O28, SAC!O27, SAS!O28, TOR!O28, UTH!O28, WAS!O28)</f>
        <v>4</v>
      </c>
      <c r="P162" s="38">
        <f>MEDIAN.LEGACY(ATL!P28, BOS!P28, BRK!P28, CHA!P28, CHI!P28, CLE!P28, DAL!P28, DEN!P28, DET!P28, GSW!P28, HOU!P28, IND!P28, LAC!P34, LAL!P28, MEM!P26, MIA!P28, MIL!P28, MIN!P28, NOP!P28, NYK!P28, OKC!P28, ORL!P28, PHI!P28, PHX!P28, POR!P28, SAC!P27, SAS!P28, TOR!P28, UTH!P28, WAS!P28)</f>
        <v>0</v>
      </c>
      <c r="Q162" s="38">
        <f>MEDIAN.LEGACY(ATL!Q28, BOS!Q28, BRK!Q28, CHA!Q28, CHI!Q28, CLE!Q28, DAL!Q28, DEN!Q28, DET!Q28, GSW!Q28, HOU!Q28, IND!Q28, LAC!Q34, LAL!Q28, MEM!Q26, MIA!Q28, MIL!Q28, MIN!Q28, NOP!Q28, NYK!Q28, OKC!Q28, ORL!Q28, PHI!Q28, PHX!Q28, POR!Q28, SAC!Q27, SAS!Q28, TOR!Q28, UTH!Q28, WAS!Q28)</f>
        <v>0</v>
      </c>
      <c r="R162" s="38">
        <f>MEDIAN.LEGACY(ATL!R28, BOS!R28, BRK!R28, CHA!R28, CHI!R28, CLE!R28, DAL!R28, DEN!R28, DET!R28, GSW!R28, HOU!R28, IND!R28, LAC!R34, LAL!R28, MEM!R26, MIA!R28, MIL!R28, MIN!R28, NOP!R28, NYK!R28, OKC!R28, ORL!R28, PHI!R28, PHX!R28, POR!R28, SAC!R27, SAS!R28, TOR!R28, UTH!R28, WAS!R28)</f>
        <v>0</v>
      </c>
      <c r="S162" s="38">
        <f>Median(ATL!S28, BOS!S28, BRK!S28, CHA!S28, CHI!S28, CLE!S28, DAL!S28, DEN!S28, DET!S28, GSW!S28, HOU!S28, IND!S28, LAC!S34, LAL!S28, MEM!S26, MIA!S28, MIL!S28, MIN!S28, NOP!S28, NYK!S28, OKC!S28, ORL!S28, PHI!S28, PHX!S28, POR!S28, SAC!S27, SAS!S28, TOR!S28, UTH!S28, WAS!S28)</f>
        <v>41762</v>
      </c>
    </row>
    <row r="163">
      <c r="A163" s="3" t="s">
        <v>49</v>
      </c>
      <c r="B163" s="38">
        <f>Median(ATL!B29, BOS!B29, BRK!B29, CHA!B29, CHI!B29, CLE!B29, DAL!B29, DEN!B29, DET!B29, GSW!B29, HOU!B29, IND!B29, LAC!B27, LAL!B29, MEM!B27, MIA!B29, MIL!B29, MIN!B29, NOP!B29, NYK!B29, OKC!B29, ORL!B29, PHI!B29, PHX!B29, POR!B29, SAC!B27, SAS!B29, TOR!B29, UTH!B29, WAS!B29)</f>
        <v>11.5</v>
      </c>
      <c r="C163" s="38">
        <f>Median(ATL!C29, BOS!C29, BRK!C29, CHA!C29, CHI!C29, CLE!C29, DAL!C29, DEN!C29, DET!C29, GSW!C29, HOU!C29, IND!C29, LAC!C27, LAL!C29, MEM!C27, MIA!C29, MIL!C29, MIN!C29, NOP!C29, NYK!C29, OKC!C29, ORL!C29, PHI!C29, PHX!C29, POR!C29, SAC!C27, SAS!C29, TOR!C29, UTH!C29, WAS!C29)</f>
        <v>10</v>
      </c>
      <c r="D163" s="38">
        <f>Median(ATL!D29, BOS!D29, BRK!D29, CHA!D29, CHI!D29, CLE!D29, DAL!D29, DEN!D29, DET!D29, GSW!D29, HOU!D29, IND!D29, LAC!D27, LAL!D29, MEM!D27, MIA!D29, MIL!D29, MIN!D29, NOP!D29, NYK!D29, OKC!D29, ORL!D29, PHI!D29, PHX!D29, POR!D29, SAC!D27, SAS!D29, TOR!D29, UTH!D29, WAS!D29)</f>
        <v>4</v>
      </c>
      <c r="E163" s="38">
        <f>Median(ATL!E29, BOS!E29, BRK!E29, CHA!E29, CHI!E29, CLE!E29, DAL!E29, DEN!E29, DET!E29, GSW!E29, HOU!E29, IND!E29, LAC!E27, LAL!E29, MEM!E27, MIA!E29, MIL!E29, MIN!E29, NOP!E29, NYK!E29, OKC!E29, ORL!E29, PHI!E29, PHX!E29, POR!E29, SAC!E27, SAS!E29, TOR!E29, UTH!E29, WAS!E29)</f>
        <v>7</v>
      </c>
      <c r="F163" s="38">
        <f>Median(ATL!G29, BOS!F29, BRK!F29, CHA!F29, CHI!F29, CLE!F29, DAL!F29, DEN!F29, DET!F29, GSW!F29, HOU!F29, IND!F29, LAC!F27, LAL!F29, MEM!F27, MIA!F29, MIL!F29, MIN!F29, NOP!F29, NYK!F29, OKC!F29, ORL!F29, PHI!F29, PHX!F29, POR!F29, SAC!F27, SAS!F29, TOR!F29, UTH!F29, WAS!F29)</f>
        <v>8</v>
      </c>
      <c r="G163" s="38">
        <f>Median(ATL!G29, BOS!G29, BRK!G29, CHA!G29, CHI!G29, CLE!G29, DAL!G29, DEN!G29, DET!G29, GSW!G29, HOU!G29, IND!G29, LAC!G27, LAL!G29, MEM!G27, MIA!G29, MIL!G29, MIN!G29, NOP!G29, NYK!G29, OKC!G29, ORL!G29, PHI!G29, PHX!G29, POR!G29, SAC!G27, SAS!G29, TOR!G29, UTH!G29, WAS!G29)</f>
        <v>5</v>
      </c>
      <c r="H163" s="38">
        <f>Median(ATL!H29, BOS!H29, BRK!H29, CHA!H29, CHI!H29, CLE!H29, DAL!H29, DEN!H29, DET!H29, GSW!H29, HOU!H29, IND!H29, LAC!H27, LAL!H29, MEM!H27, MIA!H29, MIL!H29, MIN!H29, NOP!G29, NYK!H29, OKC!H29, ORL!H29, PHI!H29, PHX!H29, POR!H29, SAC!H27, SAS!H29, TOR!H29, UTH!H29, WAS!H29)</f>
        <v>10</v>
      </c>
      <c r="I163" s="38">
        <f>Median(ATL!I29, BOS!I29, BRK!I29, CHA!I29, CHI!I29, CLE!I29, DAL!I29, DEN!I29, DET!I29, GSW!I29, HOU!I29, IND!I29, LAC!I27, LAL!I29, MEM!I27, MIA!I29, MIL!I29, MIN!I29, NOP!I28, NYK!I29, OKC!I29, ORL!I29, PHI!I29, PHX!I29, POR!I29, SAC!I27, SAS!I29, TOR!I29, UTH!I29, WAS!I29)</f>
        <v>12</v>
      </c>
      <c r="J163" s="38">
        <f>Median(ATL!J29, BOS!J29, BRK!J29, CHA!J29, CHI!J29, CLE!J29, DAL!J29, DEN!J29, DET!J29, GSW!J29, HOU!J29, IND!J29, LAC!J27, LAL!J29, MEM!J27, MIA!J29, MIL!J29, MIN!J29, NOP!J28, NYK!J29, OKC!J29, ORL!J29, PHI!J29, PHX!J29, POR!J29, SAC!J27, SAS!J29, TOR!J29, UTH!J29, WAS!J29)</f>
        <v>7</v>
      </c>
      <c r="K163" s="38">
        <f>Median(ATL!K29, BOS!K29, BRK!K29, CHA!K29, CHI!K29, CLE!K29, DAL!K29, DEN!K29, DET!K29, GSW!K29, HOU!K29, IND!K29, LAC!K27, LAL!K29, MEM!K27, MIA!K29, MIL!K29, MIN!K29, NOP!K28, NYK!K29, OKC!K29, ORL!K29, PHI!K29, PHX!K29, POR!K29, SAC!K27, SAS!K29, TOR!K29, UTH!K29, WAS!K29)</f>
        <v>6.5</v>
      </c>
      <c r="L163" s="38">
        <f>Median(ATL!L29, BOS!L29, BRK!L29, CHA!L29, CHI!L29, CLE!L29, DAL!L29, DEN!L29, DET!L29, GSW!L29, HOU!L29, IND!L29, LAC!L27, LAL!L29, MEM!L27, MIA!L29, MIL!L29, MIN!L29, NOP!L28, NYK!L29, OKC!L29, ORL!L29, PHI!L29, PHX!L29, POR!L29, SAC!L27, SAS!L29, TOR!L29, UTH!L29, WAS!L29)</f>
        <v>14</v>
      </c>
      <c r="M163" s="38">
        <f>Median(ATL!M29, BOS!M29, BRK!M29, CHA!M29, CHI!M29, CLE!M29, DAL!M29, DEN!M29, DET!M29, GSW!M29, HOU!M29, IND!M29, LAC!M27, LAL!M29, MEM!M27, MIA!M29, MIL!M29, MIN!M29, NOP!M29, NYK!M29, OKC!M29, ORL!M29, PHI!M29, PHX!M29, POR!M29, SAC!M27, SAS!M29, TOR!M29, UTH!M29, WAS!M29)</f>
        <v>13</v>
      </c>
      <c r="N163" s="38">
        <f>Median(ATL!N29, BOS!N29, BRK!N29, CHA!N29, CHI!N29, CLE!N29, DAL!N29, DEN!N29, DET!N29, GSW!N29, HOU!N29, IND!N29, LAC!N27, LAL!N29, MEM!N27, MIA!N29, MIL!N29, MIN!N29, NOP!N29, NYK!N29, OKC!N29, ORL!N29, PHI!N29, PHX!N29, POR!N29, SAC!N27, SAS!N29, TOR!N29, UTH!N29, WAS!N29)</f>
        <v>12</v>
      </c>
      <c r="O163" s="38">
        <f>Median(ATL!O29, BOS!O29, BRK!O29, CHA!O29, CHI!O29, CLE!O29, DAL!O29, DEN!O29, DET!O29, GSW!O29, HOU!O29, IND!O29, LAC!O27, LAL!O29, MEM!O27, MIA!O29, MIL!O29, MIN!O29, NOP!O29, NYK!O29, OKC!O29, ORL!O29, PHI!O29, PHX!O29, POR!O29, SAC!O27, SAS!O29, TOR!O29, UTH!O29, WAS!O29)</f>
        <v>12</v>
      </c>
      <c r="P163" s="38">
        <f>MEDIAN.LEGACY(ATL!P29, BOS!P29, BRK!P29, CHA!P29, CHI!P29, CLE!P29, DAL!P29, DEN!P29, DET!P29, GSW!P29, HOU!P29, IND!P29, LAC!P27, LAL!P29, MEM!P27, MIA!P29, MIL!P29, MIN!P29, NOP!P29, NYK!P29, OKC!P29, ORL!P29, PHI!P29, PHX!P29, POR!P29, SAC!P27, SAS!P29, TOR!P29, UTH!P29, WAS!P29)</f>
        <v>0</v>
      </c>
      <c r="Q163" s="38">
        <f>MEDIAN.LEGACY(ATL!Q29, BOS!Q29, BRK!Q29, CHA!Q29, CHI!Q29, CLE!Q29, DAL!Q29, DEN!Q29, DET!Q29, GSW!Q29, HOU!Q29, IND!Q29, LAC!Q27, LAL!Q29, MEM!Q27, MIA!Q29, MIL!Q29, MIN!Q29, NOP!Q29, NYK!Q29, OKC!Q29, ORL!Q29, PHI!Q29, PHX!Q29, POR!Q29, SAC!Q27, SAS!Q29, TOR!Q29, UTH!Q29, WAS!Q29)</f>
        <v>0</v>
      </c>
      <c r="R163" s="38">
        <f>MEDIAN.LEGACY(ATL!R29, BOS!R29, BRK!R29, CHA!R29, CHI!R29, CLE!R29, DAL!R29, DEN!R29, DET!R29, GSW!R29, HOU!R29, IND!R29, LAC!R27, LAL!R29, MEM!R27, MIA!R29, MIL!R29, MIN!R29, NOP!R29, NYK!R29, OKC!R29, ORL!R29, PHI!R29, PHX!R29, POR!R29, SAC!R27, SAS!R29, TOR!R29, UTH!R29, WAS!R29)</f>
        <v>0</v>
      </c>
      <c r="S163" s="38">
        <f>Median(ATL!S29, BOS!S29, BRK!S29, CHA!S29, CHI!S29, CLE!S29, DAL!S29, DEN!S29, DET!S29, GSW!S29, HOU!S29, IND!S29, LAC!S27, LAL!S29, MEM!S27, MIA!S29, MIL!S29, MIN!S29, NOP!S29, NYK!S29, OKC!S29, ORL!S29, PHI!S29, PHX!S29, POR!S29, SAC!S27, SAS!S29, TOR!S29, UTH!S29, WAS!S29)</f>
        <v>41761</v>
      </c>
    </row>
    <row r="164">
      <c r="A164" s="3" t="s">
        <v>50</v>
      </c>
      <c r="B164" s="38">
        <f>Median(ATL!B30, BOS!B30, BRK!B30, CHA!B30, CHI!B30, CLE!B30, DAL!B30, DEN!B30, DET!B30, GSW!B30, HOU!B30, IND!B30, LAC!B28, LAL!B30, MEM!B30, MIA!B30, MIL!B30, MIN!B30, NOP!B30, NYK!B30, OKC!B30, ORL!B30, PHI!B30, PHX!B30, POR!B30, SAC!B28, SAS!B30, TOR!B30, UTH!B30, WAS!B30)</f>
        <v>27</v>
      </c>
      <c r="C164" s="38">
        <f>Median(ATL!C30, BOS!C30, BRK!C30, CHA!C30, CHI!C30, CLE!C30, DAL!C30, DEN!C30, DET!C30, GSW!C30, HOU!C30, IND!C30, LAC!C28, LAL!C30, MEM!C30, MIA!C30, MIL!C30, MIN!C30, NOP!C30, NYK!C30, OKC!C30, ORL!C30, PHI!C30, PHX!C30, POR!C30, SAC!C28, SAS!C30, TOR!C30, UTH!C30, WAS!C30)</f>
        <v>25</v>
      </c>
      <c r="D164" s="38">
        <f>Median(ATL!D30, BOS!D30, BRK!D30, CHA!D30, CHI!D30, CLE!D30, DAL!D30, DEN!D30, DET!D30, GSW!D30, HOU!D30, IND!D30, LAC!D28, LAL!D30, MEM!D30, MIA!D30, MIL!D30, MIN!D30, NOP!D30, NYK!D30, OKC!D30, ORL!D30, PHI!D30, PHX!D30, POR!D30, SAC!D28, SAS!D30, TOR!D30, UTH!D30, WAS!D30)</f>
        <v>21</v>
      </c>
      <c r="E164" s="38">
        <f>Median(ATL!E30, BOS!E30, BRK!E30, CHA!E30, CHI!E30, CLE!E30, DAL!E30, DEN!E30, DET!E30, GSW!E30, HOU!E30, IND!E30, LAC!E28, LAL!E30, MEM!E30, MIA!E30, MIL!E30, MIN!E30, NOP!E30, NYK!E30, OKC!E30, ORL!E30, PHI!E30, PHX!E30, POR!E30, SAC!E28, SAS!E30, TOR!E30, UTH!E30, WAS!E30)</f>
        <v>23</v>
      </c>
      <c r="F164" s="38">
        <f>Median(ATL!G30, BOS!F30, BRK!F30, CHA!F30, CHI!F30, CLE!F30, DAL!F30, DEN!F30, DET!F30, GSW!F30, HOU!F30, IND!F30, LAC!F28, LAL!F30, MEM!F30, MIA!F30, MIL!F30, MIN!F30, NOP!F30, NYK!F30, OKC!F30, ORL!F30, PHI!F30, PHX!F30, POR!F30, SAC!F28, SAS!F30, TOR!F30, UTH!F30, WAS!F30)</f>
        <v>26</v>
      </c>
      <c r="G164" s="38">
        <f>Median(ATL!G30, BOS!G30, BRK!G30, CHA!G30, CHI!G30, CLE!G30, DAL!G30, DEN!G30, DET!G30, GSW!G30, HOU!G30, IND!G30, LAC!G28, LAL!G30, MEM!G31, MIA!G30, MIL!G30, MIN!G30, NOP!G30, NYK!G30, OKC!G30, ORL!G30, PHI!G30, PHX!G30, POR!G30, SAC!G28, SAS!G30, TOR!G30, UTH!G30, WAS!G30)</f>
        <v>23</v>
      </c>
      <c r="H164" s="38">
        <f>Median(ATL!H30, BOS!H30, BRK!H30, CHA!H30, CHI!H30, CLE!H30, DAL!H30, DEN!H30, DET!H30, GSW!H30, HOU!H30, IND!H30, LAC!H28, LAL!H30, MEM!H30, MIA!H30, MIL!H30, MIN!H30, NOP!G30, NYK!H30, OKC!H30, ORL!H30, PHI!H30, PHX!H30, POR!H30, SAC!H28, SAS!H30, TOR!H30, UTH!H30, WAS!H30)</f>
        <v>23</v>
      </c>
      <c r="I164" s="38">
        <f>Median(ATL!I30, BOS!I30, BRK!I30, CHA!I30, CHI!I30, CLE!I30, DAL!I30, DEN!I30, DET!I30, GSW!I30, HOU!I30, IND!I30, LAC!I28, LAL!I30, MEM!I30, MIA!I30, MIL!I30, MIN!I30, NOP!I29, NYK!I30, OKC!I30, ORL!I30, PHI!I30, PHX!I30, POR!I30, SAC!I28, SAS!I30, TOR!I30, UTH!I30, WAS!I30)</f>
        <v>22</v>
      </c>
      <c r="J164" s="38">
        <f>Median(ATL!J30, BOS!J30, BRK!J30, CHA!J30, CHI!J30, CLE!J30, DAL!J30, DEN!J30, DET!J30, GSW!J30, HOU!J30, IND!J30, LAC!J28, LAL!J30, MEM!J30, MIA!J30, MIL!J30, MIN!J30, NOP!J29, NYK!J30, OKC!J30, ORL!J30, PHI!J30, PHX!J30, POR!J30, SAC!J28, SAS!J30, TOR!J30, UTH!J30, WAS!J30)</f>
        <v>23</v>
      </c>
      <c r="K164" s="38">
        <f>Median(ATL!K30, BOS!K30, BRK!K30, CHA!K30, CHI!K30, CLE!K30, DAL!K30, DEN!K30, DET!K30, GSW!K30, HOU!K30, IND!K30, LAC!K28, LAL!K30, MEM!K30, MIA!K30, MIL!K30, MIN!K30, NOP!K29, NYK!K30, OKC!K30, ORL!K30, PHI!K30, PHX!K30, POR!K30, SAC!K28, SAS!K30, TOR!K30, UTH!K30, WAS!K30)</f>
        <v>22</v>
      </c>
      <c r="L164" s="38">
        <f>Median(ATL!L30, BOS!L30, BRK!L30, CHA!L30, CHI!L30, CLE!L30, DAL!L30, DEN!L30, DET!L30, GSW!L30, HOU!L30, IND!L30, LAC!L28, LAL!L30, MEM!L30, MIA!L30, MIL!L30, MIN!L30, NOP!L29, NYK!L30, OKC!L30, ORL!L30, PHI!L30, PHX!L30, POR!L30, SAC!L28, SAS!L30, TOR!L30, UTH!L30, WAS!L30)</f>
        <v>18</v>
      </c>
      <c r="M164" s="38">
        <f>Median(ATL!M30, BOS!M30, BRK!M30, CHA!M30, CHI!M30, CLE!M30, DAL!M30, DEN!M30, DET!M30, GSW!M30, HOU!M30, IND!M30, LAC!M28, LAL!M30, MEM!M30, MIA!M30, MIL!M30, MIN!M30, NOP!M30, NYK!M30, OKC!M30, ORL!M30, PHI!M30, PHX!M30, POR!M30, SAC!M28, SAS!M30, TOR!M30, UTH!M30, WAS!M30)</f>
        <v>16</v>
      </c>
      <c r="N164" s="38">
        <f>Median(ATL!N30, BOS!N30, BRK!N30, CHA!N30, CHI!N30, CLE!N30, DAL!N30, DEN!N30, DET!N30, GSW!N30, HOU!N30, IND!N30, LAC!N28, LAL!N30, MEM!N30, MIA!N30, MIL!N30, MIN!N30, NOP!N30, NYK!N30, OKC!N30, ORL!N30, PHI!N30, PHX!N30, POR!N30, SAC!N28, SAS!N30, TOR!N30, UTH!N30, WAS!N30)</f>
        <v>15</v>
      </c>
      <c r="O164" s="38">
        <f>Median(ATL!O30, BOS!O30, BRK!O30, CHA!O30, CHI!O30, CLE!O30, DAL!O30, DEN!O30, DET!O30, GSW!O30, HOU!O30, IND!O30, LAC!O28, LAL!O30, MEM!O30, MIA!O30, MIL!O30, MIN!O30, NOP!O30, NYK!O30, OKC!O30, ORL!O30, PHI!O30, PHX!O30, POR!O30, SAC!O28, SAS!O30, TOR!O30, UTH!O30, WAS!O30)</f>
        <v>18</v>
      </c>
      <c r="P164" s="38">
        <f>MEDIAN.LEGACY(ATL!P30, BOS!P30, BRK!P30, CHA!P30, CHI!P30, CLE!P30, DAL!P30, DEN!P30, DET!P30, GSW!P30, HOU!P30, IND!P30, LAC!P28, LAL!P30, MEM!P30, MIA!P30, MIL!P30, MIN!P30, NOP!P30, NYK!P30, OKC!P30, ORL!P30, PHI!P30, PHX!P30, POR!P30, SAC!P28, SAS!P30, TOR!P30, UTH!P30, WAS!P30)</f>
        <v>0</v>
      </c>
      <c r="Q164" s="38">
        <f>MEDIAN.LEGACY(ATL!Q30, BOS!Q30, BRK!Q30, CHA!Q30, CHI!Q30, CLE!Q30, DAL!Q30, DEN!Q30, DET!Q30, GSW!Q30, HOU!Q30, IND!Q30, LAC!Q28, LAL!Q30, MEM!Q30, MIA!Q30, MIL!Q30, MIN!Q30, NOP!Q30, NYK!Q30, OKC!Q30, ORL!Q30, PHI!Q30, PHX!Q30, POR!Q30, SAC!Q28, SAS!Q30, TOR!Q30, UTH!Q30, WAS!Q30)</f>
        <v>0</v>
      </c>
      <c r="R164" s="38">
        <f>MEDIAN.LEGACY(ATL!R30, BOS!R30, BRK!R30, CHA!R30, CHI!R30, CLE!R30, DAL!R30, DEN!R30, DET!R30, GSW!R30, HOU!R30, IND!R30, LAC!R28, LAL!R30, MEM!R30, MIA!R30, MIL!R30, MIN!R30, NOP!R30, NYK!R30, OKC!R30, ORL!R30, PHI!R30, PHX!R30, POR!R30, SAC!R28, SAS!R30, TOR!R30, UTH!R30, WAS!R30)</f>
        <v>0</v>
      </c>
      <c r="S164" s="38">
        <f>Median(ATL!S30, BOS!S30, BRK!S30, CHA!S30, CHI!S30, CLE!S30, DAL!S30, DEN!S30, DET!S30, GSW!S30, HOU!S30, IND!S30, LAC!S28, LAL!S30, MEM!S30, MIA!S30, MIL!S30, MIN!S30, NOP!S30, NYK!S30, OKC!S30, ORL!S30, PHI!S30, PHX!S30, POR!S30, SAC!S28, SAS!S30, TOR!S30, UTH!S30, WAS!S30)</f>
        <v>41645</v>
      </c>
    </row>
    <row r="165">
      <c r="A165" s="3" t="s">
        <v>51</v>
      </c>
      <c r="B165" s="38">
        <f>Median(ATL!B31, BOS!B31, BRK!B31, CHA!B31, CHI!B31, CLE!B31, DAL!B31, DEN!B31, DET!B31, GSW!B31, HOU!B31, IND!B31, LAC!B29, LAL!B31, MEM!B31, MIA!B31, MIL!B31, MIN!B31, NOP!B31, NYK!B31, OKC!B31, ORL!B31, PHI!B31, PHX!B31, POR!B31, SAC!B29, SAS!B31, TOR!B31, UTH!B31, WAS!B31)</f>
        <v>11</v>
      </c>
      <c r="C165" s="38">
        <f>Median(ATL!C31, BOS!C31, BRK!C31, CHA!C31, CHI!C31, CLE!C31, DAL!C31, DEN!C31, DET!C31, GSW!C31, HOU!C31, IND!C31, LAC!C29, LAL!C31, MEM!C31, MIA!C31, MIL!C31, MIN!C31, NOP!C31, NYK!C31, OKC!C31, ORL!C31, PHI!C31, PHX!C31, POR!C31, SAC!C29, SAS!C31, TOR!C31, UTH!C31, WAS!C31)</f>
        <v>12</v>
      </c>
      <c r="D165" s="38">
        <f>Median(ATL!D31, BOS!D31, BRK!D31, CHA!D31, CHI!D31, CLE!D31, DAL!D31, DEN!D31, DET!D31, GSW!D31, HOU!D31, IND!D31, LAC!D29, LAL!D31, MEM!D31, MIA!D31, MIL!D31, MIN!D31, NOP!D31, NYK!D31, OKC!D31, ORL!D31, PHI!D31, PHX!D31, POR!D31, SAC!D29, SAS!D31, TOR!D31, UTH!D31, WAS!D31)</f>
        <v>8</v>
      </c>
      <c r="E165" s="38">
        <f>Median(ATL!E31, BOS!E31, BRK!E31, CHA!E31, CHI!E31, CLE!E31, DAL!E31, DEN!E31, DET!E31, GSW!E31, HOU!E31, IND!E31, LAC!E29, LAL!E31, MEM!E31, MIA!E31, MIL!E31, MIN!E31, NOP!E31, NYK!E31, OKC!E31, ORL!E31, PHI!E31, PHX!E31, POR!E31, SAC!E29, SAS!E31, TOR!E31, UTH!E31, WAS!E31)</f>
        <v>10</v>
      </c>
      <c r="F165" s="38">
        <f>Median(ATL!G31, BOS!F31, BRK!F31, CHA!F31, CHI!F31, CLE!F31, DAL!F31, DEN!F31, DET!F31, GSW!F31, HOU!F31, IND!F31, LAC!F29, LAL!F31, MEM!F31, MIA!F31, MIL!F31, MIN!F31, NOP!F31, NYK!F31, OKC!F31, ORL!F31, PHI!F31, PHX!F31, POR!F31, SAC!F29, SAS!F31, TOR!F31, UTH!F31, WAS!F31)</f>
        <v>7</v>
      </c>
      <c r="G165" s="38">
        <f>Median(ATL!G31, BOS!G31, BRK!G31, CHA!G31, CHI!G31, CLE!G31, DAL!G31, DEN!G31, DET!G31, GSW!G31, HOU!G31, IND!G31, LAC!G29, LAL!G31, MEM!G31, MIA!G31, MIL!G31, MIN!G31, NOP!G31, NYK!G31, OKC!G31, ORL!G31, PHI!G31, PHX!G31, POR!G31, SAC!G29, SAS!G31, TOR!G31, UTH!G31, WAS!G31)</f>
        <v>7</v>
      </c>
      <c r="H165" s="38">
        <f>Median(ATL!H31, BOS!H31, BRK!H31, CHA!H31, CHI!H31, CLE!H31, DAL!H31, DEN!H31, DET!H31, GSW!H31, HOU!H31, IND!H31, LAC!H29, LAL!H31, MEM!H31, MIA!H31, MIL!H31, MIN!H31, NOP!G31, NYK!H31, OKC!H31, ORL!H31, PHI!H31, PHX!H31, POR!H31, SAC!H29, SAS!H31, TOR!H31, UTH!H31, WAS!H31)</f>
        <v>9</v>
      </c>
      <c r="I165" s="38">
        <f>Median(ATL!I31, BOS!I31, BRK!I31, CHA!I31, CHI!I31, CLE!I31, DAL!I31, DEN!I31, DET!I31, GSW!I31, HOU!I31, IND!I31, LAC!I29, LAL!I31, MEM!I31, MIA!I31, MIL!I31, MIN!I31, NOP!I30, NYK!I31, OKC!I31, ORL!I31, PHI!I31, PHX!I31, POR!I31, SAC!I29, SAS!I31, TOR!I31, UTH!I31, WAS!I31)</f>
        <v>9</v>
      </c>
      <c r="J165" s="38">
        <f>Median(ATL!J31, BOS!J31, BRK!J31, CHA!J31, CHI!J31, CLE!J31, DAL!J31, DEN!J31, DET!J31, GSW!J31, HOU!J31, IND!J31, LAC!J29, LAL!J31, MEM!J31, MIA!J31, MIL!J31, MIN!J31, NOP!J30, NYK!J31, OKC!J31, ORL!J31, PHI!J31, PHX!J31, POR!J31, SAC!J29, SAS!J31, TOR!J31, UTH!J31, WAS!J31)</f>
        <v>11</v>
      </c>
      <c r="K165" s="38">
        <f>Median(ATL!K31, BOS!K31, BRK!K31, CHA!K31, CHI!K31, CLE!K31, DAL!K31, DEN!K31, DET!K31, GSW!K31, HOU!K31, IND!K31, LAC!K29, LAL!K31, MEM!K31, MIA!K31, MIL!K31, MIN!K31, NOP!K30, NYK!K31, OKC!K31, ORL!K31, PHI!K31, PHX!K31, POR!K31, SAC!K29, SAS!K31, TOR!K31, UTH!K31, WAS!K31)</f>
        <v>14</v>
      </c>
      <c r="L165" s="38">
        <f>Median(ATL!L31, BOS!L31, BRK!L31, CHA!L31, CHI!L31, CLE!L31, DAL!L31, DEN!L31, DET!L31, GSW!L31, HOU!L31, IND!L31, LAC!L29, LAL!L31, MEM!L31, MIA!L31, MIL!L31, MIN!L31, NOP!L30, NYK!L31, OKC!L31, ORL!L31, PHI!L31, PHX!L31, POR!L31, SAC!L29, SAS!L31, TOR!L31, UTH!L31, WAS!L31)</f>
        <v>18</v>
      </c>
      <c r="M165" s="38">
        <f>Median(ATL!M31, BOS!M31, BRK!M31, CHA!M31, CHI!M31, CLE!M31, DAL!M31, DEN!M31, DET!M31, GSW!M31, HOU!M31, IND!M31, LAC!M29, LAL!M31, MEM!M31, MIA!M31, MIL!M31, MIN!M31, NOP!M31, NYK!M31, OKC!M31, ORL!M31, PHI!M31, PHX!M31, POR!M31, SAC!M29, SAS!M31, TOR!M31, UTH!M31, WAS!M31)</f>
        <v>12</v>
      </c>
      <c r="N165" s="38">
        <f>Median(ATL!N31, BOS!N31, BRK!N31, CHA!N31, CHI!N31, CLE!N31, DAL!N31, DEN!N31, DET!N31, GSW!N31, HOU!N31, IND!N31, LAC!N29, LAL!N31, MEM!N31, MIA!N31, MIL!N31, MIN!N31, NOP!N31, NYK!N31, OKC!N31, ORL!N31, PHI!N31, PHX!N31, POR!N31, SAC!N29, SAS!N31, TOR!N31, UTH!N31, WAS!N31)</f>
        <v>12</v>
      </c>
      <c r="O165" s="38">
        <f>Median(ATL!O31, BOS!O31, BRK!O31, CHA!O31, CHI!O31, CLE!O31, DAL!O31, DEN!O31, DET!O31, GSW!O31, HOU!O31, IND!O31, LAC!O29, LAL!O31, MEM!O31, MIA!O31, MIL!O31, MIN!O31, NOP!O31, NYK!O31, OKC!O31, ORL!O31, PHI!O31, PHX!O31, POR!O31, SAC!O29, SAS!O31, TOR!O31, UTH!O31, WAS!O31)</f>
        <v>11</v>
      </c>
      <c r="P165" s="38">
        <f>MEDIAN.LEGACY(ATL!P31, BOS!P31, BRK!P31, CHA!P31, CHI!P31, CLE!P31, DAL!P31, DEN!P31, DET!P31, GSW!P31, HOU!P31, IND!P31, LAC!P29, LAL!P31, MEM!P31, MIA!P31, MIL!P31, MIN!P31, NOP!P31, NYK!P31, OKC!P31, ORL!P31, PHI!P31, PHX!P31, POR!P31, SAC!P29, SAS!P31, TOR!P31, UTH!P31, WAS!P31)</f>
        <v>0</v>
      </c>
      <c r="Q165" s="38">
        <f>MEDIAN.LEGACY(ATL!Q31, BOS!Q31, BRK!Q31, CHA!Q31, CHI!Q31, CLE!Q31, DAL!Q31, DEN!Q31, DET!Q31, GSW!Q31, HOU!Q31, IND!Q31, LAC!Q29, LAL!Q31, MEM!Q31, MIA!Q31, MIL!Q31, MIN!Q31, NOP!Q31, NYK!Q31, OKC!Q31, ORL!Q31, PHI!Q31, PHX!Q31, POR!Q31, SAC!Q29, SAS!Q31, TOR!Q31, UTH!Q31, WAS!Q31)</f>
        <v>0</v>
      </c>
      <c r="R165" s="38">
        <f>MEDIAN.LEGACY(ATL!R31, BOS!R31, BRK!R31, CHA!R31, CHI!R31, CLE!R31, DAL!R31, DEN!R31, DET!R31, GSW!R31, HOU!R31, IND!R31, LAC!R29, LAL!R31, MEM!R31, MIA!R31, MIL!R31, MIN!R31, NOP!R31, NYK!R31, OKC!R31, ORL!R31, PHI!R31, PHX!R31, POR!R31, SAC!R29, SAS!R31, TOR!R31, UTH!R31, WAS!R31)</f>
        <v>0</v>
      </c>
      <c r="S165" s="38">
        <f>Median(ATL!S31, BOS!S31, BRK!S31, CHA!S31, CHI!S31, CLE!S31, DAL!S31, DEN!S31, DET!S31, GSW!S31, HOU!S31, IND!S31, LAC!S29, LAL!S31, MEM!S31, MIA!S31, MIL!S31, MIN!S31, NOP!S31, NYK!S31, OKC!S31, ORL!S31, PHI!S31, PHX!S31, POR!S31, SAC!S29, SAS!S31, TOR!S31, UTH!S31, WAS!S31)</f>
        <v>41821</v>
      </c>
    </row>
    <row r="166">
      <c r="A166" s="104"/>
      <c r="B166" s="99"/>
      <c r="C166" s="99"/>
      <c r="D166" s="99"/>
      <c r="E166" s="99"/>
      <c r="F166" s="99"/>
      <c r="G166" s="99"/>
      <c r="H166" s="99"/>
      <c r="I166" s="99"/>
      <c r="J166" s="99"/>
      <c r="K166" s="99"/>
      <c r="L166" s="99"/>
      <c r="M166" s="99"/>
      <c r="N166" s="99"/>
      <c r="O166" s="99"/>
      <c r="P166" s="99"/>
      <c r="Q166" s="99"/>
      <c r="R166" s="99"/>
      <c r="S166" s="99"/>
    </row>
    <row r="167">
      <c r="A167" s="85" t="s">
        <v>344</v>
      </c>
      <c r="B167" s="99"/>
      <c r="C167" s="99"/>
      <c r="D167" s="99"/>
      <c r="E167" s="99"/>
      <c r="F167" s="99"/>
      <c r="G167" s="99"/>
      <c r="H167" s="99"/>
      <c r="I167" s="99"/>
      <c r="J167" s="99"/>
      <c r="K167" s="99"/>
      <c r="L167" s="99"/>
      <c r="M167" s="99"/>
      <c r="N167" s="99"/>
      <c r="O167" s="99"/>
      <c r="P167" s="99"/>
      <c r="Q167" s="99"/>
      <c r="R167" s="99"/>
      <c r="S167" s="99"/>
    </row>
    <row r="168">
      <c r="A168" s="3" t="s">
        <v>1</v>
      </c>
      <c r="B168" s="141">
        <f>STDEVP(ATL!B2, BOS!B2, BRK!B2, CHA!B2, CHI!B2, CLE!B2, DAL!B2, DEN!B2, DET!B2, GSW!B2, HOU!B2, IND!B2, LAC!B2, LAL!B2, MEM!B2, MIA!B2, MIL!B2, MIN!B2, NOP!B2, NYK!B2, OKC!B2, ORL!B2, PHI!B2, PHX!B2, POR!B2, SAC!B2, SAS!B2, TOR!B2, UTH!B2, WAS!B2)</f>
        <v>2.387234569</v>
      </c>
      <c r="C168" s="141">
        <f>STDEVP(ATL!C2, BOS!C2, BRK!C2, CHA!C2, CHI!C2, CLE!C2, DAL!C2, DEN!C2, DET!C2, GSW!C2, HOU!C2, IND!C2, LAC!C2, LAL!C2, MEM!C2, MIA!C2, MIL!C2, MIN!C2, NOP!C2, NYK!C2, OKC!C2, ORL!C2, PHI!C2, PHX!C2, POR!C2, SAC!C2, SAS!C2, TOR!C2, UTH!C2, WAS!C2)</f>
        <v>2.237601106</v>
      </c>
      <c r="D168" s="141">
        <f>STDEVP(ATL!D2, BOS!D2, BRK!D2, CHA!D2, CHI!D2, CLE!D2, DAL!D2, DEN!D2, DET!D2, GSW!D2, HOU!D2, IND!D2, LAC!D2, LAL!D2, MEM!D2, MIA!D2, MIL!D2, MIN!D2, NOP!D2, NYK!D2, OKC!D2, ORL!D2, PHI!D2, PHX!D2, POR!D2, SAC!D2, SAS!D2, TOR!D2, UTH!D2, WAS!D2)</f>
        <v>1.49897084</v>
      </c>
      <c r="E168" s="141">
        <f>STDEVP(ATL!E2, BOS!E2, BRK!E2, CHA!E2, CHI!E2, CLE!E2, DAL!E2, DEN!E2, DET!E2, GSW!E2, HOU!E2, IND!E2, LAC!E2, LAL!E2, MEM!E2, MIA!E2, MIL!E2, MIN!E2, NOP!E2, NYK!E2, OKC!E2, ORL!E2, PHI!E2, PHX!E2, POR!E2, SAC!E2, SAS!E2, TOR!E2, UTH!E2, WAS!E2)</f>
        <v>1.801133765</v>
      </c>
      <c r="F168" s="141">
        <f>STDEVP(ATL!G2, BOS!F2, BRK!F2, CHA!F2, CHI!F2, CLE!F2, DAL!F2, DEN!F2, DET!F2, GSW!F2, HOU!F2, IND!F2, LAC!F2, LAL!F2, MEM!F2, MIA!F2, MIL!F2, MIN!F2, NOP!F2, NYK!F2, OKC!F2, ORL!F2, PHI!F2, PHX!F2, POR!F2, SAC!F2, SAS!F2, TOR!F2, UTH!F2, WAS!F2)</f>
        <v>2.802154708</v>
      </c>
      <c r="G168" s="141">
        <f>STDEVP(ATL!G2, BOS!G2, BRK!G2, CHA!G2, CHI!G2, CLE!G2, DAL!G2, DEN!G2, DET!G2, GSW!G2, HOU!G2, IND!G2, LAC!G2, LAL!G2, MEM!G2, MIA!G2, MIL!G2, MIN!G2, NOP!G2, NYK!G2, OKC!G2, ORL!G2, PHI!G2, PHX!G2, POR!G2, SAC!G2, SAS!G2, TOR!G2, UTH!G2, WAS!G2)</f>
        <v>2.40370085</v>
      </c>
      <c r="H168" s="141">
        <f>STDEVP(ATL!H2, BOS!H2, BRK!H2, CHA!H2, CHI!H2, CLE!H2, DAL!H2, DEN!H2, DET!H2, GSW!H2, HOU!H2, IND!H2, LAC!H2, LAL!H2, MEM!H2, MIA!H2, MIL!H2, MIN!H2, NOP!G2, NYK!H2, OKC!H2, ORL!H2, PHI!H2, PHX!H2, POR!H2, SAC!H2, SAS!H2, TOR!H2, UTH!H2, WAS!H2)</f>
        <v>0.7200822998</v>
      </c>
      <c r="I168" s="141">
        <f>STDEVP(ATL!I2, BOS!I2, BRK!I2, CHA!I2, CHI!I2, CLE!I2, DAL!I2, DEN!I2, DET!I2, GSW!I2, HOU!I2, IND!I2, LAC!I2, LAL!I2, MEM!I2, MIA!I2, MIL!I2, MIN!I2, NOP!I2, NYK!I2, OKC!I2, ORL!I2, PHI!I2, PHX!I2, POR!I2, SAC!I2, SAS!I2, TOR!I2, UTH!I2, WAS!I2)</f>
        <v>0.4714045208</v>
      </c>
      <c r="J168" s="141">
        <f>STDEVP(ATL!J2, BOS!J2, BRK!J2, CHA!J2, CHI!J2, CLE!J2, DAL!J2, DEN!J2, DET!J2, GSW!J2, HOU!J2, IND!J2, LAC!J2, LAL!J2, MEM!J2, MIA!J2, MIL!J2, MIN!J2, NOP!J2, NYK!J2, OKC!J2, ORL!J2, PHI!J2, PHX!J2, POR!J2, SAC!J2, SAS!J2, TOR!J2, UTH!J2, WAS!J2)</f>
        <v>0.3249615362</v>
      </c>
      <c r="K168" s="141">
        <f>STDEVP(ATL!K2, BOS!K2, BRK!K2, CHA!K2, CHI!K2, CLE!K2, DAL!K2, DEN!K2, DET!K2, GSW!K2, HOU!K2, IND!K2, LAC!K2, LAL!K2, MEM!K2, MIA!K2, MIL!K2, MIN!K2, NOP!K2, NYK!K2, OKC!K2, ORL!K2, PHI!K2, PHX!K2, POR!K2, SAC!K2, SAS!K2, TOR!K2, UTH!K2, WAS!K2)</f>
        <v>1.039998665</v>
      </c>
      <c r="L168" s="141">
        <f>STDEVP(ATL!L2, BOS!L2, BRK!L2, CHA!L2, CHI!L2, CLE!L2, DAL!L2, DEN!L2, DET!L2, GSW!L2, HOU!L2, IND!L2, LAC!L2, LAL!L2, MEM!L2, MIA!L2, MIL!L2, MIN!L2, NOP!L2, NYK!L2, OKC!L2, ORL!L2, PHI!L2, PHX!L2, POR!L2, SAC!L2, SAS!L2, TOR!L2, UTH!L2, WAS!L2)</f>
        <v>0.3846153846</v>
      </c>
      <c r="M168" s="141">
        <f>STDEVP(ATL!M2, BOS!M2, BRK!M2, CHA!M2, CHI!M2, CLE!M2, DAL!M2, DEN!M2, DET!M2, GSW!M2, HOU!M2, IND!M2, LAC!M2, LAL!M2, MEM!M2, MIA!M2, MIL!M2, MIN!M2, NOP!M2, NYK!M2, OKC!M2, ORL!M2, PHI!M2, PHX!M2, POR!M2, SAC!M2, SAS!M2, TOR!M2, UTH!M2, WAS!M2)</f>
        <v>1.29614814</v>
      </c>
      <c r="N168" s="141">
        <f>STDEVP(ATL!N2, BOS!N2, BRK!N2, CHA!N2, CHI!N2, CLE!N2, DAL!N2, DEN!N2, DET!N2, GSW!N2, HOU!N2, IND!N2, LAC!N2, LAL!N2, MEM!N2, MIA!N2, MIL!N2, MIN!N2, NOP!N2, NYK!N2, OKC!N2, ORL!N2, PHI!N2, PHX!N2, POR!N2, SAC!N2, SAS!N2, TOR!N2, UTH!N2, WAS!N2)</f>
        <v>1.112834219</v>
      </c>
      <c r="O168" s="141">
        <f>STDEVP(ATL!O2, BOS!O2, BRK!O2, CHA!O2, CHI!O2, CLE!O2, DAL!O2, DEN!O2, DET!O2, GSW!O2, HOU!O2, IND!O2, LAC!O2, LAL!O2, MEM!O2, MIA!O2, MIL!O2, MIN!O2, NOP!O2, NYK!O2, OKC!O2, ORL!O2, PHI!O2, PHX!O2, POR!O2, SAC!O2, SAS!O2, TOR!O2, UTH!O2, WAS!O2)</f>
        <v>1.465865045</v>
      </c>
      <c r="P168" s="141" t="str">
        <f>STDEVP(ATL!P2, BOS!P2, BRK!P2, CHA!P2, CHI!P2, CLE!P2, DAL!P2, DEN!P2, DET!P2, GSW!P2, HOU!P2, IND!P2, LAC!P2, LAL!P2, MEM!P2, MIA!P2, MIL!P2, MIN!P2, NOP!P2, NYK!P2, OKC!P2, ORL!P2, PHI!P2, PHX!P2, POR!P2, SAC!P2, SAS!P2, TOR!P2, UTH!P2, WAS!P2)</f>
        <v>#DIV/0!</v>
      </c>
      <c r="Q168" s="141" t="str">
        <f>STDEVP(ATL!Q2, BOS!Q2, BRK!Q2, CHA!Q2, CHI!Q2, CLE!Q2, DAL!Q2, DEN!Q2, DET!Q2, GSW!Q2, HOU!Q2, IND!Q2, LAC!Q2, LAL!Q2, MEM!Q2, MIA!Q2, MIL!Q2, MIN!Q2, NOP!Q2, NYK!Q2, OKC!Q2, ORL!Q2, PHI!Q2, PHX!Q2, POR!Q2, SAC!Q2, SAS!Q2, TOR!Q2, UTH!Q2, WAS!Q2)</f>
        <v>#DIV/0!</v>
      </c>
      <c r="R168" s="141" t="str">
        <f>STDEVP(ATL!R2, BOS!R2, BRK!R2, CHA!R2, CHI!R2, CLE!R2, DAL!R2, DEN!R2, DET!R2, GSW!R2, HOU!R2, IND!R2, LAC!R2, LAL!R2, MEM!R2, MIA!R2, MIL!R2, MIN!R2, NOP!R2, NYK!R2, OKC!R2, ORL!R2, PHI!R2, PHX!R2, POR!R2, SAC!R2, SAS!R2, TOR!R2, UTH!R2, WAS!R2)</f>
        <v>#DIV/0!</v>
      </c>
      <c r="S168" s="141" t="str">
        <f>STDEVP(ATL!S2, BOS!S2, BRK!S2, CHA!S2, CHI!S2, CLE!S2, DAL!S2, DEN!S2, DET!S2, GSW!S2, HOU!S2, IND!S2, LAC!S2, LAL!S2, MEM!S2, MIA!S2, MIL!S2, MIN!S2, NOP!S2, NYK!S2, OKC!S2, ORL!S2, PHI!S2, PHX!S2, POR!S2, SAC!S2, SAS!S2, TOR!S2, UTH!S2, WAS!S2)</f>
        <v>#DIV/0!</v>
      </c>
    </row>
    <row r="169">
      <c r="A169" s="3" t="s">
        <v>22</v>
      </c>
      <c r="B169" s="141">
        <f>STDEVP(ATL!B3, BOS!B3, BRK!B3, CHA!B3, CHI!B3, CLE!B3, DAL!B3, DEN!B3, DET!B3, GSW!B3, HOU!B3, IND!B3, LAC!B3, LAL!B3, MEM!B3, MIA!B3, MIL!B3, MIN!B3, NOP!B3, NYK!B3, OKC!B3, ORL!B3, PHI!B3, PHX!B3, POR!B3, SAC!B3, SAS!B3, TOR!B3, UTH!B3, WAS!B3)</f>
        <v>1.220200348</v>
      </c>
      <c r="C169" s="141">
        <f>STDEVP(ATL!C3, BOS!C3, BRK!C3, CHA!C3, CHI!C3, CLE!C3, DAL!C3, DEN!C3, DET!C3, GSW!C3, HOU!C3, IND!C3, LAC!C3, LAL!C3, MEM!C3, MIA!C3, MIL!C3, MIN!C3, NOP!C3, NYK!C3, OKC!C3, ORL!C3, PHI!C3, PHX!C3, POR!C3, SAC!C3, SAS!C3, TOR!C3, UTH!C3, WAS!C3)</f>
        <v>2.131480677</v>
      </c>
      <c r="D169" s="141">
        <f>STDEVP(ATL!D3, BOS!D3, BRK!D3, CHA!D3, CHI!D3, CLE!D3, DAL!D3, DEN!D3, DET!D3, GSW!D3, HOU!D3, IND!D3, LAC!D3, LAL!D3, MEM!D3, MIA!D3, MIL!D3, MIN!D3, NOP!D3, NYK!D3, OKC!D3, ORL!D3, PHI!D3, PHX!D3, POR!D3, SAC!D3, SAS!D3, TOR!D3, UTH!D3, WAS!D3)</f>
        <v>2.610520028</v>
      </c>
      <c r="E169" s="141">
        <f>STDEVP(ATL!E3, BOS!E3, BRK!E3, CHA!E3, CHI!E3, CLE!E3, DAL!E3, DEN!E3, DET!E3, GSW!E3, HOU!E3, IND!E3, LAC!E3, LAL!E3, MEM!E3, MIA!E3, MIL!E3, MIN!E3, NOP!E3, NYK!E3, OKC!E3, ORL!E3, PHI!E3, PHX!E3, POR!E3, SAC!E3, SAS!E3, TOR!E3, UTH!E3, WAS!E3)</f>
        <v>1.085133537</v>
      </c>
      <c r="F169" s="141">
        <f>STDEVP(ATL!G3, BOS!F3, BRK!F3, CHA!F3, CHI!F3, CLE!F3, DAL!F3, DEN!F3, DET!F3, GSW!F3, HOU!F3, IND!F3, LAC!F3, LAL!F3, MEM!F3, MIA!F3, MIL!F3, MIN!F3, NOP!F3, NYK!F3, OKC!F3, ORL!F3, PHI!F3, PHX!F3, POR!F3, SAC!F3, SAS!F3, TOR!F3, UTH!F3, WAS!F3)</f>
        <v>1.044143997</v>
      </c>
      <c r="G169" s="141">
        <f>STDEVP(ATL!G3, BOS!G3, BRK!G3, CHA!G3, CHI!G3, CLE!G3, DAL!G3, DEN!G3, DET!G3, GSW!G3, HOU!G3, IND!G3, LAC!G3, LAL!G3, MEM!G3, MIA!G3, MIL!G3, MIN!G3, NOP!G3, NYK!G3, OKC!G3, ORL!G3, PHI!G3, PHX!G3, POR!G3, SAC!G3, SAS!G3, TOR!G3, UTH!G3, WAS!G3)</f>
        <v>2.075396404</v>
      </c>
      <c r="H169" s="141">
        <f>STDEVP(ATL!H3, BOS!H3, BRK!H3, CHA!H3, CHI!H3, CLE!H3, DAL!H3, DEN!H3, DET!H3, GSW!H3, HOU!H3, IND!H3, LAC!H3, LAL!H3, MEM!H3, MIA!H3, MIL!H3, MIN!H3, NOP!G3, NYK!H3, OKC!H3, ORL!H3, PHI!H3, PHX!H3, POR!H3, SAC!H3, SAS!H3, TOR!H3, UTH!H3, WAS!H3)</f>
        <v>1.695633058</v>
      </c>
      <c r="I169" s="141">
        <f>STDEVP(ATL!I3, BOS!I3, BRK!I3, CHA!I3, CHI!I3, CLE!I3, DAL!I3, DEN!I3, DET!I3, GSW!I3, HOU!I3, IND!I3, LAC!I3, LAL!I3, MEM!I3, MIA!I3, MIL!I3, MIN!I3, NOP!I2, NYK!I3, OKC!I3, ORL!I3, PHI!I3, PHX!I3, POR!I3, SAC!I3, SAS!I3, TOR!I3, UTH!I3, WAS!I3)</f>
        <v>1.784708712</v>
      </c>
      <c r="J169" s="141">
        <f>STDEVP(ATL!J3, BOS!J3, BRK!J3, CHA!J3, CHI!J3, CLE!J3, DAL!J3, DEN!J3, DET!J3, GSW!J3, HOU!J3, IND!J3, LAC!J3, LAL!J3, MEM!J3, MIA!J3, MIL!J3, MIN!J3, NOP!J2, NYK!J3, OKC!J3, ORL!J3, PHI!J3, PHX!J3, POR!J3, SAC!J3, SAS!J3, TOR!J3, UTH!J3, WAS!J3)</f>
        <v>4.362751425</v>
      </c>
      <c r="K169" s="141">
        <f>STDEVP(ATL!K3, BOS!K3, BRK!K3, CHA!K3, CHI!K3, CLE!K3, DAL!K3, DEN!K3, DET!K3, GSW!K3, HOU!K3, IND!K3, LAC!K3, LAL!K3, MEM!K3, MIA!K3, MIL!K3, MIN!K3, NOP!K2, NYK!K3, OKC!K3, ORL!K3, PHI!K3, PHX!K3, POR!K3, SAC!K3, SAS!K3, TOR!K3, UTH!K3, WAS!K3)</f>
        <v>1.525250435</v>
      </c>
      <c r="L169" s="141">
        <f>STDEVP(ATL!L3, BOS!L3, BRK!L3, CHA!L3, CHI!L3, CLE!L3, DAL!L3, DEN!L3, DET!L3, GSW!L3, HOU!L3, IND!L3, LAC!L3, LAL!L3, MEM!L3, MIA!L3, MIL!L3, MIN!L3, NOP!L2, NYK!L3, OKC!L3, ORL!L3, PHI!L3, PHX!L3, POR!L3, SAC!L3, SAS!L3, TOR!L3, UTH!L3, WAS!L3)</f>
        <v>3.825328234</v>
      </c>
      <c r="M169" s="141">
        <f>STDEVP(ATL!M3, BOS!M3, BRK!M3, CHA!M3, CHI!M3, CLE!M3, DAL!M3, DEN!M3, DET!M3, GSW!M3, HOU!M3, IND!M3, LAC!M3, LAL!M3, MEM!M3, MIA!M3, MIL!M3, MIN!M3, NOP!M3, NYK!M3, OKC!M3, ORL!M3, PHI!M3, PHX!M3, POR!M3, SAC!M3, SAS!M3, TOR!M3, UTH!M3, WAS!M3)</f>
        <v>2.125652841</v>
      </c>
      <c r="N169" s="141">
        <f>STDEVP(ATL!N3, BOS!N3, BRK!N3, CHA!N3, CHI!N3, CLE!N3, DAL!N3, DEN!N3, DET!N3, GSW!N3, HOU!N3, IND!N3, LAC!N3, LAL!N3, MEM!N3, MIA!N3, MIL!N3, MIN!N3, NOP!N3, NYK!N3, OKC!N3, ORL!N3, PHI!N3, PHX!N3, POR!N3, SAC!N3, SAS!N3, TOR!N3, UTH!N3, WAS!N3)</f>
        <v>1.834775191</v>
      </c>
      <c r="O169" s="141">
        <f>STDEVP(ATL!O3, BOS!O3, BRK!O3, CHA!O3, CHI!O3, CLE!O3, DAL!O3, DEN!O3, DET!O3, GSW!O3, HOU!O3, IND!O3, LAC!O3, LAL!O3, MEM!O3, MIA!O3, MIL!O3, MIN!O3, NOP!O3, NYK!O3, OKC!O3, ORL!O3, PHI!O3, PHX!O3, POR!O3, SAC!O3, SAS!O3, TOR!O3, UTH!O3, WAS!O3)</f>
        <v>0.9958591955</v>
      </c>
      <c r="P169" s="141" t="str">
        <f>STDEVP(ATL!P3, BOS!P3, BRK!P3, CHA!P3, CHI!P3, CLE!P3, DAL!P3, DEN!P3, DET!P3, GSW!P3, HOU!P3, IND!P3, LAC!P3, LAL!P3, MEM!P3, MIA!P3, MIL!P3, MIN!P3, NOP!P3, NYK!P3, OKC!P3, ORL!P3, PHI!P3, PHX!P3, POR!P3, SAC!P3, SAS!P3, TOR!P3, UTH!P3, WAS!P3)</f>
        <v>#DIV/0!</v>
      </c>
      <c r="Q169" s="141" t="str">
        <f>STDEVP(ATL!Q3, BOS!Q3, BRK!Q3, CHA!Q3, CHI!Q3, CLE!Q3, DAL!Q3, DEN!Q3, DET!Q3, GSW!Q3, HOU!Q3, IND!Q3, LAC!Q3, LAL!Q3, MEM!Q3, MIA!Q3, MIL!Q3, MIN!Q3, NOP!Q3, NYK!Q3, OKC!Q3, ORL!Q3, PHI!Q3, PHX!Q3, POR!Q3, SAC!Q3, SAS!Q3, TOR!Q3, UTH!Q3, WAS!Q3)</f>
        <v>#DIV/0!</v>
      </c>
      <c r="R169" s="141" t="str">
        <f>STDEVP(ATL!R3, BOS!R3, BRK!R3, CHA!R3, CHI!R3, CLE!R3, DAL!R3, DEN!R3, DET!R3, GSW!R3, HOU!R3, IND!R3, LAC!R3, LAL!R3, MEM!R3, MIA!R3, MIL!R3, MIN!R3, NOP!R3, NYK!R3, OKC!R3, ORL!R3, PHI!R3, PHX!R3, POR!R3, SAC!R3, SAS!R3, TOR!R3, UTH!R3, WAS!R3)</f>
        <v>#DIV/0!</v>
      </c>
      <c r="S169" s="141" t="str">
        <f>STDEVP(ATL!S3, BOS!S3, BRK!S3, CHA!S3, CHI!S3, CLE!S3, DAL!S3, DEN!S3, DET!S3, GSW!S3, HOU!S3, IND!S3, LAC!S3, LAL!S3, MEM!S3, MIA!S3, MIL!S3, MIN!S3, NOP!S3, NYK!S3, OKC!S3, ORL!S3, PHI!S3, PHX!S3, POR!S3, SAC!S3, SAS!S3, TOR!S3, UTH!S3, WAS!S3)</f>
        <v>#DIV/0!</v>
      </c>
    </row>
    <row r="170">
      <c r="A170" s="3" t="s">
        <v>23</v>
      </c>
      <c r="B170" s="141">
        <f>STDEVP(ATL!B4, BOS!B4, BRK!B4, CHA!B4, CHI!B4, CLE!B4, DAL!B4, DEN!B4, DET!B4, GSW!B4, HOU!B4, IND!B4, LAC!B4, LAL!B4, MEM!B4, MIA!B4, MIL!B4, MIN!B4, NOP!B4, NYK!B4, OKC!B4, ORL!B4, PHI!B4, PHX!B4, POR!B4, SAC!B4, SAS!B4, TOR!B4, UTH!B4, WAS!B4)</f>
        <v>1.943936442</v>
      </c>
      <c r="C170" s="141">
        <f>STDEVP(ATL!C4, BOS!C4, BRK!C4, CHA!C4, CHI!C4, CLE!C4, DAL!C4, DEN!C4, DET!C4, GSW!C4, HOU!C4, IND!C4, LAC!C4, LAL!C4, MEM!C4, MIA!C4, MIL!C4, MIN!C4, NOP!C4, NYK!C4, OKC!C4, ORL!C4, PHI!C4, PHX!C4, POR!C4, SAC!C4, SAS!C4, TOR!C4, UTH!C4, WAS!C4)</f>
        <v>2.255917383</v>
      </c>
      <c r="D170" s="141">
        <f>STDEVP(ATL!D4, BOS!D4, BRK!D4, CHA!D4, CHI!D4, CLE!D4, DAL!D4, DEN!D4, DET!D4, GSW!D4, HOU!D4, IND!D4, LAC!D4, LAL!D4, MEM!D4, MIA!D4, MIL!D4, MIN!D4, NOP!D4, NYK!D4, OKC!D4, ORL!D4, PHI!D4, PHX!D4, POR!D4, SAC!D4, SAS!D4, TOR!D4, UTH!D4, WAS!D4)</f>
        <v>1.65551827</v>
      </c>
      <c r="E170" s="141">
        <f>STDEVP(ATL!E4, BOS!E4, BRK!E4, CHA!E4, CHI!E4, CLE!E4, DAL!E4, DEN!E4, DET!E4, GSW!E4, HOU!E4, IND!E4, LAC!E4, LAL!E4, MEM!E4, MIA!E4, MIL!E4, MIN!E4, NOP!E4, NYK!E4, OKC!E4, ORL!E4, PHI!E4, PHX!E4, POR!E4, SAC!E4, SAS!E4, TOR!E4, UTH!E4, WAS!E4)</f>
        <v>1.117372234</v>
      </c>
      <c r="F170" s="141">
        <f>STDEVP(ATL!G4, BOS!F4, BRK!F4, CHA!F4, CHI!F4, CLE!F4, DAL!F4, DEN!F4, DET!F4, GSW!F4, HOU!F4, IND!F4, LAC!F4, LAL!F4, MEM!F4, MIA!F4, MIL!F4, MIN!F4, NOP!F4, NYK!F4, OKC!F4, ORL!F4, PHI!F4, PHX!F4, POR!F4, SAC!F4, SAS!F4, TOR!F4, UTH!F4, WAS!F4)</f>
        <v>1.109400392</v>
      </c>
      <c r="G170" s="141">
        <f>STDEVP(ATL!G4, BOS!G4, BRK!G4, CHA!G4, CHI!G4, CLE!G4, DAL!G4, DEN!G4, DET!G4, GSW!G4, HOU!G4, IND!G4, LAC!G4, LAL!G4, MEM!G4, MIA!G4, MIL!G4, MIN!G4, NOP!G4, NYK!G4, OKC!G4, ORL!G4, PHI!G4, PHX!G4, POR!G4, SAC!G4, SAS!G4, TOR!G4, UTH!G4, WAS!G4)</f>
        <v>1.446816666</v>
      </c>
      <c r="H170" s="141">
        <f>STDEVP(ATL!H4, BOS!H4, BRK!H4, CHA!H4, CHI!H4, CLE!H4, DAL!H4, DEN!H4, DET!H4, GSW!H4, HOU!H4, IND!H4, LAC!H4, LAL!H4, MEM!H4, MIA!H4, MIL!H4, MIN!H4, NOP!G4, NYK!H4, OKC!H4, ORL!H4, PHI!H4, PHX!H4, POR!H4, SAC!H4, SAS!H4, TOR!H4, UTH!H4, WAS!H4)</f>
        <v>2.072750901</v>
      </c>
      <c r="I170" s="141">
        <f>STDEVP(ATL!I4, BOS!I4, BRK!I4, CHA!I4, CHI!I4, CLE!I4, DAL!I4, DEN!I4, DET!I4, GSW!I4, HOU!I4, IND!I4, LAC!I4, LAL!I4, MEM!I4, MIA!I4, MIL!I4, MIN!I4, NOP!I3, NYK!I4, OKC!I4, ORL!I4, PHI!I4, PHX!I4, POR!I4, SAC!I4, SAS!I4, TOR!I4, UTH!I4, WAS!I4)</f>
        <v>2.528845928</v>
      </c>
      <c r="J170" s="141">
        <f>STDEVP(ATL!J4, BOS!J4, BRK!J4, CHA!J4, CHI!J4, CLE!J4, DAL!J4, DEN!J4, DET!J4, GSW!J4, HOU!J4, IND!J4, LAC!J4, LAL!J4, MEM!J4, MIA!J4, MIL!J4, MIN!J4, NOP!J3, NYK!J4, OKC!J4, ORL!J4, PHI!J4, PHX!J4, POR!J4, SAC!J4, SAS!J4, TOR!J4, UTH!J4, WAS!J4)</f>
        <v>1.720465053</v>
      </c>
      <c r="K170" s="141">
        <f>STDEVP(ATL!K4, BOS!K4, BRK!K4, CHA!K4, CHI!K4, CLE!K4, DAL!K4, DEN!K4, DET!K4, GSW!K4, HOU!K4, IND!K4, LAC!K4, LAL!K4, MEM!K4, MIA!K4, MIL!K4, MIN!K4, NOP!K3, NYK!K4, OKC!K4, ORL!K4, PHI!K4, PHX!K4, POR!K4, SAC!K4, SAS!K4, TOR!K4, UTH!K4, WAS!K4)</f>
        <v>2.344837711</v>
      </c>
      <c r="L170" s="141">
        <f>STDEVP(ATL!L4, BOS!L4, BRK!L4, CHA!L4, CHI!L4, CLE!L4, DAL!L4, DEN!L4, DET!L4, GSW!L4, HOU!L4, IND!L4, LAC!L4, LAL!L4, MEM!L4, MIA!L4, MIL!L4, MIN!L4, NOP!L3, NYK!L4, OKC!L4, ORL!L4, PHI!L4, PHX!L4, POR!L4, SAC!L4, SAS!L4, TOR!L4, UTH!L4, WAS!L4)</f>
        <v>1.038461538</v>
      </c>
      <c r="M170" s="141">
        <f>STDEVP(ATL!M4, BOS!M4, BRK!M4, CHA!M4, CHI!M4, CLE!M4, DAL!M4, DEN!M4, DET!M4, GSW!M4, HOU!M4, IND!M4, LAC!M4, LAL!M4, MEM!M4, MIA!M4, MIL!M4, MIN!M4, NOP!M4, NYK!M4, OKC!M4, ORL!M4, PHI!M4, PHX!M4, POR!M4, SAC!M4, SAS!M4, TOR!M4, UTH!M4, WAS!M4)</f>
        <v>1.489160838</v>
      </c>
      <c r="N170" s="141">
        <f>STDEVP(ATL!N4, BOS!N4, BRK!N4, CHA!N4, CHI!N4, CLE!N4, DAL!N4, DEN!N4, DET!N4, GSW!N4, HOU!N4, IND!N4, LAC!N4, LAL!N4, MEM!N4, MIA!N4, MIL!N4, MIN!N4, NOP!N4, NYK!N4, OKC!N4, ORL!N4, PHI!N4, PHX!N4, POR!N4, SAC!N4, SAS!N4, TOR!N4, UTH!N4, WAS!N4)</f>
        <v>2.667133293</v>
      </c>
      <c r="O170" s="141">
        <f>STDEVP(ATL!O4, BOS!O4, BRK!O4, CHA!O4, CHI!O4, CLE!O4, DAL!O4, DEN!O4, DET!O4, GSW!O4, HOU!O4, IND!O4, LAC!O4, LAL!O4, MEM!O4, MIA!O4, MIL!O4, MIN!O4, NOP!O4, NYK!O4, OKC!O4, ORL!O4, PHI!O4, PHX!O4, POR!O4, SAC!O4, SAS!O4, TOR!O4, UTH!O4, WAS!O4)</f>
        <v>1.504813214</v>
      </c>
      <c r="P170" s="141" t="str">
        <f>STDEVP(ATL!P4, BOS!P4, BRK!P4, CHA!P4, CHI!P4, CLE!P4, DAL!P4, DEN!P4, DET!P4, GSW!P4, HOU!P4, IND!P4, LAC!P4, LAL!P4, MEM!P4, MIA!P4, MIL!P4, MIN!P4, NOP!P4, NYK!P4, OKC!P4, ORL!P4, PHI!P4, PHX!P4, POR!P4, SAC!P4, SAS!P4, TOR!P4, UTH!P4, WAS!P4)</f>
        <v>#DIV/0!</v>
      </c>
      <c r="Q170" s="141" t="str">
        <f>STDEVP(ATL!Q4, BOS!Q4, BRK!Q4, CHA!Q4, CHI!Q4, CLE!Q4, DAL!Q4, DEN!Q4, DET!Q4, GSW!Q4, HOU!Q4, IND!Q4, LAC!Q4, LAL!Q4, MEM!Q4, MIA!Q4, MIL!Q4, MIN!Q4, NOP!Q4, NYK!Q4, OKC!Q4, ORL!Q4, PHI!Q4, PHX!Q4, POR!Q4, SAC!Q4, SAS!Q4, TOR!Q4, UTH!Q4, WAS!Q4)</f>
        <v>#DIV/0!</v>
      </c>
      <c r="R170" s="141" t="str">
        <f>STDEVP(ATL!R4, BOS!R4, BRK!R4, CHA!R4, CHI!R4, CLE!R4, DAL!R4, DEN!R4, DET!R4, GSW!R4, HOU!R4, IND!R4, LAC!R4, LAL!R4, MEM!R4, MIA!R4, MIL!R4, MIN!R4, NOP!R4, NYK!R4, OKC!R4, ORL!R4, PHI!R4, PHX!R4, POR!R4, SAC!R4, SAS!R4, TOR!R4, UTH!R4, WAS!R4)</f>
        <v>#DIV/0!</v>
      </c>
      <c r="S170" s="141" t="str">
        <f>STDEVP(ATL!S4, BOS!S4, BRK!S4, CHA!S4, CHI!S4, CLE!S4, DAL!S4, DEN!S4, DET!S4, GSW!S4, HOU!S4, IND!S4, LAC!S4, LAL!S4, MEM!S4, MIA!S4, MIL!S4, MIN!S4, NOP!S4, NYK!S4, OKC!S4, ORL!S4, PHI!S4, PHX!S4, POR!S4, SAC!S4, SAS!S4, TOR!S4, UTH!S4, WAS!S4)</f>
        <v>#DIV/0!</v>
      </c>
    </row>
    <row r="171">
      <c r="A171" s="3" t="s">
        <v>24</v>
      </c>
      <c r="B171" s="141">
        <f>STDEVP(ATL!B5, BOS!B5, BRK!B5, CHA!B5, CHI!B5, CLE!B5, DAL!B5, DEN!B5, DET!B5, GSW!B5, HOU!B5, IND!B5, LAC!B5, LAL!B5, MEM!B5, MIA!B5, MIL!B5, MIN!B5, NOP!B5, NYK!B5, OKC!B5, ORL!B5, PHI!B5, PHX!B5, POR!B5, SAC!B5, SAS!B5, TOR!B5, UTH!B5, WAS!B5)</f>
        <v>2.279376133</v>
      </c>
      <c r="C171" s="141">
        <f>STDEVP(ATL!C5, BOS!C5, BRK!C5, CHA!C5, CHI!C5, CLE!C5, DAL!C5, DEN!C5, DET!C5, GSW!C5, HOU!C5, IND!C5, LAC!C5, LAL!C5, MEM!C5, MIA!C5, MIL!C5, MIN!C5, NOP!C5, NYK!C5, OKC!C5, ORL!C5, PHI!C5, PHX!C5, POR!C5, SAC!C5, SAS!C5, TOR!C5, UTH!C5, WAS!C5)</f>
        <v>1.884162569</v>
      </c>
      <c r="D171" s="141">
        <f>STDEVP(ATL!D5, BOS!D5, BRK!D5, CHA!D5, CHI!D5, CLE!D5, DAL!D5, DEN!D5, DET!D5, GSW!D5, HOU!D5, IND!D5, LAC!D5, LAL!D5, MEM!D5, MIA!D5, MIL!D5, MIN!D5, NOP!D5, NYK!D5, OKC!D5, ORL!D5, PHI!D5, PHX!D5, POR!D5, SAC!D5, SAS!D5, TOR!D5, UTH!D5, WAS!D5)</f>
        <v>0.9177416069</v>
      </c>
      <c r="E171" s="141">
        <f>STDEVP(ATL!E5, BOS!E5, BRK!E5, CHA!E5, CHI!E5, CLE!E5, DAL!E5, DEN!E5, DET!E5, GSW!E5, HOU!E5, IND!E5, LAC!E5, LAL!E5, MEM!E5, MIA!E5, MIL!E5, MIN!E5, NOP!E5, NYK!E5, OKC!E5, ORL!E5, PHI!E5, PHX!E5, POR!E5, SAC!E5, SAS!E5, TOR!E5, UTH!E5, WAS!E5)</f>
        <v>1.642627423</v>
      </c>
      <c r="F171" s="141">
        <f>STDEVP(ATL!G5, BOS!F5, BRK!F5, CHA!F5, CHI!F5, CLE!F5, DAL!F5, DEN!F5, DET!F5, GSW!F5, HOU!F5, IND!F5, LAC!F5, LAL!F5, MEM!F5, MIA!F5, MIL!F5, MIN!F5, NOP!F5, NYK!F5, OKC!F5, ORL!F5, PHI!F5, PHX!F5, POR!F5, SAC!F5, SAS!F5, TOR!F5, UTH!F5, WAS!F5)</f>
        <v>1.346153846</v>
      </c>
      <c r="G171" s="141">
        <f>STDEVP(ATL!G5, BOS!G5, BRK!G5, CHA!G5, CHI!G5, CLE!G5, DAL!G5, DEN!G5, DET!G5, GSW!G5, HOU!G5, IND!G5, LAC!G5, LAL!G5, MEM!G5, MIA!G5, MIL!G5, MIN!G5, NOP!G5, NYK!G5, OKC!G5, ORL!G5, PHI!G5, PHX!G5, POR!G5, SAC!G5, SAS!G5, TOR!G5, UTH!G5, WAS!G5)</f>
        <v>1.892878865</v>
      </c>
      <c r="H171" s="141">
        <f>STDEVP(ATL!H5, BOS!H5, BRK!H5, CHA!H5, CHI!H5, CLE!H5, DAL!H5, DEN!H5, DET!H5, GSW!H5, HOU!H5, IND!H5, LAC!H5, LAL!H5, MEM!H5, MIA!H5, MIL!H5, MIN!H5, NOP!G5, NYK!H5, OKC!H5, ORL!H5, PHI!H5, PHX!H5, POR!H5, SAC!H5, SAS!H5, TOR!H5, UTH!H5, WAS!H5)</f>
        <v>2.666666667</v>
      </c>
      <c r="I171" s="141">
        <f>STDEVP(ATL!I5, BOS!I5, BRK!I5, CHA!I5, CHI!I5, CLE!I5, DAL!I5, DEN!I5, DET!I5, GSW!I5, HOU!I5, IND!I5, LAC!I5, LAL!I5, MEM!I5, MIA!I5, MIL!I5, MIN!I5, NOP!I4, NYK!I5, OKC!I5, ORL!I5, PHI!I5, PHX!I5, POR!I5, SAC!I5, SAS!I5, TOR!I5, UTH!I5, WAS!I5)</f>
        <v>1.755258609</v>
      </c>
      <c r="J171" s="141">
        <f>STDEVP(ATL!J5, BOS!J5, BRK!J5, CHA!J5, CHI!J5, CLE!J5, DAL!J5, DEN!J5, DET!J5, GSW!J5, HOU!J5, IND!J5, LAC!J5, LAL!J5, MEM!J5, MIA!J5, MIL!J5, MIN!J5, NOP!J4, NYK!J5, OKC!J5, ORL!J5, PHI!J5, PHX!J5, POR!J5, SAC!J5, SAS!J5, TOR!J5, UTH!J5, WAS!J5)</f>
        <v>0.7483314774</v>
      </c>
      <c r="K171" s="141">
        <f>STDEVP(ATL!K5, BOS!K5, BRK!K5, CHA!K5, CHI!K5, CLE!K5, DAL!K5, DEN!K5, DET!K5, GSW!K5, HOU!K5, IND!K5, LAC!K5, LAL!K5, MEM!K5, MIA!K5, MIL!K5, MIN!K5, NOP!K4, NYK!K5, OKC!K5, ORL!K5, PHI!K5, PHX!K5, POR!K5, SAC!K5, SAS!K5, TOR!K5, UTH!K5, WAS!K5)</f>
        <v>1.771690969</v>
      </c>
      <c r="L171" s="141">
        <f>STDEVP(ATL!L5, BOS!L5, BRK!L5, CHA!L5, CHI!L5, CLE!L5, DAL!L5, DEN!L5, DET!L5, GSW!L5, HOU!L5, IND!L5, LAC!L5, LAL!L5, MEM!L5, MIA!L5, MIL!L5, MIN!L5, NOP!L4, NYK!L5, OKC!L5, ORL!L5, PHI!L5, PHX!L5, POR!L5, SAC!L5, SAS!L5, TOR!L5, UTH!L5, WAS!L5)</f>
        <v>2.535254384</v>
      </c>
      <c r="M171" s="141">
        <f>STDEVP(ATL!M5, BOS!M5, BRK!M5, CHA!M5, CHI!M5, CLE!M5, DAL!M5, DEN!M5, DET!M5, GSW!M5, HOU!M5, IND!M5, LAC!M5, LAL!M5, MEM!M5, MIA!M5, MIL!M5, MIN!M5, NOP!M5, NYK!M5, OKC!M5, ORL!M5, PHI!M5, PHX!M5, POR!M5, SAC!M5, SAS!M5, TOR!M5, UTH!M5, WAS!M5)</f>
        <v>2.545584412</v>
      </c>
      <c r="N171" s="141">
        <f>STDEVP(ATL!N5, BOS!N5, BRK!N5, CHA!N5, CHI!N5, CLE!N5, DAL!N5, DEN!N5, DET!N5, GSW!N5, HOU!N5, IND!N5, LAC!N5, LAL!N5, MEM!N5, MIA!N5, MIL!N5, MIN!N5, NOP!N5, NYK!N5, OKC!N5, ORL!N5, PHI!N5, PHX!N5, POR!N5, SAC!N5, SAS!N5, TOR!N5, UTH!N5, WAS!N5)</f>
        <v>1.444437607</v>
      </c>
      <c r="O171" s="141">
        <f>STDEVP(ATL!O5, BOS!O5, BRK!O5, CHA!O5, CHI!O5, CLE!O5, DAL!O5, DEN!O5, DET!O5, GSW!O5, HOU!O5, IND!O5, LAC!O5, LAL!O5, MEM!O5, MIA!O5, MIL!O5, MIN!O5, NOP!O5, NYK!O5, OKC!O5, ORL!O5, PHI!O5, PHX!O5, POR!O5, SAC!O5, SAS!O5, TOR!O5, UTH!O5, WAS!O5)</f>
        <v>1.113552873</v>
      </c>
      <c r="P171" s="141" t="str">
        <f>STDEVP(ATL!P5, BOS!P5, BRK!P5, CHA!P5, CHI!P5, CLE!P5, DAL!P5, DEN!P5, DET!P5, GSW!P5, HOU!P5, IND!P5, LAC!P5, LAL!P5, MEM!P5, MIA!P5, MIL!P5, MIN!P5, NOP!P5, NYK!P5, OKC!P5, ORL!P5, PHI!P5, PHX!P5, POR!P5, SAC!P5, SAS!P5, TOR!P5, UTH!P5, WAS!P5)</f>
        <v>#DIV/0!</v>
      </c>
      <c r="Q171" s="141" t="str">
        <f>STDEVP(ATL!Q5, BOS!Q5, BRK!Q5, CHA!Q5, CHI!Q5, CLE!Q5, DAL!Q5, DEN!Q5, DET!Q5, GSW!Q5, HOU!Q5, IND!Q5, LAC!Q5, LAL!Q5, MEM!Q5, MIA!Q5, MIL!Q5, MIN!Q5, NOP!Q5, NYK!Q5, OKC!Q5, ORL!Q5, PHI!Q5, PHX!Q5, POR!Q5, SAC!Q5, SAS!Q5, TOR!Q5, UTH!Q5, WAS!Q5)</f>
        <v>#DIV/0!</v>
      </c>
      <c r="R171" s="141" t="str">
        <f>STDEVP(ATL!R5, BOS!R5, BRK!R5, CHA!R5, CHI!R5, CLE!R5, DAL!R5, DEN!R5, DET!R5, GSW!R5, HOU!R5, IND!R5, LAC!R5, LAL!R5, MEM!R5, MIA!R5, MIL!R5, MIN!R5, NOP!R5, NYK!R5, OKC!R5, ORL!R5, PHI!R5, PHX!R5, POR!R5, SAC!R5, SAS!R5, TOR!R5, UTH!R5, WAS!R5)</f>
        <v>#DIV/0!</v>
      </c>
      <c r="S171" s="141" t="str">
        <f>STDEVP(ATL!S5, BOS!S5, BRK!S5, CHA!S5, CHI!S5, CLE!S5, DAL!S5, DEN!S5, DET!S5, GSW!S5, HOU!S5, IND!S5, LAC!S5, LAL!S5, MEM!S5, MIA!S5, MIL!S5, MIN!S5, NOP!S5, NYK!S5, OKC!S5, ORL!S5, PHI!S5, PHX!S5, POR!S5, SAC!S5, SAS!S5, TOR!S5, UTH!S5, WAS!S5)</f>
        <v>#DIV/0!</v>
      </c>
    </row>
    <row r="172">
      <c r="A172" s="3" t="s">
        <v>25</v>
      </c>
      <c r="B172" s="141">
        <f>STDEVP(ATL!B6, BOS!B6, BRK!B6, CHA!B6, CHI!B6, CLE!B6, DAL!B6, DEN!B6, DET!B6, GSW!B6, HOU!B6, IND!B6, LAC!B6, LAL!B6, MEM!B6, MIA!B6, MIL!B6, MIN!B6, NOP!B6, NYK!B6, OKC!B6, ORL!B6, PHI!B6, PHX!B6, POR!B6, SAC!B6, SAS!B6, TOR!B6, UTH!B6, WAS!B6)</f>
        <v>1.791647287</v>
      </c>
      <c r="C172" s="141">
        <f>STDEVP(ATL!C6, BOS!C6, BRK!C6, CHA!C6, CHI!C6, CLE!C6, DAL!C6, DEN!C6, DET!C6, GSW!C6, HOU!C6, IND!C6, LAC!C6, LAL!C6, MEM!C6, MIA!C6, MIL!C6, MIN!C6, NOP!C6, NYK!C6, OKC!C6, ORL!C6, PHI!C6, PHX!C6, POR!C6, SAC!C6, SAS!C6, TOR!C6, UTH!C6, WAS!C6)</f>
        <v>2.29031479</v>
      </c>
      <c r="D172" s="141">
        <f>STDEVP(ATL!D6, BOS!D6, BRK!D6, CHA!D6, CHI!D6, CLE!D6, DAL!D6, DEN!D6, DET!D6, GSW!D6, HOU!D6, IND!D6, LAC!D6, LAL!D6, MEM!D6, MIA!D6, MIL!D6, MIN!D6, NOP!D6, NYK!D6, OKC!D6, ORL!D6, PHI!D6, PHX!D6, POR!D6, SAC!D6, SAS!D6, TOR!D6, UTH!D6, WAS!D6)</f>
        <v>2.279508526</v>
      </c>
      <c r="E172" s="141">
        <f>STDEVP(ATL!E6, BOS!E6, BRK!E6, CHA!E6, CHI!E6, CLE!E6, DAL!E6, DEN!E6, DET!E6, GSW!E6, HOU!E6, IND!E6, LAC!E6, LAL!E6, MEM!E6, MIA!E6, MIL!E6, MIN!E6, NOP!E6, NYK!E6, OKC!E6, ORL!E6, PHI!E6, PHX!E6, POR!E6, SAC!E6, SAS!E6, TOR!E6, UTH!E6, WAS!E6)</f>
        <v>1.75453765</v>
      </c>
      <c r="F172" s="141">
        <f>STDEVP(ATL!G6, BOS!F6, BRK!F6, CHA!F6, CHI!F6, CLE!F6, DAL!F6, DEN!F6, DET!F6, GSW!F6, HOU!F6, IND!F6, LAC!F6, LAL!F6, MEM!F6, MIA!F6, MIL!F6, MIN!F6, NOP!F6, NYK!F6, OKC!F6, ORL!F6, PHI!F6, PHX!F6, POR!F6, SAC!F6, SAS!F6, TOR!F6, UTH!F6, WAS!F6)</f>
        <v>2.400690236</v>
      </c>
      <c r="G172" s="141">
        <f>STDEVP(ATL!G6, BOS!G6, BRK!G6, CHA!G6, CHI!G6, CLE!G6, DAL!G6, DEN!G6, DET!G6, GSW!G6, HOU!G6, IND!G6, LAC!G6, LAL!G6, MEM!G6, MIA!G6, MIL!G6, MIN!G6, NOP!G6, NYK!G6, OKC!G6, ORL!G6, PHI!G6, PHX!G6, POR!G6, SAC!G6, SAS!G6, TOR!G6, UTH!G6, WAS!G6)</f>
        <v>2.657907425</v>
      </c>
      <c r="H172" s="141">
        <f>STDEVP(ATL!H6, BOS!H6, BRK!H6, CHA!H6, CHI!H6, CLE!H6, DAL!H6, DEN!H6, DET!H6, GSW!H6, HOU!H6, IND!H6, LAC!H6, LAL!H6, MEM!H6, MIA!H6, MIL!H6, MIN!H6, NOP!G6, NYK!H6, OKC!H6, ORL!H6, PHI!H6, PHX!H6, POR!H6, SAC!H6, SAS!H6, TOR!H6, UTH!H6, WAS!H6)</f>
        <v>2.419060117</v>
      </c>
      <c r="I172" s="141">
        <f>STDEVP(ATL!I6, BOS!I6, BRK!I6, CHA!I6, CHI!I6, CLE!I6, DAL!I6, DEN!I6, DET!I6, GSW!I6, HOU!I6, IND!I6, LAC!I6, LAL!I6, MEM!I6, MIA!I6, MIL!I6, MIN!I6, NOP!I5, NYK!I6, OKC!I6, ORL!I6, PHI!I6, PHX!I6, POR!I6, SAC!I6, SAS!I6, TOR!I6, UTH!I6, WAS!I6)</f>
        <v>1.990374643</v>
      </c>
      <c r="J172" s="141">
        <f>STDEVP(ATL!J6, BOS!J6, BRK!J6, CHA!J6, CHI!J6, CLE!J6, DAL!J6, DEN!J6, DET!J6, GSW!J6, HOU!J6, IND!J6, LAC!J6, LAL!J6, MEM!J6, MIA!J6, MIL!J6, MIN!J6, NOP!J5, NYK!J6, OKC!J6, ORL!J6, PHI!J6, PHX!J6, POR!J6, SAC!J6, SAS!J6, TOR!J6, UTH!J6, WAS!J6)</f>
        <v>1.897366596</v>
      </c>
      <c r="K172" s="141">
        <f>STDEVP(ATL!K6, BOS!K6, BRK!K6, CHA!K6, CHI!K6, CLE!K6, DAL!K6, DEN!K6, DET!K6, GSW!K6, HOU!K6, IND!K6, LAC!K6, LAL!K6, MEM!K6, MIA!K6, MIL!K6, MIN!K6, NOP!K5, NYK!K6, OKC!K6, ORL!K6, PHI!K6, PHX!K6, POR!K6, SAC!K6, SAS!K6, TOR!K6, UTH!K6, WAS!K6)</f>
        <v>1.479019946</v>
      </c>
      <c r="L172" s="141">
        <f>STDEVP(ATL!L6, BOS!L6, BRK!L6, CHA!L6, CHI!L6, CLE!L6, DAL!L6, DEN!L6, DET!L6, GSW!L6, HOU!L6, IND!L6, LAC!L6, LAL!L6, MEM!L6, MIA!L6, MIL!L6, MIN!L6, NOP!L5, NYK!L6, OKC!L6, ORL!L6, PHI!L6, PHX!L6, POR!L6, SAC!L6, SAS!L6, TOR!L6, UTH!L6, WAS!L6)</f>
        <v>2.620187897</v>
      </c>
      <c r="M172" s="141">
        <f>STDEVP(ATL!M6, BOS!M6, BRK!M6, CHA!M6, CHI!M6, CLE!M6, DAL!M6, DEN!M6, DET!M6, GSW!M6, HOU!M6, IND!M6, LAC!M6, LAL!M6, MEM!M6, MIA!M6, MIL!M6, MIN!M6, NOP!M6, NYK!M6, OKC!M6, ORL!M6, PHI!M6, PHX!M6, POR!M6, SAC!M6, SAS!M6, TOR!M6, UTH!M6, WAS!M6)</f>
        <v>1.831283703</v>
      </c>
      <c r="N172" s="141">
        <f>STDEVP(ATL!N6, BOS!N6, BRK!N6, CHA!N6, CHI!N6, CLE!N6, DAL!N6, DEN!N6, DET!N6, GSW!N6, HOU!N6, IND!N6, LAC!N6, LAL!N6, MEM!N6, MIA!N6, MIL!N6, MIN!N6, NOP!N6, NYK!N6, OKC!N6, ORL!N6, PHI!N6, PHX!N6, POR!N6, SAC!N6, SAS!N6, TOR!N6, UTH!N6, WAS!N6)</f>
        <v>1.070327053</v>
      </c>
      <c r="O172" s="141">
        <f>STDEVP(ATL!O6, BOS!O6, BRK!O6, CHA!O6, CHI!O6, CLE!O6, DAL!O6, DEN!O6, DET!O6, GSW!O6, HOU!O6, IND!O6, LAC!O6, LAL!O6, MEM!O6, MIA!O6, MIL!O6, MIN!O6, NOP!O6, NYK!O6, OKC!O6, ORL!O6, PHI!O6, PHX!O6, POR!O6, SAC!O6, SAS!O6, TOR!O6, UTH!O6, WAS!O6)</f>
        <v>1.226430688</v>
      </c>
      <c r="P172" s="141" t="str">
        <f>STDEVP(ATL!P6, BOS!P6, BRK!P6, CHA!P6, CHI!P6, CLE!P6, DAL!P6, DEN!P6, DET!P6, GSW!P6, HOU!P6, IND!P6, LAC!P6, LAL!P6, MEM!P6, MIA!P6, MIL!P6, MIN!P6, NOP!P6, NYK!P6, OKC!P6, ORL!P6, PHI!P6, PHX!P6, POR!P6, SAC!P6, SAS!P6, TOR!P6, UTH!P6, WAS!P6)</f>
        <v>#DIV/0!</v>
      </c>
      <c r="Q172" s="141" t="str">
        <f>STDEVP(ATL!Q6, BOS!Q6, BRK!Q6, CHA!Q6, CHI!Q6, CLE!Q6, DAL!Q6, DEN!Q6, DET!Q6, GSW!Q6, HOU!Q6, IND!Q6, LAC!Q6, LAL!Q6, MEM!Q6, MIA!Q6, MIL!Q6, MIN!Q6, NOP!Q6, NYK!Q6, OKC!Q6, ORL!Q6, PHI!Q6, PHX!Q6, POR!Q6, SAC!Q6, SAS!Q6, TOR!Q6, UTH!Q6, WAS!Q6)</f>
        <v>#DIV/0!</v>
      </c>
      <c r="R172" s="141" t="str">
        <f>STDEVP(ATL!R6, BOS!R6, BRK!R6, CHA!R6, CHI!R6, CLE!R6, DAL!R6, DEN!R6, DET!R6, GSW!R6, HOU!R6, IND!R6, LAC!R6, LAL!R6, MEM!R6, MIA!R6, MIL!R6, MIN!R6, NOP!R6, NYK!R6, OKC!R6, ORL!R6, PHI!R6, PHX!R6, POR!R6, SAC!R6, SAS!R6, TOR!R6, UTH!R6, WAS!R6)</f>
        <v>#DIV/0!</v>
      </c>
      <c r="S172" s="141" t="str">
        <f>STDEVP(ATL!S6, BOS!S6, BRK!S6, CHA!S6, CHI!S6, CLE!S6, DAL!S6, DEN!S6, DET!S6, GSW!S6, HOU!S6, IND!S6, LAC!S6, LAL!S6, MEM!S6, MIA!S6, MIL!S6, MIN!S6, NOP!S6, NYK!S6, OKC!S6, ORL!S6, PHI!S6, PHX!S6, POR!S6, SAC!S6, SAS!S6, TOR!S6, UTH!S6, WAS!S6)</f>
        <v>#DIV/0!</v>
      </c>
    </row>
    <row r="173">
      <c r="A173" s="3" t="s">
        <v>26</v>
      </c>
      <c r="B173" s="141">
        <f>STDEVP(ATL!B7, BOS!B7, BRK!B7, CHA!B7, CHI!B7, CLE!B7, DAL!B7, DEN!B7, DET!B7, GSW!B7, HOU!B7, IND!B7, LAC!B7, LAL!B7, MEM!B7, MIA!B7, MIL!B7, MIN!B7, NOP!B7, NYK!B7, OKC!B7, ORL!B7, PHI!B7, PHX!B7, POR!B7, SAC!B7, SAS!B7, TOR!B7, UTH!B7, WAS!B7)</f>
        <v>0.9339283817</v>
      </c>
      <c r="C173" s="141">
        <f>STDEVP(ATL!C7, BOS!C7, BRK!C7, CHA!C7, CHI!C7, CLE!C7, DAL!C7, DEN!C7, DET!C7, GSW!C7, HOU!C7, IND!C7, LAC!C7, LAL!C7, MEM!C7, MIA!C7, MIL!C7, MIN!C7, NOP!C7, NYK!C7, OKC!C7, ORL!C7, PHI!C7, PHX!C7, POR!C7, SAC!C7, SAS!C7, TOR!C7, UTH!C7, WAS!C7)</f>
        <v>2.985561965</v>
      </c>
      <c r="D173" s="141">
        <f>STDEVP(ATL!D7, BOS!D7, BRK!D7, CHA!D7, CHI!D7, CLE!D7, DAL!D7, DEN!D7, DET!D7, GSW!D7, HOU!D7, IND!D7, LAC!D7, LAL!D7, MEM!D7, MIA!D7, MIL!D7, MIN!D7, NOP!D7, NYK!D7, OKC!D7, ORL!D8, PHI!D7, PHX!D7, POR!D7, SAC!D7, SAS!D7, TOR!D7, UTH!D7, WAS!D7)</f>
        <v>3.055499438</v>
      </c>
      <c r="E173" s="141">
        <f>STDEVP(ATL!E7, BOS!E7, BRK!E7, CHA!E7, CHI!E7, CLE!E7, DAL!E7, DEN!E7, DET!E7, GSW!E7, HOU!E7, IND!E7, LAC!E7, LAL!E7, MEM!E7, MIA!E7, MIL!E7, MIN!E7, NOP!E7, NYK!E7, OKC!E7, ORL!E8, PHI!E7, PHX!E7, POR!E7, SAC!E7, SAS!E7, TOR!E7, UTH!E7, WAS!E7)</f>
        <v>2.674667485</v>
      </c>
      <c r="F173" s="141">
        <f>STDEVP(ATL!G7, BOS!F7, BRK!F7, CHA!F7, CHI!F7, CLE!F7, DAL!F7, DEN!F7, DET!F7, GSW!F7, HOU!F7, IND!F7, LAC!F7, LAL!F7, MEM!F7, MIA!F7, MIL!F7, MIN!F7, NOP!F7, NYK!F7, OKC!F7, ORL!F8, PHI!F7, PHX!F7, POR!F7, SAC!F7, SAS!F7, TOR!F7, UTH!F7, WAS!F7)</f>
        <v>2.078702941</v>
      </c>
      <c r="G173" s="141">
        <f>STDEVP(ATL!G7, BOS!G7, BRK!G7, CHA!G7, CHI!G7, CLE!G7, DAL!G7, DEN!G7, DET!G7, GSW!G7, HOU!G7, IND!G7, LAC!G7, LAL!G7, MEM!G7, MIA!G7, MIL!G7, MIN!G7, NOP!G7, NYK!G7, OKC!G7, ORL!G8, PHI!G7, PHX!G7, POR!G7, SAC!G7, SAS!G7, TOR!G7, UTH!G7, WAS!G7)</f>
        <v>1.825741858</v>
      </c>
      <c r="H173" s="141">
        <f>STDEVP(ATL!H7, BOS!H7, BRK!H7, CHA!H7, CHI!H7, CLE!H7, DAL!H7, DEN!H7, DET!H7, GSW!H7, HOU!H7, IND!H7, LAC!H7, LAL!H7, MEM!H7, MIA!H7, MIL!H7, MIN!H7, NOP!G7, NYK!H7, OKC!H7, ORL!H8, PHI!H7, PHX!H7, POR!H7, SAC!H7, SAS!H7, TOR!H7, UTH!H7, WAS!H7)</f>
        <v>3.755197587</v>
      </c>
      <c r="I173" s="141">
        <f>STDEVP(ATL!I7, BOS!I7, BRK!I7, CHA!I7, CHI!I7, CLE!I7, DAL!I7, DEN!I7, DET!I7, GSW!I7, HOU!I7, IND!I7, LAC!I7, LAL!I7, MEM!I7, MIA!I7, MIL!I7, MIN!I7, NOP!I6, NYK!I7, OKC!I7, ORL!I8, PHI!I7, PHX!I7, POR!I7, SAC!I7, SAS!I7, TOR!I7, UTH!I7, WAS!I7)</f>
        <v>2.725181058</v>
      </c>
      <c r="J173" s="141">
        <f>STDEVP(ATL!J7, BOS!J7, BRK!J7, CHA!J7, CHI!J7, CLE!J7, DAL!J7, DEN!J7, DET!J7, GSW!J7, HOU!J7, IND!J7, LAC!J7, LAL!J7, MEM!J7, MIA!J7, MIL!J7, MIN!J7, NOP!J6, NYK!J7, OKC!J7, ORL!J8, PHI!J7, PHX!J7, POR!J7, SAC!J7, SAS!J7, TOR!J7, UTH!J7, WAS!J7)</f>
        <v>2.503118056</v>
      </c>
      <c r="K173" s="141">
        <f>STDEVP(ATL!K7, BOS!K7, BRK!K7, CHA!K7, CHI!K7, CLE!K7, DAL!K7, DEN!K7, DET!K7, GSW!K7, HOU!K7, IND!K7, LAC!K7, LAL!K7, MEM!K7, MIA!K7, MIL!K7, MIN!K7, NOP!K6, NYK!K7, OKC!K7, ORL!K8, PHI!K7, PHX!K7, POR!K7, SAC!K7, SAS!K7, TOR!K7, UTH!K7, WAS!K7)</f>
        <v>2.030582155</v>
      </c>
      <c r="L173" s="141">
        <f>STDEVP(ATL!L7, BOS!L7, BRK!L7, CHA!L7, CHI!L7, CLE!L7, DAL!L7, DEN!L7, DET!L7, GSW!L7, HOU!L7, IND!L7, LAC!L7, LAL!L7, MEM!L7, MIA!L7, MIL!L7, MIN!L7, NOP!L6, NYK!L7, OKC!L7, ORL!L8, PHI!L7, PHX!L7, POR!L7, SAC!L7, SAS!L7, TOR!L7, UTH!L7, WAS!L7)</f>
        <v>2.253531089</v>
      </c>
      <c r="M173" s="141">
        <f>STDEVP(ATL!M7, BOS!M7, BRK!M7, CHA!M7, CHI!M7, CLE!M7, DAL!M7, DEN!M7, DET!M7, GSW!M7, HOU!M7, IND!M7, LAC!M7, LAL!M7, MEM!M7, MIA!M7, MIL!M7, MIN!M7, NOP!M7, NYK!M7, OKC!M7, ORL!M8, PHI!M7, PHX!M7, POR!M7, SAC!M7, SAS!M7, TOR!M7, UTH!M7, WAS!M7)</f>
        <v>1.540908823</v>
      </c>
      <c r="N173" s="141">
        <f>STDEVP(ATL!N7, BOS!N7, BRK!N7, CHA!N7, CHI!N7, CLE!N7, DAL!N7, DEN!N7, DET!N7, GSW!N7, HOU!N7, IND!N7, LAC!N7, LAL!N7, MEM!N7, MIA!N7, MIL!N7, MIN!N7, NOP!N7, NYK!N7, OKC!N7, ORL!N8, PHI!N7, PHX!N7, POR!N7, SAC!N7, SAS!N7, TOR!N7, UTH!N7, WAS!N7)</f>
        <v>1.577846634</v>
      </c>
      <c r="O173" s="141">
        <f>STDEVP(ATL!O7, BOS!O7, BRK!O7, CHA!O7, CHI!O7, CLE!O7, DAL!O7, DEN!O7, DET!O7, GSW!O7, HOU!O7, IND!O7, LAC!O7, LAL!O7, MEM!O7, MIA!O7, MIL!O7, MIN!O7, NOP!O7, NYK!O7, OKC!O7, ORL!O8, PHI!O7, PHX!O7, POR!O7, SAC!O7, SAS!O7, TOR!O7, UTH!O7, WAS!O7)</f>
        <v>1.729663417</v>
      </c>
      <c r="P173" s="141" t="str">
        <f>STDEVP(ATL!P7, BOS!P7, BRK!P7, CHA!P7, CHI!P7, CLE!P7, DAL!P7, DEN!P7, DET!P7, GSW!P7, HOU!P7, IND!P7, LAC!P7, LAL!P7, MEM!P7, MIA!P7, MIL!P7, MIN!P7, NOP!P7, NYK!P7, OKC!P7, ORL!P8, PHI!P7, PHX!P7, POR!P7, SAC!P7, SAS!P7, TOR!P7, UTH!P7, WAS!P7)</f>
        <v>#DIV/0!</v>
      </c>
      <c r="Q173" s="141" t="str">
        <f>STDEVP(ATL!Q7, BOS!Q7, BRK!Q7, CHA!Q7, CHI!Q7, CLE!Q7, DAL!Q7, DEN!Q7, DET!Q7, GSW!Q7, HOU!Q7, IND!Q7, LAC!Q7, LAL!Q7, MEM!Q7, MIA!Q7, MIL!Q7, MIN!Q7, NOP!Q7, NYK!Q7, OKC!Q7, ORL!Q8, PHI!Q7, PHX!Q7, POR!Q7, SAC!Q7, SAS!Q7, TOR!Q7, UTH!Q7, WAS!Q7)</f>
        <v>#DIV/0!</v>
      </c>
      <c r="R173" s="141" t="str">
        <f>STDEVP(ATL!R7, BOS!R7, BRK!R7, CHA!R7, CHI!R7, CLE!R7, DAL!R7, DEN!R7, DET!R7, GSW!R7, HOU!R7, IND!R7, LAC!R7, LAL!R7, MEM!R7, MIA!R7, MIL!R7, MIN!R7, NOP!R7, NYK!R7, OKC!R7, ORL!R8, PHI!R7, PHX!R7, POR!R7, SAC!R7, SAS!R7, TOR!R7, UTH!R7, WAS!R7)</f>
        <v>#DIV/0!</v>
      </c>
      <c r="S173" s="141" t="str">
        <f>STDEVP(ATL!S7, BOS!S7, BRK!S7, CHA!S7, CHI!S7, CLE!S7, DAL!S7, DEN!S7, DET!S7, GSW!S7, HOU!S7, IND!S7, LAC!S7, LAL!S7, MEM!S7, MIA!S7, MIL!S7, MIN!S7, NOP!S7, NYK!S7, OKC!S7, ORL!S8, PHI!S7, PHX!S7, POR!S7, SAC!S7, SAS!S7, TOR!S7, UTH!S7, WAS!S7)</f>
        <v>#DIV/0!</v>
      </c>
    </row>
    <row r="174">
      <c r="A174" s="3" t="s">
        <v>27</v>
      </c>
      <c r="B174" s="141">
        <f>STDEVP(ATL!B8, BOS!B8, BRK!B8, CHA!B8, CHI!B8, CLE!B8, DAL!B8, DEN!B8, DET!B8, GSW!B8, HOU!B8, IND!B8, LAC!B8, LAL!B8, MEM!B8, MIA!B8, MIL!B8, MIN!B8, NOP!B8, NYK!B8, OKC!B8, ORL!B8, PHI!B8, PHX!B8, POR!B8, SAC!B8, SAS!B8, TOR!B8, UTH!B8, WAS!B8)</f>
        <v>2.170765354</v>
      </c>
      <c r="C174" s="141">
        <f>STDEVP(ATL!C8, BOS!C8, BRK!C8, CHA!C8, CHI!C8, CLE!C8, DAL!C8, DEN!C8, DET!C8, GSW!C8, HOU!C8, IND!C8, LAC!C8, LAL!C8, MEM!C8, MIA!C8, MIL!C8, MIN!C8, NOP!C8, NYK!C8, OKC!C8, ORL!C8, PHI!C8, PHX!C8, POR!C8, SAC!C8, SAS!C8, TOR!C8, UTH!C8, WAS!C8)</f>
        <v>2.224689988</v>
      </c>
      <c r="D174" s="141">
        <f>STDEVP(ATL!D8, BOS!D8, BRK!D8, CHA!D8, CHI!D8, CLE!D8, DAL!D8, DEN!D8, DET!D8, GSW!D8, HOU!D8, IND!D8, LAC!D35, LAL!D8, MEM!D8, MIA!D8, MIL!D8, MIN!D8, NOP!D8, NYK!D8, OKC!D8, ORL!D7, PHI!D8, PHX!D8, POR!D8, SAC!D8, SAS!D8, TOR!D8, UTH!D8, WAS!D8)</f>
        <v>1.38514947</v>
      </c>
      <c r="E174" s="141">
        <f>STDEVP(ATL!E8, BOS!E8, BRK!E8, CHA!E8, CHI!E8, CLE!E8, DAL!E8, DEN!E8, DET!E8, GSW!E8, HOU!E8, IND!E8, LAC!E35, LAL!E8, MEM!E8, MIA!E8, MIL!E8, MIN!E8, NOP!E8, NYK!E8, OKC!E8, ORL!E7, PHI!E8, PHX!E8, POR!E8, SAC!E8, SAS!E8, TOR!E8, UTH!E8, WAS!E8)</f>
        <v>1.878722971</v>
      </c>
      <c r="F174" s="141">
        <f>STDEVP(ATL!G8, BOS!F8, BRK!F8, CHA!F8, CHI!F8, CLE!F8, DAL!F8, DEN!F8, DET!F8, GSW!F8, HOU!F8, IND!F8, LAC!F35, LAL!F8, MEM!F8, MIA!F8, MIL!F8, MIN!F8, NOP!F8, NYK!F8, OKC!F8, ORL!F7, PHI!F8, PHX!F8, POR!F8, SAC!F8, SAS!F8, TOR!F8, UTH!F8, WAS!F8)</f>
        <v>2.409400884</v>
      </c>
      <c r="G174" s="141">
        <f>STDEVP(ATL!G8, BOS!G8, BRK!G8, CHA!G8, CHI!G8, CLE!G8, DAL!G8, DEN!G8, DET!G8, GSW!G8, HOU!G8, IND!G8, LAC!G35, LAL!G8, MEM!G8, MIA!G8, MIL!G8, MIN!G8, NOP!G8, NYK!G8, OKC!G8, ORL!G7, PHI!G8, PHX!G8, POR!G8, SAC!G8, SAS!G8, TOR!G8, UTH!G8, WAS!G8)</f>
        <v>1.761269714</v>
      </c>
      <c r="H174" s="141">
        <f>STDEVP(ATL!H8, BOS!H8, BRK!H8, CHA!H8, CHI!H8, CLE!H8, DAL!H8, DEN!H8, DET!H8, GSW!H8, HOU!H8, IND!H8, LAC!H35, LAL!H8, MEM!H8, MIA!H8, MIL!H8, MIN!H8, NOP!G8, NYK!H8, OKC!H8, ORL!H7, PHI!H8, PHX!H8, POR!H8, SAC!H8, SAS!H8, TOR!H8, UTH!H8, WAS!H8)</f>
        <v>1.887360638</v>
      </c>
      <c r="I174" s="141">
        <f>STDEVP(ATL!I8, BOS!I8, BRK!I8, CHA!I8, CHI!I8, CLE!I8, DAL!I8, DEN!I8, DET!I8, GSW!I8, HOU!I8, IND!I8, LAC!I35, LAL!I8, MEM!I8, MIA!I8, MIL!I8, MIN!I8, NOP!I7, NYK!I8, OKC!I8, ORL!I7, PHI!I8, PHX!I8, POR!I8, SAC!I8, SAS!I8, TOR!I8, UTH!I8, WAS!I8)</f>
        <v>1.972068268</v>
      </c>
      <c r="J174" s="141">
        <f>STDEVP(ATL!J8, BOS!J8, BRK!J8, CHA!J8, CHI!J8, CLE!J8, DAL!J8, DEN!J8, DET!J8, GSW!J8, HOU!J8, IND!J8, LAC!J35, LAL!J8, MEM!J8, MIA!J8, MIL!J8, MIN!J8, NOP!J7, NYK!J8, OKC!J8, ORL!J7, PHI!J8, PHX!J8, POR!J8, SAC!J8, SAS!J8, TOR!J8, UTH!J8, WAS!J8)</f>
        <v>1.129620143</v>
      </c>
      <c r="K174" s="141">
        <f>STDEVP(ATL!K8, BOS!K8, BRK!K8, CHA!K8, CHI!K8, CLE!K8, DAL!K8, DEN!K8, DET!K8, GSW!K8, HOU!K8, IND!K8, LAC!K35, LAL!K8, MEM!K8, MIA!K8, MIL!K8, MIN!K8, NOP!K7, NYK!K8, OKC!K8, ORL!K7, PHI!K8, PHX!K8, POR!K8, SAC!K8, SAS!K8, TOR!K8, UTH!K8, WAS!K8)</f>
        <v>2.364673851</v>
      </c>
      <c r="L174" s="141">
        <f>STDEVP(ATL!L8, BOS!L8, BRK!L8, CHA!L8, CHI!L8, CLE!L8, DAL!L8, DEN!L8, DET!L8, GSW!L8, HOU!L8, IND!L8, LAC!L35, LAL!L8, MEM!L8, MIA!L8, MIL!L8, MIN!L8, NOP!L7, NYK!L8, OKC!L8, ORL!L7, PHI!L8, PHX!L8, POR!L8, SAC!L8, SAS!L8, TOR!L8, UTH!L8, WAS!L8)</f>
        <v>2.177954137</v>
      </c>
      <c r="M174" s="141">
        <f>STDEVP(ATL!M8, BOS!M8, BRK!M8, CHA!M8, CHI!M8, CLE!M8, DAL!M8, DEN!M8, DET!M8, GSW!M8, HOU!M8, IND!M8, LAC!M35, LAL!M8, MEM!M8, MIA!M8, MIL!M8, MIN!M8, NOP!M8, NYK!M8, OKC!M8, ORL!M7, PHI!M8, PHX!M8, POR!M8, SAC!M8, SAS!M8, TOR!M8, UTH!M8, WAS!M8)</f>
        <v>2.040816149</v>
      </c>
      <c r="N174" s="141">
        <f>STDEVP(ATL!N8, BOS!N8, BRK!N8, CHA!N8, CHI!N8, CLE!N8, DAL!N8, DEN!N8, DET!N8, GSW!N8, HOU!N8, IND!N8, LAC!N35, LAL!N8, MEM!N8, MIA!N8, MIL!N8, MIN!N8, NOP!N8, NYK!N8, OKC!N8, ORL!N7, PHI!N8, PHX!N8, POR!N8, SAC!N8, SAS!N8, TOR!N8, UTH!N8, WAS!N8)</f>
        <v>2.426703296</v>
      </c>
      <c r="O174" s="141">
        <f>STDEVP(ATL!O8, BOS!O8, BRK!O8, CHA!O8, CHI!O8, CLE!O8, DAL!O8, DEN!O8, DET!O8, GSW!O8, HOU!O8, IND!O8, LAC!O35, LAL!O8, MEM!O8, MIA!O8, MIL!O8, MIN!O8, NOP!O8, NYK!O8, OKC!O8, ORL!O7, PHI!O8, PHX!O8, POR!O8, SAC!O8, SAS!O8, TOR!O8, UTH!O8, WAS!O8)</f>
        <v>2.538952735</v>
      </c>
      <c r="P174" s="141" t="str">
        <f>STDEVP(ATL!P8, BOS!P8, BRK!P8, CHA!P8, CHI!P8, CLE!P8, DAL!P8, DEN!P8, DET!P8, GSW!P8, HOU!P8, IND!P8, LAC!P35, LAL!P8, MEM!P8, MIA!P8, MIL!P8, MIN!P8, NOP!P8, NYK!P8, OKC!P8, ORL!P7, PHI!P8, PHX!P8, POR!P8, SAC!P8, SAS!P8, TOR!P8, UTH!P8, WAS!P8)</f>
        <v>#DIV/0!</v>
      </c>
      <c r="Q174" s="141" t="str">
        <f>STDEVP(ATL!Q8, BOS!Q8, BRK!Q8, CHA!Q8, CHI!Q8, CLE!Q8, DAL!Q8, DEN!Q8, DET!Q8, GSW!Q8, HOU!Q8, IND!Q8, LAC!Q35, LAL!Q8, MEM!Q8, MIA!Q8, MIL!Q8, MIN!Q8, NOP!Q8, NYK!Q8, OKC!Q8, ORL!Q7, PHI!Q8, PHX!Q8, POR!Q8, SAC!Q8, SAS!Q8, TOR!Q8, UTH!Q8, WAS!Q8)</f>
        <v>#DIV/0!</v>
      </c>
      <c r="R174" s="141" t="str">
        <f>STDEVP(ATL!R8, BOS!R8, BRK!R8, CHA!R8, CHI!R8, CLE!R8, DAL!R8, DEN!R8, DET!R8, GSW!R8, HOU!R8, IND!R8, LAC!R35, LAL!R8, MEM!R8, MIA!R8, MIL!R8, MIN!R8, NOP!R8, NYK!R8, OKC!R8, ORL!R7, PHI!R8, PHX!R8, POR!R8, SAC!R8, SAS!R8, TOR!R8, UTH!R8, WAS!R8)</f>
        <v>#DIV/0!</v>
      </c>
      <c r="S174" s="141" t="str">
        <f>STDEVP(ATL!S8, BOS!S8, BRK!S8, CHA!S8, CHI!S8, CLE!S8, DAL!S8, DEN!S8, DET!S8, GSW!S8, HOU!S8, IND!S8, LAC!S35, LAL!S8, MEM!S8, MIA!S8, MIL!S8, MIN!S8, NOP!S8, NYK!S8, OKC!S8, ORL!S7, PHI!S8, PHX!S8, POR!S8, SAC!S8, SAS!S8, TOR!S8, UTH!S8, WAS!S8)</f>
        <v>#DIV/0!</v>
      </c>
    </row>
    <row r="175">
      <c r="A175" s="3" t="s">
        <v>28</v>
      </c>
      <c r="B175" s="141">
        <f>STDEVP(ATL!B9, BOS!B9, BRK!B9, CHA!B9, CHI!B9, CLE!B9, DAL!B9, DEN!B9, DET!B9, GSW!B9, HOU!B9, IND!B9, LAC!B9, LAL!B9, MEM!B9, MIA!B9, MIL!B9, MIN!B9, NOP!B9, NYK!B9, OKC!B9, ORL!B9, PHI!B9, PHX!B9, POR!B9, SAC!B9, SAS!B9, TOR!B9, UTH!B9, WAS!B9)</f>
        <v>2.271563338</v>
      </c>
      <c r="C175" s="141">
        <f>STDEVP(ATL!C9, BOS!C9, BRK!C9, CHA!C9, CHI!C9, CLE!C9, DAL!C9, DEN!C9, DET!C9, GSW!C9, HOU!C9, IND!C9, LAC!C9, LAL!C9, MEM!C9, MIA!C9, MIL!C9, MIN!C9, NOP!C9, NYK!C9, OKC!C9, ORL!C9, PHI!C9, PHX!C9, POR!C9, SAC!C9, SAS!C9, TOR!C9, UTH!C9, WAS!C9)</f>
        <v>2.24494555</v>
      </c>
      <c r="D175" s="141">
        <f>STDEVP(ATL!D9, BOS!D9, BRK!D9, CHA!D9, CHI!D9, CLE!D9, DAL!D9, DEN!D9, DET!D9, GSW!D9, HOU!D9, IND!D9, LAC!D8, LAL!D9, MEM!D9, MIA!D9, MIL!D9, MIN!D9, NOP!D9, NYK!D9, OKC!D9, ORL!D9, PHI!D9, PHX!D9, POR!D9, SAC!D9, SAS!D9, TOR!D9, UTH!D9, WAS!D9)</f>
        <v>4.878777422</v>
      </c>
      <c r="E175" s="141">
        <f>STDEVP(ATL!E9, BOS!E9, BRK!E9, CHA!E9, CHI!E9, CLE!E9, DAL!E9, DEN!E9, DET!E9, GSW!E9, HOU!E9, IND!E9, LAC!E8, LAL!E9, MEM!E9, MIA!E9, MIL!E9, MIN!E9, NOP!E9, NYK!E9, OKC!E9, ORL!E9, PHI!E9, PHX!E9, POR!E9, SAC!E9, SAS!E9, TOR!E9, UTH!E9, WAS!E9)</f>
        <v>2.544573063</v>
      </c>
      <c r="F175" s="141">
        <f>STDEVP(ATL!G9, BOS!F9, BRK!F9, CHA!F9, CHI!F9, CLE!F9, DAL!F9, DEN!F9, DET!F9, GSW!F9, HOU!F9, IND!F9, LAC!F8, LAL!F9, MEM!F9, MIA!F9, MIL!F9, MIN!F9, NOP!F9, NYK!F9, OKC!F9, ORL!F9, PHI!F9, PHX!F9, POR!F9, SAC!F9, SAS!F9, TOR!F9, UTH!F9, WAS!F9)</f>
        <v>1.702764894</v>
      </c>
      <c r="G175" s="141">
        <f>STDEVP(ATL!G9, BOS!G9, BRK!G9, CHA!G9, CHI!G9, CLE!G9, DAL!G9, DEN!G9, DET!G9, GSW!G9, HOU!G9, IND!G9, LAC!G8, LAL!G9, MEM!G9, MIA!G9, MIL!G9, MIN!G9, NOP!G9, NYK!G9, OKC!G9, ORL!G9, PHI!G9, PHX!G9, POR!G9, SAC!G9, SAS!G9, TOR!G9, UTH!G9, WAS!G9)</f>
        <v>2.194268629</v>
      </c>
      <c r="H175" s="141">
        <f>STDEVP(ATL!H9, BOS!H9, BRK!H9, CHA!H9, CHI!H9, CLE!H9, DAL!H9, DEN!H9, DET!H9, GSW!H9, HOU!H9, IND!H9, LAC!H8, LAL!H9, MEM!H9, MIA!H9, MIL!H9, MIN!H9, NOP!G9, NYK!H9, OKC!H9, ORL!H9, PHI!H9, PHX!H9, POR!H9, SAC!H9, SAS!H9, TOR!H9, UTH!H9, WAS!H9)</f>
        <v>2.383643394</v>
      </c>
      <c r="I175" s="141">
        <f>STDEVP(ATL!I9, BOS!I9, BRK!I9, CHA!I9, CHI!I9, CLE!I9, DAL!I9, DEN!I9, DET!I9, GSW!I9, HOU!I9, IND!I9, LAC!I8, LAL!I9, MEM!I9, MIA!I9, MIL!I9, MIN!I9, NOP!I8, NYK!I9, OKC!I9, ORL!I9, PHI!I9, PHX!I9, POR!I9, SAC!I9, SAS!I9, TOR!I9, UTH!I9, WAS!I9)</f>
        <v>2.528845928</v>
      </c>
      <c r="J175" s="141">
        <f>STDEVP(ATL!J9, BOS!J9, BRK!J9, CHA!J9, CHI!J9, CLE!J9, DAL!J9, DEN!J9, DET!J9, GSW!J9, HOU!J9, IND!J9, LAC!J8, LAL!J9, MEM!J9, MIA!J9, MIL!J9, MIN!J9, NOP!J8, NYK!J9, OKC!J9, ORL!J9, PHI!J9, PHX!J9, POR!J9, SAC!J9, SAS!J9, TOR!J9, UTH!J9, WAS!J9)</f>
        <v>5.2544838</v>
      </c>
      <c r="K175" s="141">
        <f>STDEVP(ATL!K9, BOS!K9, BRK!K9, CHA!K9, CHI!K9, CLE!K9, DAL!K9, DEN!K9, DET!K9, GSW!K9, HOU!K9, IND!K9, LAC!K8, LAL!K9, MEM!K9, MIA!K9, MIL!K9, MIN!K9, NOP!K8, NYK!K9, OKC!K9, ORL!K9, PHI!K9, PHX!K9, POR!K9, SAC!K9, SAS!K9, TOR!K9, UTH!K9, WAS!K9)</f>
        <v>3.872086718</v>
      </c>
      <c r="L175" s="141">
        <f>STDEVP(ATL!L9, BOS!L9, BRK!L9, CHA!L9, CHI!L9, CLE!L9, DAL!L9, DEN!L9, DET!L9, GSW!L9, HOU!L9, IND!L9, LAC!L8, LAL!L9, MEM!L9, MIA!L9, MIL!L9, MIN!L9, NOP!L8, NYK!L9, OKC!L9, ORL!L9, PHI!L9, PHX!L9, POR!L9, SAC!L9, SAS!L9, TOR!L9, UTH!L9, WAS!L9)</f>
        <v>3.903419833</v>
      </c>
      <c r="M175" s="141">
        <f>STDEVP(ATL!M9, BOS!M9, BRK!M9, CHA!M9, CHI!M9, CLE!M9, DAL!M9, DEN!M9, DET!M9, GSW!M9, HOU!M9, IND!M9, LAC!M8, LAL!M9, MEM!M9, MIA!M9, MIL!M9, MIN!M9, NOP!M9, NYK!M9, OKC!M9, ORL!M9, PHI!M9, PHX!M9, POR!M9, SAC!M9, SAS!M9, TOR!M9, UTH!M9, WAS!M9)</f>
        <v>3.016222803</v>
      </c>
      <c r="N175" s="141">
        <f>STDEVP(ATL!N9, BOS!N9, BRK!N9, CHA!N9, CHI!N9, CLE!N9, DAL!N9, DEN!N9, DET!N9, GSW!N9, HOU!N9, IND!N9, LAC!N8, LAL!N9, MEM!N9, MIA!N9, MIL!N9, MIN!N9, NOP!N9, NYK!N9, OKC!N9, ORL!N9, PHI!N9, PHX!N9, POR!N9, SAC!N9, SAS!N9, TOR!N9, UTH!N9, WAS!N9)</f>
        <v>2.73525136</v>
      </c>
      <c r="O175" s="141">
        <f>STDEVP(ATL!O9, BOS!O9, BRK!O9, CHA!O9, CHI!O9, CLE!O9, DAL!O9, DEN!O9, DET!O9, GSW!O9, HOU!O9, IND!O9, LAC!O8, LAL!O9, MEM!O9, MIA!O9, MIL!O9, MIN!O9, NOP!O9, NYK!O9, OKC!O9, ORL!O9, PHI!O9, PHX!O9, POR!O9, SAC!O9, SAS!O9, TOR!O9, UTH!O9, WAS!O9)</f>
        <v>0.916515139</v>
      </c>
      <c r="P175" s="141" t="str">
        <f>STDEVP(ATL!P9, BOS!P9, BRK!P9, CHA!P9, CHI!P9, CLE!P9, DAL!P9, DEN!P9, DET!P9, GSW!P9, HOU!P9, IND!P9, LAC!P8, LAL!P9, MEM!P9, MIA!P9, MIL!P9, MIN!P9, NOP!P9, NYK!P9, OKC!P9, ORL!P9, PHI!P9, PHX!P9, POR!P9, SAC!P9, SAS!P9, TOR!P9, UTH!P9, WAS!P9)</f>
        <v>#DIV/0!</v>
      </c>
      <c r="Q175" s="141" t="str">
        <f>STDEVP(ATL!Q9, BOS!Q9, BRK!Q9, CHA!Q9, CHI!Q9, CLE!Q9, DAL!Q9, DEN!Q9, DET!Q9, GSW!Q9, HOU!Q9, IND!Q9, LAC!Q8, LAL!Q9, MEM!Q9, MIA!Q9, MIL!Q9, MIN!Q9, NOP!Q9, NYK!Q9, OKC!Q9, ORL!Q9, PHI!Q9, PHX!Q9, POR!Q9, SAC!Q9, SAS!Q9, TOR!Q9, UTH!Q9, WAS!Q9)</f>
        <v>#DIV/0!</v>
      </c>
      <c r="R175" s="141" t="str">
        <f>STDEVP(ATL!R9, BOS!R9, BRK!R9, CHA!R9, CHI!R9, CLE!R9, DAL!R9, DEN!R9, DET!R9, GSW!R9, HOU!R9, IND!R9, LAC!R8, LAL!R9, MEM!R9, MIA!R9, MIL!R9, MIN!R9, NOP!R9, NYK!R9, OKC!R9, ORL!R9, PHI!R9, PHX!R9, POR!R9, SAC!R9, SAS!R9, TOR!R9, UTH!R9, WAS!R9)</f>
        <v>#DIV/0!</v>
      </c>
      <c r="S175" s="141" t="str">
        <f>STDEVP(ATL!S9, BOS!S9, BRK!S9, CHA!S9, CHI!S9, CLE!S9, DAL!S9, DEN!S9, DET!S9, GSW!S9, HOU!S9, IND!S9, LAC!S8, LAL!S9, MEM!S9, MIA!S9, MIL!S9, MIN!S9, NOP!S9, NYK!S9, OKC!S9, ORL!S9, PHI!S9, PHX!S9, POR!S9, SAC!S9, SAS!S9, TOR!S9, UTH!S9, WAS!S9)</f>
        <v>#DIV/0!</v>
      </c>
    </row>
    <row r="176">
      <c r="A176" s="3" t="s">
        <v>29</v>
      </c>
      <c r="B176" s="141">
        <f>STDEVP(ATL!B10, BOS!B10, BRK!B10, CHA!B10, CHI!B10, CLE!B10, DAL!B10, DEN!B10, DET!B10, GSW!B10, HOU!B10, IND!B10, LAC!B10, LAL!B10, MEM!B10, MIA!B10, MIL!B10, MIN!B10, NOP!B10, NYK!B10, OKC!B10, ORL!B10, PHI!B10, PHX!B10, POR!B10, SAC!B10, SAS!B10, TOR!B10, UTH!B10, WAS!B10)</f>
        <v>1.842703328</v>
      </c>
      <c r="C176" s="141">
        <f>STDEVP(ATL!C10, BOS!C10, BRK!C10, CHA!C10, CHI!C10, CLE!C10, DAL!C10, DEN!C10, DET!C10, GSW!C10, HOU!C10, IND!C10, LAC!C10, LAL!C10, MEM!C10, MIA!C10, MIL!C10, MIN!C10, NOP!C10, NYK!C10, OKC!C10, ORL!C10, PHI!C10, PHX!C10, POR!C10, SAC!C10, SAS!C10, TOR!C10, UTH!C10, WAS!C10)</f>
        <v>1.892154041</v>
      </c>
      <c r="D176" s="141">
        <f>STDEVP(ATL!D10, BOS!D10, BRK!D10, CHA!D10, CHI!D10, CLE!D10, DAL!D10, DEN!D10, DET!D10, GSW!D10, HOU!D10, IND!D10, LAC!D9, LAL!D10, MEM!D10, MIA!D10, MIL!D10, MIN!D10, NOP!D10, NYK!D10, OKC!D10, ORL!D10, PHI!D10, PHX!D10, POR!D10, SAC!D10, SAS!D10, TOR!D10, UTH!D10, WAS!D10)</f>
        <v>1.309457002</v>
      </c>
      <c r="E176" s="141">
        <f>STDEVP(ATL!E10, BOS!E10, BRK!E10, CHA!E10, CHI!E10, CLE!E10, DAL!E10, DEN!E10, DET!E10, GSW!E10, HOU!E10, IND!E10, LAC!E9, LAL!E10, MEM!E10, MIA!E10, MIL!E10, MIN!E10, NOP!E11, NYK!E10, OKC!E10, ORL!E10, PHI!E10, PHX!E10, POR!E10, SAC!E10, SAS!E10, TOR!E10, UTH!E10, WAS!E10)</f>
        <v>5.60008453</v>
      </c>
      <c r="F176" s="141">
        <f>STDEVP(ATL!G10, BOS!F10, BRK!F10, CHA!F10, CHI!F10, CLE!F10, DAL!F10, DEN!F10, DET!F10, GSW!F10, HOU!F10, IND!F10, LAC!F9, LAL!F10, MEM!F10, MIA!F10, MIL!F10, MIN!F10, NOP!F10, NYK!F10, OKC!F10, ORL!F10, PHI!F10, PHX!F10, POR!F10, SAC!F10, SAS!F10, TOR!F10, UTH!F10, WAS!F10)</f>
        <v>1.576453964</v>
      </c>
      <c r="G176" s="141">
        <f>STDEVP(ATL!G10, BOS!G10, BRK!G10, CHA!G10, CHI!G10, CLE!G10, DAL!G10, DEN!G10, DET!G10, GSW!G10, HOU!G10, IND!G10, LAC!G9, LAL!G10, MEM!G10, MIA!G10, MIL!G10, MIN!G10, NOP!G10, NYK!G10, OKC!G10, ORL!G10, PHI!G10, PHX!G10, POR!G10, SAC!G10, SAS!G10, TOR!G10, UTH!G10, WAS!G10)</f>
        <v>1.438258358</v>
      </c>
      <c r="H176" s="141">
        <f>STDEVP(ATL!H10, BOS!H10, BRK!H10, CHA!H10, CHI!H10, CLE!H11, DAL!H10, DEN!H10, DET!H10, GSW!H10, HOU!H10, IND!H10, LAC!H9, LAL!H10, MEM!H10, MIA!H10, MIL!H10, MIN!H10, NOP!G10, NYK!H10, OKC!H10, ORL!H10, PHI!H10, PHX!H10, POR!H10, SAC!H10, SAS!H10, TOR!H10, UTH!H10, WAS!H10)</f>
        <v>3.993135399</v>
      </c>
      <c r="I176" s="141">
        <f>STDEVP(ATL!I10, BOS!I10, BRK!I10, CHA!I10, CHI!I10, CLE!I10, DAL!I10, DEN!I10, DET!I10, GSW!I10, HOU!I10, IND!I10, LAC!I9, LAL!I10, MEM!I10, MIA!I10, MIL!I10, MIN!I10, NOP!I9, NYK!I10, OKC!I10, ORL!I10, PHI!I10, PHX!I10, POR!I10, SAC!I10, SAS!I10, TOR!I10, UTH!I10, WAS!I10)</f>
        <v>1.866607877</v>
      </c>
      <c r="J176" s="141">
        <f>STDEVP(ATL!J10, BOS!J10, BRK!J10, CHA!J10, CHI!J10, CLE!J10, DAL!J10, DEN!J10, DET!J10, GSW!J10, HOU!J10, IND!J10, LAC!J9, LAL!J10, MEM!J10, MIA!J10, MIL!J10, MIN!J10, NOP!J9, NYK!J10, OKC!J10, ORL!J10, PHI!J10, PHX!J10, POR!J10, SAC!J10, SAS!J10, TOR!J10, UTH!J10, WAS!J10)</f>
        <v>2.091506634</v>
      </c>
      <c r="K176" s="141">
        <f>STDEVP(ATL!K10, BOS!K10, BRK!K10, CHA!K10, CHI!K10, CLE!K10, DAL!K10, DEN!K10, DET!K10, GSW!K10, HOU!K10, IND!K10, LAC!K9, LAL!K10, MEM!K10, MIA!K10, MIL!K10, MIN!K10, NOP!K9, NYK!K10, OKC!K10, ORL!K10, PHI!K10, PHX!K10, POR!K10, SAC!K10, SAS!K10, TOR!K10, UTH!K10, WAS!K10)</f>
        <v>2.573570261</v>
      </c>
      <c r="L176" s="141">
        <f>STDEVP(ATL!L10, BOS!L10, BRK!L10, CHA!L10, CHI!L10, CLE!L10, DAL!L10, DEN!L10, DET!L10, GSW!L10, HOU!L10, IND!L10, LAC!L9, LAL!L10, MEM!L10, MIA!L10, MIL!L10, MIN!L10, NOP!L9, NYK!L10, OKC!L10, ORL!L10, PHI!L10, PHX!L10, POR!L10, SAC!L10, SAS!L10, TOR!L10, UTH!L10, WAS!L10)</f>
        <v>1.507868906</v>
      </c>
      <c r="M176" s="141">
        <f>STDEVP(ATL!M10, BOS!M10, BRK!M10, CHA!M10, CHI!M10, CLE!M10, DAL!M10, DEN!M10, DET!M10, GSW!M10, HOU!M10, IND!M10, LAC!M9, LAL!M10, MEM!M10, MIA!M10, MIL!M10, MIN!M10, NOP!M10, NYK!M10, OKC!M10, ORL!M10, PHI!M10, PHX!M10, POR!M10, SAC!M10, SAS!M10, TOR!M10, UTH!M10, WAS!M10)</f>
        <v>1.675231327</v>
      </c>
      <c r="N176" s="141">
        <f>STDEVP(ATL!N10, BOS!N10, BRK!N10, CHA!N10, CHI!N10, CLE!N10, DAL!N10, DEN!N10, DET!N10, GSW!N10, HOU!N10, IND!N10, LAC!N9, LAL!N10, MEM!N10, MIA!N10, MIL!N10, MIN!N10, NOP!N10, NYK!N10, OKC!N10, ORL!N10, PHI!N10, PHX!N10, POR!N10, SAC!N10, SAS!N10, TOR!N10, UTH!N10, WAS!N10)</f>
        <v>1.318180564</v>
      </c>
      <c r="O176" s="141">
        <f>STDEVP(ATL!O10, BOS!O10, BRK!O10, CHA!O10, CHI!O10, CLE!O10, DAL!O10, DEN!O10, DET!O10, GSW!O10, HOU!O10, IND!O10, LAC!O9, LAL!O10, MEM!O10, MIA!O10, MIL!O10, MIN!O10, NOP!O10, NYK!O10, OKC!O10, ORL!O10, PHI!O10, PHX!O10, POR!O10, SAC!O10, SAS!O10, TOR!O10, UTH!O10, WAS!O10)</f>
        <v>0.6633249581</v>
      </c>
      <c r="P176" s="141" t="str">
        <f>STDEVP(ATL!P10, BOS!P10, BRK!P10, CHA!P10, CHI!P10, CLE!P10, DAL!P10, DEN!P10, DET!P10, GSW!P10, HOU!P10, IND!P10, LAC!P9, LAL!P10, MEM!P10, MIA!P10, MIL!P10, MIN!P10, NOP!P10, NYK!P10, OKC!P10, ORL!P10, PHI!P10, PHX!P10, POR!P10, SAC!P10, SAS!P10, TOR!P10, UTH!P10, WAS!P10)</f>
        <v>#DIV/0!</v>
      </c>
      <c r="Q176" s="141" t="str">
        <f>STDEVP(ATL!Q10, BOS!Q10, BRK!Q10, CHA!Q10, CHI!Q10, CLE!Q10, DAL!Q10, DEN!Q10, DET!Q10, GSW!Q10, HOU!Q10, IND!Q10, LAC!Q9, LAL!Q10, MEM!Q10, MIA!Q10, MIL!Q10, MIN!Q10, NOP!Q10, NYK!Q10, OKC!Q10, ORL!Q10, PHI!Q10, PHX!Q10, POR!Q10, SAC!Q10, SAS!Q10, TOR!Q10, UTH!Q10, WAS!Q10)</f>
        <v>#DIV/0!</v>
      </c>
      <c r="R176" s="141" t="str">
        <f>STDEVP(ATL!R10, BOS!R10, BRK!R10, CHA!R10, CHI!R10, CLE!R10, DAL!R10, DEN!R10, DET!R10, GSW!R10, HOU!R10, IND!R10, LAC!R9, LAL!R10, MEM!R10, MIA!R10, MIL!R10, MIN!R10, NOP!R10, NYK!R10, OKC!R10, ORL!R10, PHI!R10, PHX!R10, POR!R10, SAC!R10, SAS!R10, TOR!R10, UTH!R10, WAS!R10)</f>
        <v>#DIV/0!</v>
      </c>
      <c r="S176" s="141" t="str">
        <f>STDEVP(ATL!S10, BOS!S10, BRK!S10, CHA!S10, CHI!S10, CLE!S10, DAL!S10, DEN!S10, DET!S10, GSW!S10, HOU!S10, IND!S10, LAC!S9, LAL!S10, MEM!S10, MIA!S10, MIL!S10, MIN!S10, NOP!S10, NYK!S10, OKC!S10, ORL!S10, PHI!S10, PHX!S10, POR!S10, SAC!S10, SAS!S10, TOR!S10, UTH!S10, WAS!S10)</f>
        <v>#DIV/0!</v>
      </c>
    </row>
    <row r="177">
      <c r="A177" s="3" t="s">
        <v>30</v>
      </c>
      <c r="B177" s="141">
        <f>STDEVP(ATL!B11, BOS!B11, BRK!B11, CHA!B11, CHI!B11, CLE!B11, DAL!B11, DEN!B11, DET!B11, GSW!B11, HOU!B11, IND!B11, LAC!B11, LAL!B11, MEM!B11, MIA!B11, MIL!B11, MIN!B11, NOP!B11, NYK!B11, OKC!B11, ORL!B11, PHI!B11, PHX!B11, POR!B11, SAC!B11, SAS!B11, TOR!B11, UTH!B11, WAS!B11)</f>
        <v>1.469693846</v>
      </c>
      <c r="C177" s="141">
        <f>STDEVP(ATL!C11, BOS!C11, BRK!C11, CHA!C11, CHI!C11, CLE!C11, DAL!C11, DEN!C11, DET!C11, GSW!C11, HOU!C11, IND!C11, LAC!C11, LAL!C11, MEM!C11, MIA!C11, MIL!C11, MIN!C11, NOP!C11, NYK!C11, OKC!C11, ORL!C11, PHI!C11, PHX!C11, POR!C11, SAC!C11, SAS!C11, TOR!C11, UTH!C11, WAS!C11)</f>
        <v>1.662958839</v>
      </c>
      <c r="D177" s="141">
        <f>STDEVP(ATL!D11, BOS!D11, BRK!D11, CHA!D11, CHI!D11, CLE!D11, DAL!D11, DEN!D11, DET!D11, GSW!D11, HOU!D11, IND!D11, LAC!D10, LAL!D11, MEM!D11, MIA!D11, MIL!D11, MIN!D11, NOP!D11, NYK!D11, OKC!D11, ORL!D11, PHI!D11, PHX!D11, POR!D11, SAC!D11, SAS!D11, TOR!D11, UTH!D11, WAS!D11)</f>
        <v>4.297573246</v>
      </c>
      <c r="E177" s="141">
        <f>STDEVP(ATL!E11, BOS!E11, BRK!E11, CHA!E11, CHI!E11, CLE!E11, DAL!E11, DEN!E11, DET!E11, GSW!E11, HOU!E11, IND!E11, LAC!E10, LAL!E11, MEM!E11, MIA!E11, MIL!E11, MIN!E11, NOP!E12, NYK!E11, OKC!E11, ORL!E11, PHI!E11, PHX!E11, POR!E11, SAC!E11, SAS!E11, TOR!E11, UTH!E11, WAS!E11)</f>
        <v>5.168320662</v>
      </c>
      <c r="F177" s="141">
        <f>STDEVP(ATL!G11, BOS!F11, BRK!F11, CHA!F11, CHI!F11, CLE!F11, DAL!F11, DEN!F11, DET!F11, GSW!F11, HOU!F11, IND!F11, LAC!F10, LAL!F11, MEM!F11, MIA!F11, MIL!F11, MIN!F11, NOP!F11, NYK!F11, OKC!F11, ORL!F11, PHI!F11, PHX!F11, POR!F11, SAC!F11, SAS!F11, TOR!F11, UTH!F11, WAS!F11)</f>
        <v>0.3846153846</v>
      </c>
      <c r="G177" s="141">
        <f>STDEVP(ATL!G11, BOS!G11, BRK!G11, CHA!G11, CHI!G11, CLE!G11, DAL!G11, DEN!G11, DET!G11, GSW!G11, HOU!G11, IND!G11, LAC!G10, LAL!G11, MEM!G11, MIA!G11, MIL!G11, MIN!G11, NOP!G11, NYK!G11, OKC!G11, ORL!G11, PHI!G11, PHX!G11, POR!G11, SAC!G11, SAS!G11, TOR!G11, UTH!G11, WAS!G11)</f>
        <v>3.608783675</v>
      </c>
      <c r="H177" s="141">
        <f>STDEVP(ATL!H11, BOS!H11, BRK!H11, CHA!H11, CHI!H11, CLE!H11, DAL!H11, DEN!H11, DET!H11, GSW!H11, HOU!H11, IND!H11, LAC!H10, LAL!H11, MEM!H11, MIA!H11, MIL!H11, MIN!H11, NOP!G11, NYK!H11, OKC!H11, ORL!H11, PHI!H11, PHX!H11, POR!H11, SAC!H11, SAS!H11, TOR!H11, UTH!H11, WAS!H11)</f>
        <v>0.6562979684</v>
      </c>
      <c r="I177" s="141">
        <f>STDEVP(ATL!I11, BOS!I11, BRK!I11, CHA!I11, CHI!I11, CLE!I11, DAL!I11, DEN!I11, DET!I11, GSW!I11, HOU!I11, IND!I11, LAC!I10, LAL!I11, MEM!I11, MIA!I11, MIL!I11, MIN!I11, NOP!I10, NYK!I11, OKC!I11, ORL!I11, PHI!I11, PHX!I11, POR!I11, SAC!I11, SAS!I11, TOR!I11, UTH!I11, WAS!I11)</f>
        <v>3.746420331</v>
      </c>
      <c r="J177" s="141">
        <f>STDEVP(ATL!J11, BOS!J11, BRK!J11, CHA!J11, CHI!J11, CLE!J11, DAL!J11, DEN!J11, DET!J11, GSW!J11, HOU!J11, IND!J11, LAC!J10, LAL!J11, MEM!J11, MIA!J11, MIL!J11, MIN!J11, NOP!J10, NYK!J11, OKC!J11, ORL!J11, PHI!J11, PHX!J11, POR!J11, SAC!J11, SAS!J11, TOR!J11, UTH!J11, WAS!J11)</f>
        <v>5.019960159</v>
      </c>
      <c r="K177" s="141">
        <f>STDEVP(ATL!K11, BOS!K11, BRK!K11, CHA!K11, CHI!K11, CLE!K11, DAL!K11, DEN!K11, DET!K11, GSW!K11, HOU!K11, IND!K11, LAC!K10, LAL!K11, MEM!K11, MIA!K11, MIL!K11, MIN!K11, NOP!K10, NYK!K11, OKC!K11, ORL!K11, PHI!K11, PHX!K11, POR!K11, SAC!K11, SAS!K11, TOR!K11, UTH!K11, WAS!K11)</f>
        <v>2.612735901</v>
      </c>
      <c r="L177" s="141">
        <f>STDEVP(ATL!L11, BOS!L11, BRK!L11, CHA!L11, CHI!L11, CLE!L11, DAL!L11, DEN!L11, DET!L11, GSW!L11, HOU!L11, IND!L11, LAC!L10, LAL!L11, MEM!L11, MIA!L11, MIL!L11, MIN!L11, NOP!L10, NYK!L11, OKC!L11, ORL!L11, PHI!L11, PHX!L11, POR!L11, SAC!L11, SAS!L11, TOR!L11, UTH!L11, WAS!L11)</f>
        <v>4.411523372</v>
      </c>
      <c r="M177" s="141">
        <f>STDEVP(ATL!M11, BOS!M11, BRK!M11, CHA!M11, CHI!M11, CLE!M11, DAL!M11, DEN!M11, DET!M11, GSW!M11, HOU!M11, IND!M11, LAC!M10, LAL!M11, MEM!M11, MIA!M11, MIL!M11, MIN!M11, NOP!M11, NYK!M11, OKC!M11, ORL!M11, PHI!M11, PHX!M11, POR!M11, SAC!M11, SAS!M11, TOR!M11, UTH!M11, WAS!M11)</f>
        <v>4.115142768</v>
      </c>
      <c r="N177" s="141">
        <f>STDEVP(ATL!N11, BOS!N11, BRK!N11, CHA!N11, CHI!N11, CLE!N11, DAL!N11, DEN!N11, DET!N11, GSW!N11, HOU!N11, IND!N11, LAC!N10, LAL!N11, MEM!N11, MIA!N11, MIL!N11, MIN!N11, NOP!N11, NYK!N11, OKC!N11, ORL!N11, PHI!N11, PHX!N11, POR!N11, SAC!N11, SAS!N11, TOR!N11, UTH!N11, WAS!N11)</f>
        <v>3.492620792</v>
      </c>
      <c r="O177" s="141">
        <f>STDEVP(ATL!O11, BOS!O11, BRK!O11, CHA!O11, CHI!O11, CLE!O11, DAL!O11, DEN!O11, DET!O11, GSW!O11, HOU!O11, IND!O11, LAC!O10, LAL!O11, MEM!O11, MIA!O11, MIL!O11, MIN!O11, NOP!O11, NYK!O11, OKC!O11, ORL!O11, PHI!O11, PHX!O11, POR!O11, SAC!O11, SAS!O11, TOR!O11, UTH!O11, WAS!O11)</f>
        <v>0.3856946079</v>
      </c>
      <c r="P177" s="141" t="str">
        <f>STDEVP(ATL!P11, BOS!P11, BRK!P11, CHA!P11, CHI!P11, CLE!P11, DAL!P11, DEN!P11, DET!P11, GSW!P11, HOU!P11, IND!P11, LAC!P10, LAL!P11, MEM!P11, MIA!P11, MIL!P11, MIN!P11, NOP!P11, NYK!P11, OKC!P11, ORL!P11, PHI!P11, PHX!P11, POR!P11, SAC!P11, SAS!P11, TOR!P11, UTH!P11, WAS!P11)</f>
        <v>#DIV/0!</v>
      </c>
      <c r="Q177" s="141" t="str">
        <f>STDEVP(ATL!Q11, BOS!Q11, BRK!Q11, CHA!Q11, CHI!Q11, CLE!Q11, DAL!Q11, DEN!Q11, DET!Q11, GSW!Q11, HOU!Q11, IND!Q11, LAC!Q10, LAL!Q11, MEM!Q11, MIA!Q11, MIL!Q11, MIN!Q11, NOP!Q11, NYK!Q11, OKC!Q11, ORL!Q11, PHI!Q11, PHX!Q11, POR!Q11, SAC!Q11, SAS!Q11, TOR!Q11, UTH!Q11, WAS!Q11)</f>
        <v>#DIV/0!</v>
      </c>
      <c r="R177" s="141" t="str">
        <f>STDEVP(ATL!R11, BOS!R11, BRK!R11, CHA!R11, CHI!R11, CLE!R11, DAL!R11, DEN!R11, DET!R11, GSW!R11, HOU!R11, IND!R11, LAC!R10, LAL!R11, MEM!R11, MIA!R11, MIL!R11, MIN!R11, NOP!R11, NYK!R11, OKC!R11, ORL!R11, PHI!R11, PHX!R11, POR!R11, SAC!R11, SAS!R11, TOR!R11, UTH!R11, WAS!R11)</f>
        <v>#DIV/0!</v>
      </c>
      <c r="S177" s="141" t="str">
        <f>STDEVP(ATL!S11, BOS!S11, BRK!S11, CHA!S11, CHI!S11, CLE!S11, DAL!S11, DEN!S11, DET!S11, GSW!S11, HOU!S11, IND!S11, LAC!S10, LAL!S11, MEM!S11, MIA!S11, MIL!S11, MIN!S11, NOP!S11, NYK!S11, OKC!S11, ORL!S11, PHI!S11, PHX!S11, POR!S11, SAC!S11, SAS!S11, TOR!S11, UTH!S11, WAS!S11)</f>
        <v>#DIV/0!</v>
      </c>
    </row>
    <row r="178">
      <c r="A178" s="3" t="s">
        <v>31</v>
      </c>
      <c r="B178" s="141">
        <f>STDEVP(ATL!B12, BOS!B12, BRK!B12, CHA!B12, CHI!B12, CLE!B12, DAL!B12, DEN!B12, DET!B12, GSW!B12, HOU!B12, IND!B12, LAC!B12, LAL!B12, MEM!B12, MIA!B12, MIL!B12, MIN!B12, NOP!B12, NYK!B12, OKC!B12, ORL!B12, PHI!B12, PHX!B12, POR!B12, SAC!B12, SAS!B12, TOR!B12, UTH!B12, WAS!B12)</f>
        <v>2.941088234</v>
      </c>
      <c r="C178" s="141">
        <f>STDEVP(ATL!C12, BOS!C12, BRK!C12, CHA!C12, CHI!C12, CLE!C12, DAL!C12, DEN!C12, DET!C12, GSW!C12, HOU!C12, IND!C12, LAC!C12, LAL!C12, MEM!C12, MIA!C12, MIL!C12, MIN!C12, NOP!C12, NYK!C12, OKC!C12, ORL!C12, PHI!C12, PHX!C12, POR!C12, SAC!C12, SAS!C12, TOR!C12, UTH!C12, WAS!C12)</f>
        <v>2.194893687</v>
      </c>
      <c r="D178" s="141">
        <f>STDEVP(ATL!D12, BOS!D12, BRK!D12, CHA!D12, CHI!D12, CLE!D12, DAL!D12, DEN!D12, DET!D12, GSW!D12, HOU!D12, IND!D12, LAC!D11, LAL!D12, MEM!D12, MIA!D12, MIL!D12, MIN!D12, NOP!D12, NYK!D12, OKC!D12, ORL!D12, PHI!D12, PHX!D12, POR!D12, SAC!D12, SAS!D12, TOR!D12, UTH!D12, WAS!D12)</f>
        <v>2.168486099</v>
      </c>
      <c r="E178" s="141">
        <f>STDEVP(ATL!E12, BOS!E12, BRK!E12, CHA!E12, CHI!E12, CLE!I8, DAL!E12, DEN!E12, DET!E12, GSW!E12, HOU!E12, IND!E12, LAC!E11, LAL!E12, MEM!E12, MIA!E12, MIL!E12, MIN!E12, NOP!E12, NYK!E12, OKC!E12, ORL!E12, PHI!E12, PHX!E12, POR!E12, SAC!E12, SAS!E12, TOR!E12, UTH!E12, WAS!E12)</f>
        <v>1.782973383</v>
      </c>
      <c r="F178" s="141">
        <f>STDEVP(ATL!G12, BOS!F12, BRK!F12, CHA!F12, CHI!F12, CLE!F12, DAL!F12, DEN!F12, DET!F12, GSW!F12, HOU!F12, IND!F12, LAC!F11, LAL!F12, MEM!F12, MIA!F12, MIL!F12, MIN!F12, NOP!F12, NYK!F12, OKC!F12, ORL!F12, PHI!F12, PHX!F12, POR!F12, SAC!F12, SAS!F12, TOR!F12, UTH!F12, WAS!F12)</f>
        <v>1.06587742</v>
      </c>
      <c r="G178" s="141">
        <f>STDEVP(ATL!G12, BOS!G12, BRK!G12, CHA!G12, CHI!G12, CLE!G12, DAL!G12, DEN!G12, DET!G12, GSW!G12, HOU!G12, IND!G12, LAC!G11, LAL!G12, MEM!G12, MIA!G12, MIL!G12, MIN!G12, NOP!G12, NYK!G12, OKC!G12, ORL!G12, PHI!G12, PHX!G12, POR!G12, SAC!G12, SAS!G12, TOR!G12, UTH!G12, WAS!G12)</f>
        <v>2.187381194</v>
      </c>
      <c r="H178" s="141">
        <f>STDEVP(ATL!H12, BOS!H12, BRK!H12, CHA!H12, CHI!H12, CLE!H12, DAL!H12, DEN!H12, DET!H12, GSW!H12, HOU!H12, IND!H12, LAC!H11, LAL!H12, MEM!H12, MIA!H12, MIL!H12, MIN!H12, NOP!G12, NYK!H12, OKC!H12, ORL!H12, PHI!H12, PHX!H12, POR!H12, SAC!H12, SAS!H12, TOR!H12, UTH!H12, WAS!H12)</f>
        <v>1.778549215</v>
      </c>
      <c r="I178" s="141">
        <f>STDEVP(ATL!I12, BOS!I12, BRK!I12, CHA!I12, CHI!I12, CLE!I12, DAL!I12, DEN!I12, DET!I12, GSW!I12, HOU!I12, IND!I12, LAC!I11, LAL!I12, MEM!I12, MIA!I12, MIL!I12, MIN!I12, NOP!I11, NYK!I12, OKC!I12, ORL!I12, PHI!I12, PHX!I12, POR!I12, SAC!I12, SAS!I12, TOR!I12, UTH!I12, WAS!I12)</f>
        <v>1.871011991</v>
      </c>
      <c r="J178" s="141">
        <f>STDEVP(ATL!J12, BOS!J12, BRK!J12, CHA!J12, CHI!J12, CLE!J12, DAL!J12, DEN!J12, DET!J12, GSW!J12, HOU!J12, IND!J12, LAC!J11, LAL!J12, MEM!J12, MIA!J12, MIL!J12, MIN!J12, NOP!J11, NYK!J12, OKC!J12, ORL!J12, PHI!J12, PHX!J12, POR!J12, SAC!J12, SAS!J12, TOR!J12, UTH!J12, WAS!J12)</f>
        <v>1.341044369</v>
      </c>
      <c r="K178" s="141">
        <f>STDEVP(ATL!K12, BOS!K12, BRK!K12, CHA!K12, CHI!K12, CLE!K12, DAL!K12, DEN!K12, DET!K12, GSW!K12, HOU!K12, IND!K12, LAC!K11, LAL!K12, MEM!K12, MIA!K12, MIL!K12, MIN!K12, NOP!K11, NYK!K12, OKC!K12, ORL!K12, PHI!K12, PHX!K12, POR!K12, SAC!K12, SAS!K12, TOR!K12, UTH!K12, WAS!K12)</f>
        <v>1.946774398</v>
      </c>
      <c r="L178" s="141">
        <f>STDEVP(ATL!L12, BOS!L12, BRK!L12, CHA!L12, CHI!L12, CLE!L12, DAL!L12, DEN!L12, DET!L12, GSW!L12, HOU!L12, IND!L12, LAC!L11, LAL!L12, MEM!L12, MIA!L12, MIL!L12, MIN!L12, NOP!L11, NYK!L12, OKC!L12, ORL!L12, PHI!L12, PHX!L12, POR!L12, SAC!L12, SAS!L12, TOR!L12, UTH!L12, WAS!L12)</f>
        <v>1.628608874</v>
      </c>
      <c r="M178" s="141">
        <f>STDEVP(ATL!M12, BOS!M12, BRK!M12, CHA!M12, CHI!M12, CLE!M12, DAL!M12, DEN!M12, DET!M12, GSW!M12, HOU!M12, IND!M12, LAC!M11, LAL!M12, MEM!M12, MIA!M12, MIL!M12, MIN!M12, NOP!M12, NYK!M12, OKC!M12, ORL!M12, PHI!M12, PHX!M12, POR!M12, SAC!M12, SAS!M12, TOR!M12, UTH!M12, WAS!M12)</f>
        <v>1.720465053</v>
      </c>
      <c r="N178" s="141">
        <f>STDEVP(ATL!N12, BOS!N12, BRK!N12, CHA!N12, CHI!N12, CLE!N12, DAL!N12, DEN!N12, DET!N12, GSW!N12, HOU!N12, IND!N12, LAC!N11, LAL!N12, MEM!N12, MIA!N12, MIL!N12, MIN!N12, NOP!N12, NYK!N12, OKC!N12, ORL!N12, PHI!N12, PHX!N12, POR!N12, SAC!N12, SAS!N12, TOR!N12, UTH!N12, WAS!N12)</f>
        <v>1.488086019</v>
      </c>
      <c r="O178" s="141">
        <f>STDEVP(ATL!O12, BOS!O12, BRK!O12, CHA!O12, CHI!O12, CLE!O12, DAL!O12, DEN!O12, DET!O12, GSW!O12, HOU!O12, IND!O12, LAC!O11, LAL!O12, MEM!O12, MIA!O12, MIL!O12, MIN!O12, NOP!O12, NYK!O12, OKC!O12, ORL!O12, PHI!O12, PHX!O12, POR!O12, SAC!O12, SAS!O12, TOR!O12, UTH!O12, WAS!O12)</f>
        <v>0.7713892158</v>
      </c>
      <c r="P178" s="141" t="str">
        <f>STDEVP(ATL!P12, BOS!P12, BRK!P12, CHA!P12, CHI!P12, CLE!P12, DAL!P12, DEN!P12, DET!P12, GSW!P12, HOU!P12, IND!P12, LAC!P11, LAL!P12, MEM!P12, MIA!P12, MIL!P12, MIN!P12, NOP!P12, NYK!P12, OKC!P12, ORL!P12, PHI!P12, PHX!P12, POR!P12, SAC!P12, SAS!P12, TOR!P12, UTH!P12, WAS!P12)</f>
        <v>#DIV/0!</v>
      </c>
      <c r="Q178" s="141" t="str">
        <f>STDEVP(ATL!Q12, BOS!Q12, BRK!Q12, CHA!Q12, CHI!Q12, CLE!Q12, DAL!Q12, DEN!Q12, DET!Q12, GSW!Q12, HOU!Q12, IND!Q12, LAC!Q11, LAL!Q12, MEM!Q12, MIA!Q12, MIL!Q12, MIN!Q12, NOP!Q12, NYK!Q12, OKC!Q12, ORL!Q12, PHI!Q12, PHX!Q12, POR!Q12, SAC!Q12, SAS!Q12, TOR!Q12, UTH!Q12, WAS!Q12)</f>
        <v>#DIV/0!</v>
      </c>
      <c r="R178" s="141" t="str">
        <f>STDEVP(ATL!R12, BOS!R12, BRK!R12, CHA!R12, CHI!R12, CLE!R12, DAL!R12, DEN!R12, DET!R12, GSW!R12, HOU!R12, IND!R12, LAC!R11, LAL!R12, MEM!R12, MIA!R12, MIL!R12, MIN!R12, NOP!R12, NYK!R12, OKC!R12, ORL!R12, PHI!R12, PHX!R12, POR!R12, SAC!R12, SAS!R12, TOR!R12, UTH!R12, WAS!R12)</f>
        <v>#DIV/0!</v>
      </c>
      <c r="S178" s="141" t="str">
        <f>STDEVP(ATL!S12, BOS!S12, BRK!S12, CHA!S12, CHI!S12, CLE!S12, DAL!S12, DEN!S12, DET!S12, GSW!S12, HOU!S12, IND!S12, LAC!S11, LAL!S12, MEM!S12, MIA!S12, MIL!S12, MIN!S12, NOP!S12, NYK!S12, OKC!S12, ORL!S12, PHI!S12, PHX!S12, POR!S12, SAC!S12, SAS!S12, TOR!S12, UTH!S12, WAS!S12)</f>
        <v>#DIV/0!</v>
      </c>
    </row>
    <row r="179">
      <c r="A179" s="3" t="s">
        <v>32</v>
      </c>
      <c r="B179" s="141">
        <f>STDEVP(ATL!B13, BOS!B13, BRK!B13, CHA!B13, CHI!B13, CLE!B13, DAL!B13, DEN!B13, DET!B13, GSW!B13, HOU!B13, IND!B13, LAC!B13, LAL!B13, MEM!B13, MIA!B13, MIL!B13, MIN!B13, NOP!B13, NYK!B13, OKC!B13, ORL!B13, PHI!B13, PHX!B13, POR!B13, SAC!B13, SAS!B13, TOR!B13, UTH!B13, WAS!B13)</f>
        <v>2.484619354</v>
      </c>
      <c r="C179" s="141">
        <f>STDEVP(ATL!C13, BOS!C13, BRK!C13, CHA!C13, CHI!C13, CLE!C13, DAL!C13, DEN!C13, DET!C13, GSW!C13, HOU!C13, IND!C13, LAC!C13, LAL!C13, MEM!C13, MIA!C13, MIL!C13, MIN!C13, NOP!C13, NYK!C13, OKC!C13, ORL!C13, PHI!C13, PHX!C13, POR!C13, SAC!C13, SAS!C13, TOR!C13, UTH!C13, WAS!C13)</f>
        <v>2.114033066</v>
      </c>
      <c r="D179" s="141">
        <f>STDEVP(ATL!D13, BOS!D13, BRK!D13, CHA!D13, CHI!D13, CLE!D13, DAL!D13, DEN!D13, DET!D13, GSW!D13, HOU!D13, IND!D13, LAC!D12, LAL!D13, MEM!D13, MIA!D13, MIL!D13, MIN!D13, NOP!D13, NYK!D13, OKC!D13, ORL!D13, PHI!D13, PHX!D13, POR!D13, SAC!D13, SAS!D13, TOR!D13, UTH!D13, WAS!D13)</f>
        <v>3.489352804</v>
      </c>
      <c r="E179" s="141">
        <f>STDEVP(ATL!E13, BOS!E13, BRK!E13, CHA!E13, CHI!E13, CLE!E13, DAL!E13, DEN!E13, DET!E13, GSW!E13, HOU!E13, IND!E13, LAC!E12, LAL!E13, MEM!E13, MIA!E13, MIL!E13, MIN!E13, NOP!E13, NYK!E13, OKC!E13, ORL!E13, PHI!E13, PHX!E13, POR!E13, SAC!E13, SAS!E13, TOR!E13, UTH!E13, WAS!E13)</f>
        <v>2.605183726</v>
      </c>
      <c r="F179" s="141">
        <f>STDEVP(ATL!G13, BOS!F13, BRK!F13, CHA!F13, CHI!F13, CLE!F13, DAL!F13, DEN!F13, DET!F13, GSW!F13, HOU!F13, IND!F13, LAC!F12, LAL!F13, MEM!F13, MIA!F13, MIL!F13, MIN!F13, NOP!F13, NYK!F13, OKC!F13, ORL!F13, PHI!F13, PHX!F13, POR!F13, SAC!F13, SAS!F13, TOR!F13, UTH!F13, WAS!F13)</f>
        <v>1.250443708</v>
      </c>
      <c r="G179" s="141">
        <f>STDEVP(ATL!G13, BOS!G13, BRK!G13, CHA!G13, CHI!G13, CLE!G13, DAL!G13, DEN!G13, DET!G13, GSW!G13, HOU!G13, IND!G13, LAC!G12, LAL!G13, MEM!G13, MIA!G13, MIL!G13, MIN!G13, NOP!G13, NYK!G13, OKC!G13, ORL!G13, PHI!G13, PHX!G13, POR!G13, SAC!G13, SAS!G13, TOR!G13, UTH!G13, WAS!G13)</f>
        <v>3.581311038</v>
      </c>
      <c r="H179" s="141">
        <f>STDEVP(ATL!H13, BOS!H13, BRK!H13, CHA!H13, CHI!H13, CLE!H13, DAL!H13, DEN!H13, DET!H13, GSW!H13, HOU!H13, IND!H13, LAC!H12, LAL!H13, MEM!H13, MIA!H13, MIL!H13, MIN!H13, NOP!G13, NYK!H13, OKC!H13, ORL!H13, PHI!H13, PHX!H13, POR!H13, SAC!H13, SAS!H13, TOR!H13, UTH!H13, WAS!H13)</f>
        <v>3.735419758</v>
      </c>
      <c r="I179" s="141">
        <f>STDEVP(ATL!I13, BOS!I13, BRK!I13, CHA!I13, CHI!I13, CLE!I13, DAL!I13, DEN!I13, DET!I13, GSW!I13, HOU!I13, IND!I13, LAC!I12, LAL!I13, MEM!I13, MIA!I13, MIL!I13, MIN!I13, NOP!I12, NYK!I13, OKC!I13, ORL!I13, PHI!I13, PHX!I13, POR!I13, SAC!I13, SAS!I13, TOR!I13, UTH!I13, WAS!I13)</f>
        <v>2.990153021</v>
      </c>
      <c r="J179" s="141">
        <f>STDEVP(ATL!J13, BOS!J13, BRK!J13, CHA!J13, CHI!J13, CLE!J13, DAL!J13, DEN!J13, DET!J13, GSW!J13, HOU!J13, IND!J13, LAC!J12, LAL!J13, MEM!J13, MIA!J13, MIL!J13, MIN!J13, NOP!J12, NYK!J13, OKC!J13, ORL!J13, PHI!J13, PHX!J13, POR!J13, SAC!J13, SAS!J13, TOR!J13, UTH!J13, WAS!J13)</f>
        <v>3.741657387</v>
      </c>
      <c r="K179" s="141">
        <f>STDEVP(ATL!K13, BOS!K13, BRK!K13, CHA!K13, CHI!K13, CLE!K13, DAL!K13, DEN!K13, DET!K13, GSW!K13, HOU!K13, IND!K13, LAC!K12, LAL!K13, MEM!K13, MIA!K13, MIL!K13, MIN!K13, NOP!K12, NYK!K13, OKC!K13, ORL!K13, PHI!K13, PHX!K13, POR!K13, SAC!K13, SAS!K13, TOR!K13, UTH!K13, WAS!K13)</f>
        <v>3.303775197</v>
      </c>
      <c r="L179" s="141">
        <f>STDEVP(ATL!L13, BOS!L13, BRK!L13, CHA!L13, CHI!L13, CLE!L13, DAL!L13, DEN!L13, DET!L13, GSW!L13, HOU!L13, IND!L13, LAC!L12, LAL!L13, MEM!L13, MIA!L13, MIL!L13, MIN!L13, NOP!L12, NYK!L13, OKC!L13, ORL!L13, PHI!L13, PHX!L13, POR!L13, SAC!L13, SAS!L13, TOR!L13, UTH!L13, WAS!L13)</f>
        <v>3.209637853</v>
      </c>
      <c r="M179" s="141">
        <f>STDEVP(ATL!M13, BOS!M13, BRK!M13, CHA!M13, CHI!M13, CLE!M13, DAL!M13, DEN!M13, DET!M13, GSW!M13, HOU!M13, IND!M13, LAC!M12, LAL!M13, MEM!M13, MIA!M13, MIL!M13, MIN!M13, NOP!M13, NYK!M13, OKC!M13, ORL!M13, PHI!M13, PHX!M13, POR!M13, SAC!M13, SAS!M13, TOR!M13, UTH!M13, WAS!M13)</f>
        <v>3.328903723</v>
      </c>
      <c r="N179" s="141">
        <f>STDEVP(ATL!N13, BOS!N13, BRK!N13, CHA!N13, CHI!N13, CLE!N13, DAL!N13, DEN!N13, DET!N13, GSW!N13, HOU!N13, IND!N13, LAC!N12, LAL!N13, MEM!N13, MIA!N13, MIL!N13, MIN!N13, NOP!N13, NYK!N13, OKC!N13, ORL!N13, PHI!N13, PHX!N13, POR!N13, SAC!N13, SAS!N13, TOR!N13, UTH!N13, WAS!N13)</f>
        <v>3.258465897</v>
      </c>
      <c r="O179" s="141">
        <f>STDEVP(ATL!O13, BOS!O13, BRK!O13, CHA!O13, CHI!O13, CLE!O13, DAL!O13, DEN!O13, DET!O13, GSW!O13, HOU!O13, IND!O13, LAC!O12, LAL!O13, MEM!O13, MIA!O13, MIL!O13, MIN!O13, NOP!O13, NYK!O13, OKC!O13, ORL!O13, PHI!O13, PHX!O13, POR!O13, SAC!O13, SAS!O13, TOR!O13, UTH!O13, WAS!O13)</f>
        <v>1.166190379</v>
      </c>
      <c r="P179" s="141" t="str">
        <f>STDEVP(ATL!P13, BOS!P13, BRK!P13, CHA!P13, CHI!P13, CLE!P13, DAL!P13, DEN!P13, DET!P13, GSW!P13, HOU!P13, IND!P13, LAC!P12, LAL!P13, MEM!P13, MIA!P13, MIL!P13, MIN!P13, NOP!P13, NYK!P13, OKC!P13, ORL!P13, PHI!P13, PHX!P13, POR!P13, SAC!P13, SAS!P13, TOR!P13, UTH!P13, WAS!P13)</f>
        <v>#DIV/0!</v>
      </c>
      <c r="Q179" s="141" t="str">
        <f>STDEVP(ATL!Q13, BOS!Q13, BRK!Q13, CHA!Q13, CHI!Q13, CLE!Q13, DAL!Q13, DEN!Q13, DET!Q13, GSW!Q13, HOU!Q13, IND!Q13, LAC!Q12, LAL!Q13, MEM!Q13, MIA!Q13, MIL!Q13, MIN!Q13, NOP!Q13, NYK!Q13, OKC!Q13, ORL!Q13, PHI!Q13, PHX!Q13, POR!Q13, SAC!Q13, SAS!Q13, TOR!Q13, UTH!Q13, WAS!Q13)</f>
        <v>#DIV/0!</v>
      </c>
      <c r="R179" s="141" t="str">
        <f>STDEVP(ATL!R13, BOS!R13, BRK!R13, CHA!R13, CHI!R13, CLE!R13, DAL!R13, DEN!R13, DET!R13, GSW!R13, HOU!R13, IND!R13, LAC!R12, LAL!R13, MEM!R13, MIA!R13, MIL!R13, MIN!R13, NOP!R13, NYK!R13, OKC!R13, ORL!R13, PHI!R13, PHX!R13, POR!R13, SAC!R13, SAS!R13, TOR!R13, UTH!R13, WAS!R13)</f>
        <v>#DIV/0!</v>
      </c>
      <c r="S179" s="141" t="str">
        <f>STDEVP(ATL!S13, BOS!S13, BRK!S13, CHA!S13, CHI!S13, CLE!S13, DAL!S13, DEN!S13, DET!S13, GSW!S13, HOU!S13, IND!S13, LAC!S12, LAL!S13, MEM!S13, MIA!S13, MIL!S13, MIN!S13, NOP!S13, NYK!S13, OKC!S13, ORL!S13, PHI!S13, PHX!S13, POR!S13, SAC!S13, SAS!S13, TOR!S13, UTH!S13, WAS!S13)</f>
        <v>#DIV/0!</v>
      </c>
    </row>
    <row r="180">
      <c r="A180" s="3" t="s">
        <v>33</v>
      </c>
      <c r="B180" s="141">
        <f>STDEVP(ATL!B14, BOS!B14, BRK!B14, CHA!B14, CHI!B14, CLE!B14, DAL!B14, DEN!B14, DET!B14, GSW!B14, HOU!B14, IND!B14, LAC!B14, LAL!B14, MEM!B14, MIA!B14, MIL!B14, MIN!B14, NOP!B14, NYK!B14, OKC!B14, ORL!B14, PHI!B14, PHX!B14, POR!B14, SAC!B14, SAS!B14, TOR!B14, UTH!B14, WAS!B14)</f>
        <v>0.9865765725</v>
      </c>
      <c r="C180" s="141">
        <f>STDEVP(ATL!C14, BOS!C14, BRK!C14, CHA!C14, CHI!C14, CLE!C14, DAL!C14, DEN!C14, DET!C14, GSW!C14, HOU!C14, IND!C14, LAC!C14, LAL!C14, MEM!C14, MIA!C14, MIL!C14, MIN!C14, NOP!C14, NYK!C14, OKC!C14, ORL!C14, PHI!C14, PHX!C14, POR!C14, SAC!C14, SAS!C14, TOR!C14, UTH!C14, WAS!C14)</f>
        <v>2.626758997</v>
      </c>
      <c r="D180" s="141">
        <f>STDEVP(ATL!D14, BOS!D14, BRK!D14, CHA!D14, CHI!D14, CLE!D14, DAL!D14, DEN!D14, DET!D14, GSW!D14, HOU!D14, IND!D14, LAC!D13, LAL!D14, MEM!D14, MIA!D14, MIL!D14, MIN!D14, NOP!D14, NYK!D14, OKC!D14, ORL!D14, PHI!D14, PHX!D14, POR!D14, SAC!D14, SAS!D14, TOR!D14, UTH!D14, WAS!D14)</f>
        <v>2.165954299</v>
      </c>
      <c r="E180" s="141">
        <f>STDEVP(ATL!E14, BOS!E14, BRK!E14, CHA!E14, CHI!E14, CLE!E14, DAL!E14, DEN!E14, DET!E14, GSW!E14, HOU!E14, IND!E14, LAC!E13, LAL!E14, MEM!E14, MIA!E14, MIL!E14, MIN!E14, NOP!E14, NYK!E14, OKC!E14, ORL!E14, PHI!E14, PHX!E14, POR!E14, SAC!E14, SAS!E14, TOR!E14, UTH!E14, WAS!E14)</f>
        <v>2.776965693</v>
      </c>
      <c r="F180" s="141">
        <f>STDEVP(ATL!G14, BOS!F14, BRK!F14, CHA!F14, CHI!F14, CLE!F14, DAL!F14, DEN!F14, DET!F14, GSW!F14, HOU!F14, IND!F14, LAC!F13, LAL!F14, MEM!F14, MIA!F14, MIL!F14, MIN!F14, NOP!F14, NYK!F14, OKC!F14, ORL!F14, PHI!F14, PHX!F14, POR!F14, SAC!F14, SAS!F14, TOR!F14, UTH!F14, WAS!F14)</f>
        <v>2.894598111</v>
      </c>
      <c r="G180" s="141">
        <f>STDEVP(ATL!G14, BOS!G14, BRK!G14, CHA!G14, CHI!G14, CLE!G14, DAL!G14, DEN!G14, DET!G14, GSW!G14, HOU!G14, IND!G14, LAC!G13, LAL!G14, MEM!G14, MIA!G14, MIL!G14, MIN!G14, NOP!G14, NYK!G14, OKC!G14, ORL!G14, PHI!G14, PHX!G14, POR!G14, SAC!G14, SAS!G14, TOR!G14, UTH!G14, WAS!G14)</f>
        <v>2.260776661</v>
      </c>
      <c r="H180" s="141">
        <f>STDEVP(ATL!H14, BOS!H14, BRK!H14, CHA!H14, CHI!H14, CLE!H14, DAL!H14, DEN!H14, DET!H14, GSW!H14, HOU!H14, IND!H14, LAC!H13, LAL!H14, MEM!H14, MIA!H14, MIL!H14, MIN!H14, NOP!G14, NYK!H14, OKC!H14, ORL!H14, PHI!H14, PHX!H14, POR!H14, SAC!H14, SAS!H14, TOR!H14, UTH!H14, WAS!H14)</f>
        <v>3.276469712</v>
      </c>
      <c r="I180" s="141">
        <f>STDEVP(ATL!I14, BOS!I14, BRK!I14, CHA!I14, CHI!I14, CLE!I14, DAL!I14, DEN!I14, DET!I14, GSW!I14, HOU!I14, IND!I14, LAC!I13, LAL!I14, MEM!I14, MIA!I14, MIL!I14, MIN!I14, NOP!I13, NYK!I14, OKC!I14, ORL!I14, PHI!I14, PHX!I14, POR!I14, SAC!I14, SAS!I14, TOR!I14, UTH!I14, WAS!I14)</f>
        <v>3.839367232</v>
      </c>
      <c r="J180" s="141">
        <f>STDEVP(ATL!J14, BOS!J14, BRK!J14, CHA!J14, CHI!J14, CLE!J14, DAL!J14, DEN!J14, DET!J14, GSW!J14, HOU!J14, IND!J14, LAC!J13, LAL!J14, MEM!J14, MIA!J14, MIL!J14, MIN!J14, NOP!J13, NYK!J14, OKC!J14, ORL!J14, PHI!J14, PHX!J14, POR!J14, SAC!J14, SAS!J14, TOR!J14, UTH!J14, WAS!J14)</f>
        <v>3.68</v>
      </c>
      <c r="K180" s="141">
        <f>STDEVP(ATL!K14, BOS!K14, BRK!K14, CHA!K14, CHI!K14, CLE!K14, DAL!K14, DEN!K14, DET!K14, GSW!K14, HOU!K14, IND!K14, LAC!K13, LAL!K14, MEM!K14, MIA!K14, MIL!K14, MIN!K14, NOP!K13, NYK!K14, OKC!K14, ORL!K14, PHI!K14, PHX!K14, POR!K14, SAC!K14, SAS!K14, TOR!K14, UTH!K14, WAS!K14)</f>
        <v>2.30337916</v>
      </c>
      <c r="L180" s="141">
        <f>STDEVP(ATL!L14, BOS!L14, BRK!L14, CHA!L14, CHI!L14, CLE!L14, DAL!L14, DEN!L14, DET!L14, GSW!L14, HOU!L14, IND!L14, LAC!L13, LAL!L14, MEM!L14, MIA!L14, MIL!L14, MIN!L14, NOP!L13, NYK!L14, OKC!L14, ORL!L14, PHI!L14, PHX!L14, POR!L14, SAC!L14, SAS!L14, TOR!L14, UTH!L14, WAS!L14)</f>
        <v>2.08580721</v>
      </c>
      <c r="M180" s="141">
        <f>STDEVP(ATL!M14, BOS!M14, BRK!M14, CHA!M14, CHI!M14, CLE!M14, DAL!M14, DEN!M14, DET!M14, GSW!M14, HOU!M14, IND!M14, LAC!M13, LAL!M14, MEM!M14, MIA!M14, MIL!M14, MIN!M14, NOP!M14, NYK!M14, OKC!M14, ORL!M14, PHI!M14, PHX!M14, POR!M14, SAC!M14, SAS!M14, TOR!M14, UTH!M14, WAS!M14)</f>
        <v>3.2</v>
      </c>
      <c r="N180" s="141">
        <f>STDEVP(ATL!N14, BOS!N14, BRK!N14, CHA!N14, CHI!N14, CLE!N14, DAL!N14, DEN!N14, DET!N14, GSW!N14, HOU!N14, IND!N14, LAC!N13, LAL!N14, MEM!N14, MIA!N14, MIL!N14, MIN!N14, NOP!N14, NYK!N14, OKC!N14, ORL!N14, PHI!N14, PHX!N14, POR!N14, SAC!N14, SAS!N14, TOR!N14, UTH!N14, WAS!N14)</f>
        <v>3.437673632</v>
      </c>
      <c r="O180" s="141">
        <f>STDEVP(ATL!O14, BOS!O14, BRK!O14, CHA!O14, CHI!O14, CLE!O14, DAL!O14, DEN!O14, DET!O14, GSW!O14, HOU!O14, IND!O14, LAC!O13, LAL!O14, MEM!O14, MIA!O14, MIL!O14, MIN!O14, NOP!O14, NYK!O14, OKC!O14, ORL!O14, PHI!O14, PHX!O14, POR!O14, SAC!O14, SAS!O14, TOR!O14, UTH!O14, WAS!O14)</f>
        <v>1.610913195</v>
      </c>
      <c r="P180" s="141" t="str">
        <f>STDEVP(ATL!P14, BOS!P14, BRK!P14, CHA!P14, CHI!P14, CLE!P14, DAL!P14, DEN!P14, DET!P14, GSW!P14, HOU!P14, IND!P14, LAC!P13, LAL!P14, MEM!P14, MIA!P14, MIL!P14, MIN!P14, NOP!P14, NYK!P14, OKC!P14, ORL!P14, PHI!P14, PHX!P14, POR!P14, SAC!P14, SAS!P14, TOR!P14, UTH!P14, WAS!P14)</f>
        <v>#DIV/0!</v>
      </c>
      <c r="Q180" s="141" t="str">
        <f>STDEVP(ATL!Q14, BOS!Q14, BRK!Q14, CHA!Q14, CHI!Q14, CLE!Q14, DAL!Q14, DEN!Q14, DET!Q14, GSW!Q14, HOU!Q14, IND!Q14, LAC!Q13, LAL!Q14, MEM!Q14, MIA!Q14, MIL!Q14, MIN!Q14, NOP!Q14, NYK!Q14, OKC!Q14, ORL!Q14, PHI!Q14, PHX!Q14, POR!Q14, SAC!Q14, SAS!Q14, TOR!Q14, UTH!Q14, WAS!Q14)</f>
        <v>#DIV/0!</v>
      </c>
      <c r="R180" s="141" t="str">
        <f>STDEVP(ATL!R14, BOS!R14, BRK!R14, CHA!R14, CHI!R14, CLE!R14, DAL!R14, DEN!R14, DET!R14, GSW!R14, HOU!R14, IND!R14, LAC!R13, LAL!R14, MEM!R14, MIA!R14, MIL!R14, MIN!R14, NOP!R14, NYK!R14, OKC!R14, ORL!R14, PHI!R14, PHX!R14, POR!R14, SAC!R14, SAS!R14, TOR!R14, UTH!R14, WAS!R14)</f>
        <v>#DIV/0!</v>
      </c>
      <c r="S180" s="141" t="str">
        <f>STDEVP(ATL!S14, BOS!S14, BRK!S14, CHA!S14, CHI!S14, CLE!S14, DAL!S14, DEN!S14, DET!S14, GSW!S14, HOU!S14, IND!S14, LAC!S13, LAL!S14, MEM!S14, MIA!S14, MIL!S14, MIN!S14, NOP!S14, NYK!S14, OKC!S14, ORL!S14, PHI!S14, PHX!S14, POR!S14, SAC!S14, SAS!S14, TOR!S14, UTH!S14, WAS!S14)</f>
        <v>#DIV/0!</v>
      </c>
    </row>
    <row r="181">
      <c r="A181" s="3" t="s">
        <v>34</v>
      </c>
      <c r="B181" s="141">
        <f>STDEVP(ATL!B15, BOS!B15, BRK!B15, CHA!B15, CHI!B15, CLE!B15, DAL!B15, DEN!B15, DET!B15, GSW!B15, HOU!B15, IND!B15, LAC!B15, LAL!B15, MEM!B15, MIA!B15, MIL!B15, MIN!B15, NOP!B15, NYK!B15, OKC!B15, ORL!B15, PHI!B15, PHX!B15, POR!B15, SAC!B15, SAS!B15, TOR!B15, UTH!B15, WAS!B15)</f>
        <v>2.061283311</v>
      </c>
      <c r="C181" s="141">
        <f>STDEVP(ATL!C15, BOS!C15, BRK!C15, CHA!C15, CHI!C15, CLE!C15, DAL!C15, DEN!C15, DET!C15, GSW!C15, HOU!C15, IND!C15, LAC!C15, LAL!C15, MEM!C15, MIA!C15, MIL!C15, MIN!C15, NOP!C15, NYK!C15, OKC!C15, ORL!C15, PHI!C15, PHX!C15, POR!C15, SAC!C15, SAS!C15, TOR!C15, UTH!C15, WAS!C15)</f>
        <v>0.8950404425</v>
      </c>
      <c r="D181" s="141">
        <f>STDEVP(ATL!D15, BOS!D15, BRK!D15, CHA!D15, CHI!D15, CLE!D15, DAL!D15, DEN!D15, DET!D15, GSW!D15, HOU!D15, IND!D15, LAC!D14, LAL!D15, MEM!D15, MIA!D15, MIL!D15, MIN!D15, NOP!D15, NYK!D15, OKC!D15, ORL!D15, PHI!D15, PHX!D15, POR!D15, SAC!D15, SAS!D15, TOR!D15, UTH!D15, WAS!D15)</f>
        <v>3.016188603</v>
      </c>
      <c r="E181" s="141">
        <f>STDEVP(ATL!E15, BOS!E15, BRK!E15, CHA!E15, CHI!E15, CLE!E15, DAL!E15, DEN!E15, DET!E15, GSW!E15, HOU!E15, IND!E15, LAC!E14, LAL!E15, MEM!E15, MIA!E15, MIL!E15, MIN!E15, NOP!E15, NYK!E15, OKC!E15, ORL!E15, PHI!E15, PHX!E15, POR!E15, SAC!E15, SAS!E15, TOR!E15, UTH!E15, WAS!E15)</f>
        <v>3.96452464</v>
      </c>
      <c r="F181" s="141">
        <f>STDEVP(ATL!G15, BOS!F15, BRK!F15, CHA!F15, CHI!F15, CLE!F15, DAL!F15, DEN!F15, DET!F15, GSW!F15, HOU!F15, IND!F15, LAC!F14, LAL!F15, MEM!F15, MIA!F15, MIL!F15, MIN!F15, NOP!F15, NYK!F15, OKC!F15, ORL!F15, PHI!F15, PHX!F15, POR!F15, SAC!F15, SAS!F15, TOR!F15, UTH!F15, WAS!F15)</f>
        <v>1.764626115</v>
      </c>
      <c r="G181" s="141">
        <f>STDEVP(ATL!G15, BOS!G15, BRK!G15, CHA!G15, CHI!G15, CLE!G15, DAL!G15, DEN!G15, DET!G15, GSW!G15, HOU!G15, IND!G15, LAC!G14, LAL!G15, MEM!G15, MIA!G15, MIL!G15, MIN!G15, NOP!G15, NYK!G15, OKC!G15, ORL!G15, PHI!G15, PHX!G15, POR!G15, SAC!G15, SAS!G15, TOR!G15, UTH!G15, WAS!G15)</f>
        <v>3.083208206</v>
      </c>
      <c r="H181" s="141">
        <f>STDEVP(ATL!H15, BOS!H15, BRK!H15, CHA!H15, CHI!H15, CLE!H15, DAL!H15, DEN!H15, DET!H15, GSW!H15, HOU!H15, IND!H15, LAC!H14, LAL!H15, MEM!H15, MIA!H15, MIL!H15, MIN!H15, NOP!G15, NYK!H15, OKC!H15, ORL!H15, PHI!H15, PHX!H15, POR!H15, SAC!H15, SAS!H15, TOR!H15, UTH!H15, WAS!H15)</f>
        <v>3.857901233</v>
      </c>
      <c r="I181" s="141">
        <f>STDEVP(ATL!I15, BOS!I15, BRK!I15, CHA!I15, CHI!I15, CLE!I15, DAL!I15, DEN!I15, DET!I15, GSW!I15, HOU!I15, IND!I15, LAC!I14, LAL!I15, MEM!I15, MIA!I15, MIL!I15, MIN!I15, NOP!I14, NYK!I15, OKC!I15, ORL!I15, PHI!I15, PHX!I15, POR!I15, SAC!I15, SAS!I15, TOR!I15, UTH!I15, WAS!I15)</f>
        <v>4.677236707</v>
      </c>
      <c r="J181" s="141">
        <f>STDEVP(ATL!J15, BOS!J15, BRK!J15, CHA!J15, CHI!J15, CLE!J15, DAL!J15, DEN!J15, DET!J15, GSW!J15, HOU!J15, IND!J15, LAC!J14, LAL!J15, MEM!J15, MIA!J15, MIL!J15, MIN!J15, NOP!J14, NYK!J15, OKC!J15, ORL!J15, PHI!J15, PHX!J15, POR!J15, SAC!J15, SAS!J15, TOR!J15, UTH!J15, WAS!J15)</f>
        <v>4.506706114</v>
      </c>
      <c r="K181" s="141">
        <f>STDEVP(ATL!K15, BOS!K15, BRK!K15, CHA!K15, CHI!K15, CLE!K15, DAL!K15, DEN!K15, DET!K15, GSW!K15, HOU!K15, IND!K15, LAC!K14, LAL!K15, MEM!K15, MIA!K15, MIL!K15, MIN!K15, NOP!K14, NYK!K15, OKC!K15, ORL!K15, PHI!K15, PHX!K15, POR!K15, SAC!K15, SAS!K15, TOR!K15, UTH!K15, WAS!K15)</f>
        <v>4.563593857</v>
      </c>
      <c r="L181" s="141">
        <f>STDEVP(ATL!L15, BOS!L15, BRK!L15, CHA!L15, CHI!L15, CLE!L15, DAL!L15, DEN!L15, DET!L15, GSW!L15, HOU!L15, IND!L15, LAC!L14, LAL!L15, MEM!L15, MIA!L15, MIL!L15, MIN!L15, NOP!L14, NYK!L15, OKC!L15, ORL!L15, PHI!L15, PHX!L15, POR!L15, SAC!L15, SAS!L15, TOR!L15, UTH!L15, WAS!L15)</f>
        <v>3.91269365</v>
      </c>
      <c r="M181" s="141">
        <f>STDEVP(ATL!M15, BOS!M15, BRK!M15, CHA!M15, CHI!M15, CLE!M15, DAL!M15, DEN!M15, DET!M15, GSW!M15, HOU!M15, IND!M15, LAC!M14, LAL!M15, MEM!M15, MIA!M15, MIL!M15, MIN!M15, NOP!M15, NYK!M15, OKC!M15, ORL!M15, PHI!M15, PHX!M15, POR!M15, SAC!M15, SAS!M15, TOR!M15, UTH!M15, WAS!M15)</f>
        <v>4.44090081</v>
      </c>
      <c r="N181" s="141">
        <f>STDEVP(ATL!N15, BOS!N15, BRK!N15, CHA!N15, CHI!N15, CLE!N15, DAL!N15, DEN!N15, DET!N15, GSW!N15, HOU!N15, IND!N15, LAC!N14, LAL!N15, MEM!N15, MIA!N15, MIL!N15, MIN!N15, NOP!N15, NYK!N15, OKC!N15, ORL!N15, PHI!N15, PHX!N15, POR!N15, SAC!N15, SAS!N15, TOR!N15, UTH!N15, WAS!N15)</f>
        <v>4.833218389</v>
      </c>
      <c r="O181" s="141">
        <f>STDEVP(ATL!O15, BOS!O15, BRK!O15, CHA!O15, CHI!O15, CLE!O15, DAL!O15, DEN!O15, DET!O15, GSW!O15, HOU!O15, IND!O15, LAC!O14, LAL!O15, MEM!O15, MIA!O15, MIL!O15, MIN!O15, NOP!O15, NYK!O15, OKC!O15, ORL!O15, PHI!O15, PHX!O15, POR!O15, SAC!O15, SAS!O15, TOR!O15, UTH!O15, WAS!O15)</f>
        <v>0.8062257748</v>
      </c>
      <c r="P181" s="141" t="str">
        <f>STDEVP(ATL!P15, BOS!P15, BRK!P15, CHA!P15, CHI!P15, CLE!P15, DAL!P15, DEN!P15, DET!P15, GSW!P15, HOU!P15, IND!P15, LAC!P14, LAL!P15, MEM!P15, MIA!P15, MIL!P15, MIN!P15, NOP!P15, NYK!P15, OKC!P15, ORL!P15, PHI!P15, PHX!P15, POR!P15, SAC!P15, SAS!P15, TOR!P15, UTH!P15, WAS!P15)</f>
        <v>#DIV/0!</v>
      </c>
      <c r="Q181" s="141" t="str">
        <f>STDEVP(ATL!Q15, BOS!Q15, BRK!Q15, CHA!Q15, CHI!Q15, CLE!Q15, DAL!Q15, DEN!Q15, DET!Q15, GSW!Q15, HOU!Q15, IND!Q15, LAC!Q14, LAL!Q15, MEM!Q15, MIA!Q15, MIL!Q15, MIN!Q15, NOP!Q15, NYK!Q15, OKC!Q15, ORL!Q15, PHI!Q15, PHX!Q15, POR!Q15, SAC!Q15, SAS!Q15, TOR!Q15, UTH!Q15, WAS!Q15)</f>
        <v>#DIV/0!</v>
      </c>
      <c r="R181" s="141" t="str">
        <f>STDEVP(ATL!R15, BOS!R15, BRK!R15, CHA!R15, CHI!R15, CLE!R15, DAL!R15, DEN!R15, DET!R15, GSW!R15, HOU!R15, IND!R15, LAC!R14, LAL!R15, MEM!R15, MIA!R15, MIL!R15, MIN!R15, NOP!R15, NYK!R15, OKC!R15, ORL!R15, PHI!R15, PHX!R15, POR!R15, SAC!R15, SAS!R15, TOR!R15, UTH!R15, WAS!R15)</f>
        <v>#DIV/0!</v>
      </c>
      <c r="S181" s="141" t="str">
        <f>STDEVP(ATL!S15, BOS!S15, BRK!S15, CHA!S15, CHI!S15, CLE!S15, DAL!S15, DEN!S15, DET!S15, GSW!S15, HOU!S15, IND!S15, LAC!S14, LAL!S15, MEM!S15, MIA!S15, MIL!S15, MIN!S15, NOP!S15, NYK!S15, OKC!S15, ORL!S15, PHI!S15, PHX!S15, POR!S15, SAC!S15, SAS!S15, TOR!S15, UTH!S15, WAS!S15)</f>
        <v>#DIV/0!</v>
      </c>
    </row>
    <row r="182">
      <c r="A182" s="3" t="s">
        <v>35</v>
      </c>
      <c r="B182" s="141">
        <f>STDEVP(ATL!B16, BOS!B16, BRK!B16, CHA!B16, CHI!B16, CLE!B16, DAL!B16, DEN!B16, DET!B16, GSW!B16, HOU!B16, IND!B16, LAC!B16, LAL!B16, MEM!B16, MIA!B16, MIL!B16, MIN!B16, NOP!B16, NYK!B16, OKC!B16, ORL!B16, PHI!B16, PHX!B16, POR!B16, SAC!B16, SAS!B16, TOR!B16, UTH!B16, WAS!B16)</f>
        <v>2.32594067</v>
      </c>
      <c r="C182" s="141">
        <f>STDEVP(ATL!C16, BOS!C16, BRK!C16, CHA!C16, CHI!C16, CLE!C16, DAL!C16, DEN!C16, DET!C16, GSW!C16, HOU!C16, IND!C16, LAC!C16, LAL!C16, MEM!C16, MIA!C16, MIL!C16, MIN!C16, NOP!C16, NYK!C16, OKC!C16, ORL!C16, PHI!C16, PHX!C16, POR!C16, SAC!C16, SAS!C16, TOR!C16, UTH!C16, WAS!C16)</f>
        <v>2.371527495</v>
      </c>
      <c r="D182" s="141">
        <f>STDEVP(ATL!D16, BOS!D16, BRK!D16, CHA!D16, CHI!D16, CLE!D16, DAL!D16, DEN!D16, DET!D16, GSW!D16, HOU!D16, IND!D16, LAC!D15, LAL!D16, MEM!D16, MIA!D16, MIL!D16, MIN!D16, NOP!D16, NYK!D16, OKC!D16, ORL!D16, PHI!D16, PHX!D16, POR!D16, SAC!D16, SAS!D16, TOR!D16, UTH!D16, WAS!D16)</f>
        <v>5.544433311</v>
      </c>
      <c r="E182" s="141">
        <f>STDEVP(ATL!E16, BOS!E16, BRK!E16, CHA!E16, CHI!E16, CLE!E16, DAL!E16, DEN!E16, DET!E16, GSW!E16, HOU!E16, IND!E16, LAC!E15, LAL!E16, MEM!E16, MIA!E16, MIL!E16, MIN!E16, NOP!E16, NYK!E16, OKC!E16, ORL!E16, PHI!E16, PHX!E16, POR!E16, SAC!E16, SAS!E16, TOR!E16, UTH!E16, WAS!E16)</f>
        <v>3.944136536</v>
      </c>
      <c r="F182" s="141">
        <f>STDEVP(ATL!G16, BOS!F16, BRK!F16, CHA!F16, CHI!F16, CLE!F16, DAL!F16, DEN!F16, DET!F16, GSW!F16, HOU!F16, IND!F16, LAC!F15, LAL!F16, MEM!F16, MIA!F16, MIL!F16, MIN!F16, NOP!F16, NYK!F16, OKC!F16, ORL!F16, PHI!F16, PHX!F16, POR!F16, SAC!F16, SAS!F16, TOR!F16, UTH!F16, WAS!F16)</f>
        <v>1.273303489</v>
      </c>
      <c r="G182" s="141">
        <f>STDEVP(ATL!G16, BOS!G16, BRK!G16, CHA!G16, CHI!G16, CLE!G16, DAL!G16, DEN!G16, DET!G16, GSW!G16, HOU!G16, IND!G16, LAC!G15, LAL!G16, MEM!G16, MIA!G16, MIL!G16, MIN!G16, NOP!G16, NYK!G16, OKC!G16, ORL!G16, PHI!G16, PHX!G16, POR!G16, SAC!G16, SAS!G16, TOR!G16, UTH!G16, WAS!G16)</f>
        <v>4.048403977</v>
      </c>
      <c r="H182" s="141">
        <f>STDEVP(ATL!H16, BOS!H16, BRK!H16, CHA!H16, CHI!H16, CLE!H16, DAL!H16, DEN!H16, DET!H16, GSW!H16, HOU!H16, IND!H16, LAC!H15, LAL!H16, MEM!H16, MIA!H16, MIL!H16, MIN!H16, NOP!G16, NYK!H16, OKC!H16, ORL!H16, PHI!H16, PHX!H16, POR!H16, SAC!H16, SAS!H16, TOR!H16, UTH!H16, WAS!H16)</f>
        <v>3.645091782</v>
      </c>
      <c r="I182" s="141">
        <f>STDEVP(ATL!I16, BOS!I16, BRK!I16, CHA!I16, CHI!I16, CLE!I16, DAL!I16, DEN!I16, DET!I16, GSW!I16, HOU!I16, IND!I16, LAC!I15, LAL!I16, MEM!I16, MIA!I16, MIL!I16, MIN!I16, NOP!I15, NYK!I16, OKC!I16, ORL!I16, PHI!I16, PHX!I16, POR!I16, SAC!I16, SAS!I16, TOR!I16, UTH!I16, WAS!I16)</f>
        <v>4.548775442</v>
      </c>
      <c r="J182" s="141">
        <f>STDEVP(ATL!J16, BOS!J16, BRK!J16, CHA!J16, CHI!J16, CLE!J16, DAL!J16, DEN!J16, DET!J16, GSW!J16, HOU!J16, IND!J16, LAC!J15, LAL!J16, MEM!J16, MIA!J16, MIL!J16, MIN!J16, NOP!J15, NYK!J16, OKC!J16, ORL!J16, PHI!J16, PHX!J16, POR!J16, SAC!J16, SAS!J16, TOR!J16, UTH!J16, WAS!J16)</f>
        <v>6.881860214</v>
      </c>
      <c r="K182" s="141">
        <f>STDEVP(ATL!K16, BOS!K16, BRK!K16, CHA!K16, CHI!K16, CLE!K16, DAL!K16, DEN!K16, DET!K16, GSW!K16, HOU!K16, IND!K16, LAC!K15, LAL!K16, MEM!K16, MIA!K16, MIL!K16, MIN!K16, NOP!K15, NYK!K16, OKC!K16, ORL!K16, PHI!K16, PHX!K16, POR!K16, SAC!K16, SAS!K16, TOR!K16, UTH!K16, WAS!K16)</f>
        <v>5.406882188</v>
      </c>
      <c r="L182" s="141">
        <f>STDEVP(ATL!L16, BOS!L16, BRK!L16, CHA!L16, CHI!L16, CLE!L16, DAL!L16, DEN!L16, DET!L16, GSW!L16, HOU!L16, IND!L16, LAC!L15, LAL!L16, MEM!L16, MIA!L16, MIL!L16, MIN!L16, NOP!L15, NYK!L16, OKC!L16, ORL!L16, PHI!L16, PHX!L16, POR!L16, SAC!L16, SAS!L16, TOR!L16, UTH!L16, WAS!L16)</f>
        <v>4.5587876</v>
      </c>
      <c r="M182" s="141">
        <f>STDEVP(ATL!M16, BOS!M16, BRK!M16, CHA!M16, CHI!M16, CLE!M16, DAL!M16, DEN!M16, DET!M16, GSW!M16, HOU!M16, IND!M16, LAC!M15, LAL!M16, MEM!M16, MIA!M16, MIL!M16, MIN!M16, NOP!M16, NYK!M16, OKC!M16, ORL!M16, PHI!M16, PHX!M16, POR!M16, SAC!M16, SAS!M16, TOR!M16, UTH!M16, WAS!M16)</f>
        <v>4.684613111</v>
      </c>
      <c r="N182" s="141">
        <f>STDEVP(ATL!N16, BOS!N16, BRK!N16, CHA!N16, CHI!N16, CLE!N16, DAL!N16, DEN!N16, DET!N16, GSW!N16, HOU!N16, IND!N16, LAC!N15, LAL!N16, MEM!N16, MIA!N16, MIL!N16, MIN!N16, NOP!N16, NYK!N16, OKC!N16, ORL!N16, PHI!N16, PHX!N16, POR!N16, SAC!N16, SAS!N16, TOR!N16, UTH!N16, WAS!N16)</f>
        <v>4.076076545</v>
      </c>
      <c r="O182" s="141">
        <f>STDEVP(ATL!O16, BOS!O16, BRK!O16, CHA!O16, CHI!O16, CLE!O16, DAL!O16, DEN!O16, DET!O16, GSW!O16, HOU!O16, IND!O16, LAC!O15, LAL!O16, MEM!O16, MIA!O16, MIL!O16, MIN!O16, NOP!O16, NYK!O16, OKC!O16, ORL!O16, PHI!O16, PHX!O16, POR!O16, SAC!O16, SAS!O16, TOR!O16, UTH!O16, WAS!O16)</f>
        <v>0.9958591955</v>
      </c>
      <c r="P182" s="141" t="str">
        <f>STDEVP(ATL!P16, BOS!P16, BRK!P16, CHA!P16, CHI!P16, CLE!P16, DAL!P16, DEN!P16, DET!P16, GSW!P16, HOU!P16, IND!P16, LAC!P15, LAL!P16, MEM!P16, MIA!P16, MIL!P16, MIN!P16, NOP!P16, NYK!P16, OKC!P16, ORL!P16, PHI!P16, PHX!P16, POR!P16, SAC!P16, SAS!P16, TOR!P16, UTH!P16, WAS!P16)</f>
        <v>#DIV/0!</v>
      </c>
      <c r="Q182" s="141" t="str">
        <f>STDEVP(ATL!Q16, BOS!Q16, BRK!Q16, CHA!Q16, CHI!Q16, CLE!Q16, DAL!Q16, DEN!Q16, DET!Q16, GSW!Q16, HOU!Q16, IND!Q16, LAC!Q15, LAL!Q16, MEM!Q16, MIA!Q16, MIL!Q16, MIN!Q16, NOP!Q16, NYK!Q16, OKC!Q16, ORL!Q16, PHI!Q16, PHX!Q16, POR!Q16, SAC!Q16, SAS!Q16, TOR!Q16, UTH!Q16, WAS!Q16)</f>
        <v>#DIV/0!</v>
      </c>
      <c r="R182" s="141" t="str">
        <f>STDEVP(ATL!R16, BOS!R16, BRK!R16, CHA!R16, CHI!R16, CLE!R16, DAL!R16, DEN!R16, DET!R16, GSW!R16, HOU!R16, IND!R16, LAC!R15, LAL!R16, MEM!R16, MIA!R16, MIL!R16, MIN!R16, NOP!R16, NYK!R16, OKC!R16, ORL!R16, PHI!R16, PHX!R16, POR!R16, SAC!R16, SAS!R16, TOR!R16, UTH!R16, WAS!R16)</f>
        <v>#DIV/0!</v>
      </c>
      <c r="S182" s="141" t="str">
        <f>STDEVP(ATL!S16, BOS!S16, BRK!S16, CHA!S16, CHI!S16, CLE!S16, DAL!S16, DEN!S16, DET!S16, GSW!S16, HOU!S16, IND!S16, LAC!S15, LAL!S16, MEM!S16, MIA!S16, MIL!S16, MIN!S16, NOP!S16, NYK!S16, OKC!S16, ORL!S16, PHI!S16, PHX!S16, POR!S16, SAC!S16, SAS!S16, TOR!S16, UTH!S16, WAS!S16)</f>
        <v>#DIV/0!</v>
      </c>
    </row>
    <row r="183">
      <c r="A183" s="3" t="s">
        <v>37</v>
      </c>
      <c r="B183" s="141">
        <f>STDEVP(ATL!B17, BOS!B17, BRK!B17, CHA!B17, CHI!B17, CLE!B17, DAL!B17, DEN!B17, DET!B17, GSW!B17, HOU!B17, IND!B17, LAC!B17, LAL!B17, MEM!B17, MIA!B17, MIL!B17, MIN!B17, NOP!B17, NYK!B17, OKC!B17, ORL!B17, PHI!B17, PHX!B17, POR!B17, SAC!B17, SAS!B17, TOR!B17, UTH!B17, WAS!B17)</f>
        <v>2.664374014</v>
      </c>
      <c r="C183" s="141">
        <f>STDEVP(ATL!C17, BOS!C17, BRK!C17, CHA!C17, CHI!C17, CLE!C17, DAL!C17, DEN!C17, DET!C17, GSW!C17, HOU!C17, IND!C17, LAC!C17, LAL!C17, MEM!C17, MIA!C17, MIL!C17, MIN!C17, NOP!C17, NYK!C17, OKC!C17, ORL!C17, PHI!C17, PHX!C17, POR!C17, SAC!C17, SAS!C17, TOR!C17, UTH!C17, WAS!C17)</f>
        <v>2.712567915</v>
      </c>
      <c r="D183" s="141">
        <f>STDEVP(ATL!D17, BOS!D17, BRK!D17, CHA!D17, CHI!D17, CLE!D17, DAL!D17, DEN!D17, DET!D17, GSW!D17, HOU!D17, IND!D17, LAC!D16, LAL!D17, MEM!D17, MIA!D17, MIL!D17, MIN!D17, NOP!D17, NYK!D17, OKC!D17, ORL!D17, PHI!D17, PHX!D17, POR!D17, SAC!D17, SAS!D17, TOR!D17, UTH!D17, WAS!D17)</f>
        <v>2.708012802</v>
      </c>
      <c r="E183" s="141">
        <f>STDEVP(ATL!E17, BOS!E17, BRK!E17, CHA!E17, CHI!E17, CLE!E17, DAL!E17, DEN!E17, DET!E17, GSW!E17, HOU!E17, IND!E17, LAC!E16, LAL!E17, MEM!E17, MIA!E17, MIL!E17, MIN!E17, NOP!E17, NYK!E17, OKC!E17, ORL!E17, PHI!E17, PHX!E17, POR!E17, SAC!E17, SAS!E17, TOR!E17, UTH!E17, WAS!E17)</f>
        <v>3.171619712</v>
      </c>
      <c r="F183" s="141">
        <f>STDEVP(ATL!G17, BOS!F17, BRK!F17, CHA!F17, CHI!F17, CLE!F17, DAL!F17, DEN!F17, DET!F17, GSW!F17, HOU!F17, IND!F17, LAC!F16, LAL!F17, MEM!F17, MIA!F17, MIL!F17, MIN!F17, NOP!F17, NYK!F17, OKC!F17, ORL!F17, PHI!F17, PHX!F17, POR!F17, SAC!F17, SAS!F17, TOR!F17, UTH!F17, WAS!F17)</f>
        <v>1.501478561</v>
      </c>
      <c r="G183" s="141">
        <f>STDEVP(ATL!G17, BOS!G17, BRK!G17, CHA!G17, CHI!G17, CLE!G17, DAL!G17, DEN!G17, DET!G17, GSW!G17, HOU!G17, IND!G17, LAC!G16, LAL!G17, MEM!G17, MIA!G17, MIL!G17, MIN!G17, NOP!G17, NYK!G17, OKC!G17, ORL!G17, PHI!G17, PHX!G17, POR!G17, SAC!G17, SAS!G17, TOR!G17, UTH!G17, WAS!G17)</f>
        <v>2.282515398</v>
      </c>
      <c r="H183" s="141">
        <f>STDEVP(ATL!H17, BOS!H17, BRK!H17, CHA!H17, CHI!H17, CLE!H17, DAL!H17, DEN!H17, DET!H17, GSW!H17, HOU!H17, IND!H17, LAC!H16, LAL!H17, MEM!H17, MIA!H17, MIL!H17, MIN!H17, NOP!G17, NYK!H17, OKC!H17, ORL!H17, PHI!H17, PHX!H17, POR!H17, SAC!H17, SAS!H17, TOR!H17, UTH!H17, WAS!H17)</f>
        <v>2.886513743</v>
      </c>
      <c r="I183" s="141">
        <f>STDEVP(ATL!I17, BOS!I17, BRK!I17, CHA!I17, CHI!I17, CLE!I17, DAL!I17, DEN!I17, DET!I17, GSW!I17, HOU!I17, IND!I17, LAC!I16, LAL!I17, MEM!I17, MIA!I17, MIL!I17, MIN!I17, NOP!I16, NYK!I17, OKC!I17, ORL!I17, PHI!I17, PHX!I17, POR!I17, SAC!I17, SAS!I17, TOR!I17, UTH!I17, WAS!I17)</f>
        <v>2.847760413</v>
      </c>
      <c r="J183" s="141">
        <f>STDEVP(ATL!J17, BOS!J17, BRK!J17, CHA!J17, CHI!J17, CLE!J17, DAL!J17, DEN!J17, DET!J17, GSW!J17, HOU!J17, IND!J17, LAC!J16, LAL!J17, MEM!J17, MIA!J17, MIL!J17, MIN!J17, NOP!J16, NYK!J17, OKC!J17, ORL!J17, PHI!J17, PHX!J17, POR!J17, SAC!J17, SAS!J17, TOR!J17, UTH!J17, WAS!J17)</f>
        <v>4.980602373</v>
      </c>
      <c r="K183" s="141">
        <f>STDEVP(ATL!K17, BOS!K17, BRK!K17, CHA!K17, CHI!K17, CLE!K17, DAL!K17, DEN!K17, DET!K17, GSW!K17, HOU!K17, IND!K17, LAC!K16, LAL!K17, MEM!K17, MIA!K17, MIL!K17, MIN!K17, NOP!K16, NYK!K17, OKC!K17, ORL!K17, PHI!K17, PHX!K17, POR!K17, SAC!K17, SAS!K17, TOR!K17, UTH!K17, WAS!K17)</f>
        <v>3.655047879</v>
      </c>
      <c r="L183" s="141">
        <f>STDEVP(ATL!L17, BOS!L17, BRK!L17, CHA!L17, CHI!L17, CLE!L17, DAL!L17, DEN!L17, DET!L17, GSW!L17, HOU!L17, IND!L17, LAC!L16, LAL!L17, MEM!L17, MIA!L17, MIL!L17, MIN!L17, NOP!L16, NYK!L17, OKC!L17, ORL!L17, PHI!L17, PHX!L17, POR!L17, SAC!L17, SAS!L17, TOR!L17, UTH!L17, WAS!L17)</f>
        <v>3.272622675</v>
      </c>
      <c r="M183" s="141">
        <f>STDEVP(ATL!M17, BOS!M17, BRK!M17, CHA!M17, CHI!M17, CLE!M17, DAL!M17, DEN!M17, DET!M17, GSW!M17, HOU!M17, IND!M17, LAC!M16, LAL!M17, MEM!M17, MIA!M17, MIL!M17, MIN!M17, NOP!M17, NYK!M17, OKC!M17, ORL!M17, PHI!M17, PHX!M17, POR!M17, SAC!M17, SAS!M17, TOR!M17, UTH!M17, WAS!M17)</f>
        <v>2.952964612</v>
      </c>
      <c r="N183" s="141">
        <f>STDEVP(ATL!N17, BOS!N17, BRK!N17, CHA!N17, CHI!N17, CLE!N17, DAL!N17, DEN!N17, DET!N17, GSW!N17, HOU!N17, IND!N17, LAC!N16, LAL!N17, MEM!N17, MIA!N17, MIL!N17, MIN!N17, NOP!N17, NYK!N17, OKC!N17, ORL!N17, PHI!N17, PHX!N17, POR!N17, SAC!N17, SAS!N17, TOR!N17, UTH!N17, WAS!N17)</f>
        <v>2.63939387</v>
      </c>
      <c r="O183" s="141">
        <f>STDEVP(ATL!O17, BOS!O17, BRK!O17, CHA!O17, CHI!O17, CLE!O17, DAL!O17, DEN!O17, DET!O17, GSW!O17, HOU!O17, IND!O17, LAC!O16, LAL!O17, MEM!O17, MIA!O17, MIL!O17, MIN!O17, NOP!O17, NYK!O17, OKC!O17, ORL!O17, PHI!O17, PHX!O17, POR!O17, SAC!O17, SAS!O17, TOR!O17, UTH!O17, WAS!O17)</f>
        <v>0.3</v>
      </c>
      <c r="P183" s="141" t="str">
        <f>STDEVP(ATL!P17, BOS!P17, BRK!P17, CHA!P17, CHI!P17, CLE!P17, DAL!P17, DEN!P17, DET!P17, GSW!P17, HOU!P17, IND!P17, LAC!P16, LAL!P17, MEM!P17, MIA!P17, MIL!P17, MIN!P17, NOP!P17, NYK!P17, OKC!P17, ORL!P17, PHI!P17, PHX!P17, POR!P17, SAC!P17, SAS!P17, TOR!P17, UTH!P17, WAS!P17)</f>
        <v>#DIV/0!</v>
      </c>
      <c r="Q183" s="141" t="str">
        <f>STDEVP(ATL!Q17, BOS!Q17, BRK!Q17, CHA!Q17, CHI!Q17, CLE!Q17, DAL!Q17, DEN!Q17, DET!Q17, GSW!Q17, HOU!Q17, IND!Q17, LAC!Q16, LAL!Q17, MEM!Q17, MIA!Q17, MIL!Q17, MIN!Q17, NOP!Q17, NYK!Q17, OKC!Q17, ORL!Q17, PHI!Q17, PHX!Q17, POR!Q17, SAC!Q17, SAS!Q17, TOR!Q17, UTH!Q17, WAS!Q17)</f>
        <v>#DIV/0!</v>
      </c>
      <c r="R183" s="141" t="str">
        <f>STDEVP(ATL!R17, BOS!R17, BRK!R17, CHA!R17, CHI!R17, CLE!R17, DAL!R17, DEN!R17, DET!R17, GSW!R17, HOU!R17, IND!R17, LAC!R16, LAL!R17, MEM!R17, MIA!R17, MIL!R17, MIN!R17, NOP!R17, NYK!R17, OKC!R17, ORL!R17, PHI!R17, PHX!R17, POR!R17, SAC!R17, SAS!R17, TOR!R17, UTH!R17, WAS!R17)</f>
        <v>#DIV/0!</v>
      </c>
      <c r="S183" s="141" t="str">
        <f>STDEVP(ATL!S17, BOS!S17, BRK!S17, CHA!S17, CHI!S17, CLE!S17, DAL!S17, DEN!S17, DET!S17, GSW!S17, HOU!S17, IND!S17, LAC!S16, LAL!S17, MEM!S17, MIA!S17, MIL!S17, MIN!S17, NOP!S17, NYK!S17, OKC!S17, ORL!S17, PHI!S17, PHX!S17, POR!S17, SAC!S17, SAS!S17, TOR!S17, UTH!S17, WAS!S17)</f>
        <v>#DIV/0!</v>
      </c>
    </row>
    <row r="184">
      <c r="A184" s="3" t="s">
        <v>38</v>
      </c>
      <c r="B184" s="141">
        <f>STDEVP(ATL!B18, BOS!B18, BRK!B18, CHA!B18, CHI!B18, CLE!B18, DAL!B18, DEN!B18, DET!B18, GSW!B18, HOU!B18, IND!B18, LAC!B18, LAL!B18, MEM!B18, MIA!B18, MIL!B18, MIN!B18, NOP!B18, NYK!B18, OKC!B18, ORL!B18, PHI!B18, PHX!B18, POR!B18, SAC!B18, SAS!B18, TOR!B18, UTH!B18, WAS!B18)</f>
        <v>1.8</v>
      </c>
      <c r="C184" s="141">
        <f>STDEVP(ATL!C18, BOS!C18, BRK!C18, CHA!C18, CHI!C18, CLE!C18, DAL!C18, DEN!C18, DET!C18, GSW!C18, HOU!C18, IND!C18, LAC!C18, LAL!C18, MEM!C18, MIA!C18, MIL!C18, MIN!C18, NOP!C18, NYK!C18, OKC!C18, ORL!C18, PHI!C18, PHX!C18, POR!C18, SAC!C18, SAS!C18, TOR!C18, UTH!C18, WAS!C18)</f>
        <v>1.628787661</v>
      </c>
      <c r="D184" s="141">
        <f>STDEVP(ATL!D18, BOS!D18, BRK!D18, CHA!D18, CHI!D18, CLE!D18, DAL!D18, DEN!D18, DET!D18, GSW!D18, HOU!D18, IND!D18, LAC!D17, LAL!D18, MEM!D18, MIA!D18, MIL!D18, MIN!D18, NOP!D18, NYK!D18, OKC!D18, ORL!D18, PHI!D18, PHX!D18, POR!D18, SAC!D18, SAS!D18, TOR!D18, UTH!D18, WAS!D18)</f>
        <v>1.721325932</v>
      </c>
      <c r="E184" s="141">
        <f>STDEVP(ATL!E18, BOS!E18, BRK!E18, CHA!E18, CHI!E18, CLE!E18, DAL!E18, DEN!E18, DET!E18, GSW!E18, HOU!E18, IND!E18, LAC!E17, LAL!E18, MEM!E18, MIA!E18, MIL!E18, MIN!E18, NOP!E18, NYK!E18, OKC!E18, ORL!E18, PHI!E18, PHX!E18, POR!E18, SAC!E18, SAS!E18, TOR!E18, UTH!E18, WAS!E18)</f>
        <v>1.932668389</v>
      </c>
      <c r="F184" s="141">
        <f>STDEVP(ATL!G18, BOS!F18, BRK!F18, CHA!F18, CHI!F18, CLE!F18, DAL!F18, DEN!F18, DET!F18, GSW!F18, HOU!F18, IND!F18, LAC!F17, LAL!F18, MEM!F18, MIA!F18, MIL!F18, MIN!F18, NOP!F18, NYK!F18, OKC!F18, ORL!F18, PHI!F18, PHX!F18, POR!F18, SAC!F18, SAS!F18, TOR!F18, UTH!F18, WAS!F18)</f>
        <v>1.273303489</v>
      </c>
      <c r="G184" s="141">
        <f>STDEVP(ATL!G18, BOS!G18, BRK!G18, CHA!G18, CHI!G18, CLE!G18, DAL!G18, DEN!G18, DET!G18, GSW!G18, HOU!G18, IND!G18, LAC!G17, LAL!G18, MEM!G18, MIA!G18, MIL!G18, MIN!G18, NOP!G18, NYK!G18, OKC!G18, ORL!G18, PHI!G18, PHX!G18, POR!G18, SAC!G18, SAS!G18, TOR!G18, UTH!G18, WAS!G18)</f>
        <v>1.784708712</v>
      </c>
      <c r="H184" s="141">
        <f>STDEVP(ATL!H18, BOS!H18, BRK!H18, CHA!H18, CHI!H18, CLE!H18, DAL!H18, DEN!H18, DET!H18, GSW!H18, HOU!H18, IND!H18, LAC!H17, LAL!H18, MEM!H18, MIA!H18, MIL!H18, MIN!H18, NOP!G18, NYK!H18, OKC!H18, ORL!H18, PHI!H18, PHX!H18, POR!H18, SAC!H18, SAS!H18, TOR!H18, UTH!H18, WAS!H18)</f>
        <v>2.149424908</v>
      </c>
      <c r="I184" s="141">
        <f>STDEVP(ATL!I18, BOS!I18, BRK!I18, CHA!I18, CHI!I18, CLE!I18, DAL!I18, DEN!I18, DET!I18, GSW!I18, HOU!I18, IND!I18, LAC!I17, LAL!I18, MEM!I18, MIA!I18, MIL!I18, MIN!I18, NOP!I17, NYK!I18, OKC!I18, ORL!I18, PHI!I18, PHX!I18, POR!I18, SAC!I18, SAS!I18, TOR!I18, UTH!I18, WAS!I18)</f>
        <v>1.510820597</v>
      </c>
      <c r="J184" s="141">
        <f>STDEVP(ATL!J18, BOS!J18, BRK!J18, CHA!J18, CHI!J18, CLE!J18, DAL!J18, DEN!J18, DET!J18, GSW!J18, HOU!J18, IND!J18, LAC!J17, LAL!J18, MEM!J18, MIA!J18, MIL!J18, MIN!J18, NOP!J17, NYK!J18, OKC!J18, ORL!J18, PHI!J18, PHX!J18, POR!J18, SAC!J18, SAS!J18, TOR!J18, UTH!J18, WAS!J18)</f>
        <v>2.870540019</v>
      </c>
      <c r="K184" s="141">
        <f>STDEVP(ATL!K18, BOS!K18, BRK!K18, CHA!K18, CHI!K18, CLE!K18, DAL!K18, DEN!K18, DET!K18, GSW!K18, HOU!K18, IND!K18, LAC!K17, LAL!K18, MEM!K18, MIA!K18, MIL!K18, MIN!K18, NOP!K17, NYK!K18, OKC!K18, ORL!K18, PHI!K18, PHX!K18, POR!K18, SAC!K18, SAS!K18, TOR!K18, UTH!K18, WAS!K18)</f>
        <v>2.43241992</v>
      </c>
      <c r="L184" s="141">
        <f>STDEVP(ATL!L18, BOS!L18, BRK!L18, CHA!L18, CHI!L18, CLE!L18, DAL!L18, DEN!L18, DET!L18, GSW!L18, HOU!L18, IND!L18, LAC!L17, LAL!L18, MEM!L18, MIA!L18, MIL!L18, MIN!L18, NOP!L17, NYK!L18, OKC!L18, ORL!L18, PHI!L18, PHX!L18, POR!L18, SAC!L18, SAS!L18, TOR!L18, UTH!L18, WAS!L18)</f>
        <v>1.984033904</v>
      </c>
      <c r="M184" s="141">
        <f>STDEVP(ATL!M18, BOS!M18, BRK!M18, CHA!M18, CHI!M18, CLE!M18, DAL!M18, DEN!M18, DET!M18, GSW!M18, HOU!M18, IND!M18, LAC!M17, LAL!M18, MEM!M18, MIA!M18, MIL!M18, MIN!M18, NOP!M18, NYK!M18, OKC!M18, ORL!M18, PHI!M18, PHX!M18, POR!M18, SAC!M18, SAS!M18, TOR!M18, UTH!M18, WAS!M18)</f>
        <v>2.746343023</v>
      </c>
      <c r="N184" s="141">
        <f>STDEVP(ATL!N18, BOS!N18, BRK!N18, CHA!N18, CHI!N18, CLE!N18, DAL!N18, DEN!N18, DET!N18, GSW!N18, HOU!N18, IND!N18, LAC!N17, LAL!N18, MEM!N18, MIA!N18, MIL!N18, MIN!N18, NOP!N18, NYK!N18, OKC!N18, ORL!N18, PHI!N18, PHX!N18, POR!N18, SAC!N18, SAS!N18, TOR!N18, UTH!N18, WAS!N18)</f>
        <v>1.652150114</v>
      </c>
      <c r="O184" s="141">
        <f>STDEVP(ATL!O18, BOS!O18, BRK!O18, CHA!O18, CHI!O18, CLE!O18, DAL!O18, DEN!O18, DET!O18, GSW!O18, HOU!O18, IND!O18, LAC!O17, LAL!O18, MEM!O18, MIA!O18, MIL!O18, MIN!O18, NOP!O18, NYK!O18, OKC!O18, ORL!O18, PHI!O18, PHX!O18, POR!O18, SAC!O18, SAS!O18, TOR!O18, UTH!O18, WAS!O18)</f>
        <v>2.104697619</v>
      </c>
      <c r="P184" s="141" t="str">
        <f>STDEVP(ATL!P18, BOS!P18, BRK!P18, CHA!P18, CHI!P18, CLE!P18, DAL!P18, DEN!P18, DET!P18, GSW!P18, HOU!P18, IND!P18, LAC!P17, LAL!P18, MEM!P18, MIA!P18, MIL!P18, MIN!P18, NOP!P18, NYK!P18, OKC!P18, ORL!P18, PHI!P18, PHX!P18, POR!P18, SAC!P18, SAS!P18, TOR!P18, UTH!P18, WAS!P18)</f>
        <v>#DIV/0!</v>
      </c>
      <c r="Q184" s="141" t="str">
        <f>STDEVP(ATL!Q18, BOS!Q18, BRK!Q18, CHA!Q18, CHI!Q18, CLE!Q18, DAL!Q18, DEN!Q18, DET!Q18, GSW!Q18, HOU!Q18, IND!Q18, LAC!Q17, LAL!Q18, MEM!Q18, MIA!Q18, MIL!Q18, MIN!Q18, NOP!Q18, NYK!Q18, OKC!Q18, ORL!Q18, PHI!Q18, PHX!Q18, POR!Q18, SAC!Q18, SAS!Q18, TOR!Q18, UTH!Q18, WAS!Q18)</f>
        <v>#DIV/0!</v>
      </c>
      <c r="R184" s="141" t="str">
        <f>STDEVP(ATL!R18, BOS!R18, BRK!R18, CHA!R18, CHI!R18, CLE!R18, DAL!R18, DEN!R18, DET!R18, GSW!R18, HOU!R18, IND!R18, LAC!R17, LAL!R18, MEM!R18, MIA!R18, MIL!R18, MIN!R18, NOP!R18, NYK!R18, OKC!R18, ORL!R18, PHI!R18, PHX!R18, POR!R18, SAC!R18, SAS!R18, TOR!R18, UTH!R18, WAS!R18)</f>
        <v>#DIV/0!</v>
      </c>
      <c r="S184" s="141" t="str">
        <f>STDEVP(ATL!S18, BOS!S18, BRK!S18, CHA!S18, CHI!S18, CLE!S18, DAL!S18, DEN!S18, DET!S18, GSW!S18, HOU!S18, IND!S18, LAC!S17, LAL!S18, MEM!S18, MIA!S18, MIL!S18, MIN!S18, NOP!S18, NYK!S18, OKC!S18, ORL!S18, PHI!S18, PHX!S18, POR!S18, SAC!S18, SAS!S18, TOR!S18, UTH!S18, WAS!S18)</f>
        <v>#DIV/0!</v>
      </c>
    </row>
    <row r="185">
      <c r="A185" s="3" t="s">
        <v>39</v>
      </c>
      <c r="B185" s="141">
        <f>STDEVP(ATL!B19, BOS!B19, BRK!B19, CHA!B19, CHI!B19, CLE!B19, DAL!B19, DEN!B19, DET!B19, GSW!B19, HOU!B19, IND!B19, LAC!B19, LAL!B19, MEM!B19, MIA!B19, MIL!B19, MIN!B19, NOP!B19, NYK!B19, OKC!B19, ORL!B19, PHI!B19, PHX!B19, POR!B19, SAC!B19, SAS!B19, TOR!B19, UTH!B19, WAS!B19)</f>
        <v>2.186829262</v>
      </c>
      <c r="C185" s="141">
        <f>STDEVP(ATL!C19, BOS!C19, BRK!C19, CHA!C19, CHI!C19, CLE!C19, DAL!C19, DEN!C19, DET!C19, GSW!C19, HOU!C19, IND!C19, LAC!C19, LAL!C19, MEM!C19, MIA!C19, MIL!C19, MIN!C19, NOP!C19, NYK!C19, OKC!C19, ORL!C19, PHI!C19, PHX!C19, POR!C19, SAC!C19, SAS!C19, TOR!C19, UTH!C19, WAS!C19)</f>
        <v>1.662958839</v>
      </c>
      <c r="D185" s="141">
        <f>STDEVP(ATL!D19, BOS!D19, BRK!D19, CHA!D19, CHI!D19, CLE!D19, DAL!D19, DEN!D19, DET!D19, GSW!D19, HOU!D19, IND!D19, LAC!D18, LAL!D19, MEM!D19, MIA!D19, MIL!D19, MIN!D19, NOP!D19, NYK!D19, OKC!D19, ORL!D19, PHI!D19, PHX!D19, POR!D19, SAC!D19, SAS!D19, TOR!D19, UTH!D19, WAS!D19)</f>
        <v>2.282515398</v>
      </c>
      <c r="E185" s="141">
        <f>STDEVP(ATL!E19, BOS!E19, BRK!E19, CHA!E19, CHI!E19, CLE!E19, DAL!E19, DEN!E19, DET!E19, GSW!E19, HOU!E19, IND!E19, LAC!E18, LAL!E19, MEM!E19, MIA!E19, MIL!E19, MIN!E19, NOP!E19, NYK!E19, OKC!E19, ORL!E19, PHI!E19, PHX!E19, POR!E19, SAC!E19, SAS!E19, TOR!E19, UTH!E19, WAS!E19)</f>
        <v>2.388644239</v>
      </c>
      <c r="F185" s="141">
        <f>STDEVP(ATL!G19, BOS!F19, BRK!F19, CHA!F19, CHI!F19, CLE!F19, DAL!F19, DEN!F19, DET!F19, GSW!F19, HOU!F19, IND!F19, LAC!F18, LAL!F19, MEM!F19, MIA!F19, MIL!F19, MIN!F19, NOP!F19, NYK!F19, OKC!F19, ORL!F19, PHI!F19, PHX!F19, POR!F19, SAC!F19, SAS!F19, TOR!F19, UTH!F19, WAS!F19)</f>
        <v>1.06587742</v>
      </c>
      <c r="G185" s="141">
        <f>STDEVP(ATL!G19, BOS!G19, BRK!G19, CHA!G19, CHI!G19, CLE!G19, DAL!G19, DEN!G19, DET!G19, GSW!G19, HOU!G19, IND!G19, LAC!G18, LAL!G19, MEM!G19, MIA!G19, MIL!G19, MIN!G19, NOP!G19, NYK!G19, OKC!G19, ORL!G19, PHI!G19, PHX!G19, POR!G19, SAC!G19, SAS!G19, TOR!G19, UTH!G19, WAS!G19)</f>
        <v>3.059088866</v>
      </c>
      <c r="H185" s="141">
        <f>STDEVP(ATL!H19, BOS!H19, BRK!H19, CHA!H19, CHI!H19, CLE!H19, DAL!H19, DEN!H19, DET!H19, GSW!H19, HOU!H19, IND!H19, LAC!H18, LAL!H19, MEM!H19, MIA!H19, MIL!H19, MIN!H19, NOP!G19, NYK!H19, OKC!H19, ORL!H19, PHI!H19, PHX!H19, POR!H19, SAC!H19, SAS!H19, TOR!H19, UTH!H19, WAS!H19)</f>
        <v>2.484519975</v>
      </c>
      <c r="I185" s="141">
        <f>STDEVP(ATL!I19, BOS!I19, BRK!I19, CHA!I19, CHI!I19, CLE!I19, DAL!I19, DEN!I19, DET!I19, GSW!I19, HOU!I19, IND!I19, LAC!I18, LAL!I19, MEM!I19, MIA!I19, MIL!I19, MIN!I19, NOP!I18, NYK!I19, OKC!I19, ORL!I19, PHI!I19, PHX!I19, POR!I19, SAC!I19, SAS!I19, TOR!I19, UTH!I19, WAS!I19)</f>
        <v>2.748737084</v>
      </c>
      <c r="J185" s="141">
        <f>STDEVP(ATL!J19, BOS!J19, BRK!J19, CHA!J19, CHI!J19, CLE!J19, DAL!J19, DEN!J19, DET!J19, GSW!J19, HOU!J19, IND!J19, LAC!J18, LAL!J19, MEM!J19, MIA!J19, MIL!J19, MIN!J19, NOP!J18, NYK!J19, OKC!J19, ORL!J19, PHI!J19, PHX!J19, POR!J19, SAC!J19, SAS!J19, TOR!J19, UTH!J19, WAS!J19)</f>
        <v>4.915282291</v>
      </c>
      <c r="K185" s="141">
        <f>STDEVP(ATL!K19, BOS!K19, BRK!K19, CHA!K19, CHI!K19, CLE!K19, DAL!K19, DEN!K19, DET!K19, GSW!K19, HOU!K19, IND!K19, LAC!K18, LAL!K19, MEM!K19, MIA!K19, MIL!K19, MIN!K19, NOP!K18, NYK!K19, OKC!K19, ORL!K19, PHI!K19, PHX!K19, POR!K19, SAC!K19, SAS!K19, TOR!K19, UTH!K19, WAS!K19)</f>
        <v>3.06157866</v>
      </c>
      <c r="L185" s="141">
        <f>STDEVP(ATL!L19, BOS!L19, BRK!L19, CHA!L19, CHI!L19, CLE!L19, DAL!L19, DEN!L19, DET!L19, GSW!L19, HOU!L19, IND!L19, LAC!L18, LAL!L19, MEM!L19, MIA!L19, MIL!L19, MIN!L19, NOP!L18, NYK!L19, OKC!L19, ORL!L19, PHI!L19, PHX!L19, POR!L19, SAC!L19, SAS!L19, TOR!L19, UTH!L19, WAS!L19)</f>
        <v>2.572326555</v>
      </c>
      <c r="M185" s="141">
        <f>STDEVP(ATL!M19, BOS!M19, BRK!M19, CHA!M19, CHI!M19, CLE!M19, DAL!M19, DEN!M19, DET!M19, GSW!M19, HOU!M19, IND!M19, LAC!M18, LAL!M19, MEM!M19, MIA!M19, MIL!M19, MIN!M19, NOP!M19, NYK!M19, OKC!M19, ORL!M19, PHI!M19, PHX!M19, POR!M19, SAC!M19, SAS!M19, TOR!M19, UTH!M19, WAS!M19)</f>
        <v>1.920833153</v>
      </c>
      <c r="N185" s="141">
        <f>STDEVP(ATL!N19, BOS!N19, BRK!N19, CHA!N19, CHI!N19, CLE!N19, DAL!N19, DEN!N19, DET!N19, GSW!N19, HOU!N19, IND!N19, LAC!N18, LAL!N19, MEM!N19, MIA!N19, MIL!N19, MIN!N19, NOP!N19, NYK!N19, OKC!N19, ORL!N19, PHI!N19, PHX!N19, POR!N19, SAC!N19, SAS!N19, TOR!N19, UTH!N19, WAS!N19)</f>
        <v>1.854723699</v>
      </c>
      <c r="O185" s="141">
        <f>STDEVP(ATL!O19, BOS!O19, BRK!O19, CHA!O19, CHI!O19, CLE!O19, DAL!O19, DEN!O19, DET!O19, GSW!O19, HOU!O19, IND!O19, LAC!O18, LAL!O19, MEM!O19, MIA!O19, MIL!O19, MIN!O19, NOP!O19, NYK!O19, OKC!O19, ORL!O19, PHI!O19, PHX!O19, POR!O19, SAC!O19, SAS!O19, TOR!O19, UTH!O19, WAS!O19)</f>
        <v>0.9433981132</v>
      </c>
      <c r="P185" s="141" t="str">
        <f>STDEVP(ATL!P19, BOS!P19, BRK!P19, CHA!P19, CHI!P19, CLE!P19, DAL!P19, DEN!P19, DET!P19, GSW!P19, HOU!P19, IND!P19, LAC!P18, LAL!P19, MEM!P19, MIA!P19, MIL!P19, MIN!P19, NOP!P19, NYK!P19, OKC!P19, ORL!P19, PHI!P19, PHX!P19, POR!P19, SAC!P19, SAS!P19, TOR!P19, UTH!P19, WAS!P19)</f>
        <v>#DIV/0!</v>
      </c>
      <c r="Q185" s="141" t="str">
        <f>STDEVP(ATL!Q19, BOS!Q19, BRK!Q19, CHA!Q19, CHI!Q19, CLE!Q19, DAL!Q19, DEN!Q19, DET!Q19, GSW!Q19, HOU!Q19, IND!Q19, LAC!Q18, LAL!Q19, MEM!Q19, MIA!Q19, MIL!Q19, MIN!Q19, NOP!Q19, NYK!Q19, OKC!Q19, ORL!Q19, PHI!Q19, PHX!Q19, POR!Q19, SAC!Q19, SAS!Q19, TOR!Q19, UTH!Q19, WAS!Q19)</f>
        <v>#DIV/0!</v>
      </c>
      <c r="R185" s="141" t="str">
        <f>STDEVP(ATL!R19, BOS!R19, BRK!R19, CHA!R19, CHI!R19, CLE!R19, DAL!R19, DEN!R19, DET!R19, GSW!R19, HOU!R19, IND!R19, LAC!R18, LAL!R19, MEM!R19, MIA!R19, MIL!R19, MIN!R19, NOP!R19, NYK!R19, OKC!R19, ORL!R19, PHI!R19, PHX!R19, POR!R19, SAC!R19, SAS!R19, TOR!R19, UTH!R19, WAS!R19)</f>
        <v>#DIV/0!</v>
      </c>
      <c r="S185" s="141" t="str">
        <f>STDEVP(ATL!S19, BOS!S19, BRK!S19, CHA!S19, CHI!S19, CLE!S19, DAL!S19, DEN!S19, DET!S19, GSW!S19, HOU!S19, IND!S19, LAC!S18, LAL!S19, MEM!S19, MIA!S19, MIL!S19, MIN!S19, NOP!S19, NYK!S19, OKC!S19, ORL!S19, PHI!S19, PHX!S19, POR!S19, SAC!S19, SAS!S19, TOR!S19, UTH!S19, WAS!S19)</f>
        <v>#DIV/0!</v>
      </c>
    </row>
    <row r="186">
      <c r="A186" s="3" t="s">
        <v>40</v>
      </c>
      <c r="B186" s="141">
        <f>STDEVP(ATL!B20, BOS!B20, BRK!B20, CHA!B20, CHI!B20, CLE!B20, DAL!B20, DEN!B20, DET!B20, GSW!B20, HOU!B20, IND!B20, LAC!B20, LAL!B20, MEM!B20, MIA!B20, MIL!B20, MIN!B20, NOP!B20, NYK!B20, OKC!B20, ORL!B20, PHI!B20, PHX!B20, POR!B20, SAC!B20, SAS!B20, TOR!B20, UTH!B20, WAS!B20)</f>
        <v>2.237309893</v>
      </c>
      <c r="C186" s="141">
        <f>STDEVP(ATL!C20, BOS!C20, BRK!C20, CHA!C20, CHI!C20, CLE!C20, DAL!C20, DEN!C20, DET!C20, GSW!C20, HOU!C20, IND!C20, LAC!C20, LAL!C20, MEM!C20, MIA!C20, MIL!C20, MIN!C20, NOP!C20, NYK!C20, OKC!C20, ORL!C20, PHI!C20, PHX!C20, POR!C20, SAC!C20, SAS!C20, TOR!C20, UTH!C20, WAS!C20)</f>
        <v>2.27710017</v>
      </c>
      <c r="D186" s="141">
        <f>STDEVP(ATL!D20, BOS!D20, BRK!D20, CHA!D20, CHI!D20, CLE!D20, DAL!D20, DEN!D20, DET!D20, GSW!D20, HOU!D20, IND!D20, LAC!D19, LAL!D20, MEM!D20, MIA!D20, MIL!D20, MIN!D20, NOP!D20, NYK!D20, OKC!D20, ORL!D20, PHI!D20, PHX!D20, POR!D20, SAC!D20, SAS!D20, TOR!D20, UTH!D20, WAS!D20)</f>
        <v>3.52105172</v>
      </c>
      <c r="E186" s="141">
        <f>STDEVP(ATL!E20, BOS!E20, BRK!E20, CHA!E20, CHI!E20, CLE!E20, DAL!E20, DEN!E20, DET!E20, GSW!E20, HOU!E20, IND!E20, LAC!E19, LAL!E20, MEM!E20, MIA!E20, MIL!E20, MIN!E20, NOP!E20, NYK!E20, OKC!E20, ORL!E20, PHI!E20, PHX!E20, POR!E20, SAC!E20, SAS!E20, TOR!E20, UTH!E20, WAS!E20)</f>
        <v>2.38988252</v>
      </c>
      <c r="F186" s="141">
        <f>STDEVP(ATL!G20, BOS!F20, BRK!F20, CHA!F20, CHI!F20, CLE!F20, DAL!F20, DEN!F20, DET!F20, GSW!F20, HOU!F20, IND!F20, LAC!F19, LAL!F20, MEM!F20, MIA!F20, MIL!F20, MIN!F20, NOP!F20, NYK!F20, OKC!F20, ORL!F20, PHI!F20, PHX!F20, POR!F20, SAC!F20, SAS!F20, TOR!F20, UTH!F20, WAS!F20)</f>
        <v>1.20894105</v>
      </c>
      <c r="G186" s="141">
        <f>STDEVP(ATL!G20, BOS!G20, BRK!G20, CHA!G20, CHI!G20, CLE!G20, DAL!G20, DEN!G20, DET!G20, GSW!G20, HOU!G20, IND!G20, LAC!G19, LAL!G20, MEM!G20, MIA!G20, MIL!G20, MIN!G20, NOP!G20, NYK!G20, OKC!G20, ORL!G20, PHI!G20, PHX!G20, POR!G20, SAC!G20, SAS!G20, TOR!G20, UTH!G20, WAS!G20)</f>
        <v>2.858817851</v>
      </c>
      <c r="H186" s="141">
        <f>STDEVP(ATL!H20, BOS!H20, BRK!H20, CHA!H20, CHI!H20, CLE!H20, DAL!H20, DEN!H20, DET!H20, GSW!H20, HOU!H20, IND!H20, LAC!H19, LAL!H20, MEM!H20, MIA!H20, MIL!H20, MIN!H20, NOP!G20, NYK!H20, OKC!H20, ORL!H20, PHI!H20, PHX!H20, POR!H20, SAC!H20, SAS!H20, TOR!H20, UTH!H20, WAS!H20)</f>
        <v>2.917709984</v>
      </c>
      <c r="I186" s="141">
        <f>STDEVP(ATL!I20, BOS!I20, BRK!I20, CHA!I20, CHI!I20, CLE!I20, DAL!I20, DEN!I20, DET!I20, GSW!I20, HOU!I20, IND!I20, LAC!I19, LAL!I20, MEM!I20, MIA!I20, MIL!I20, MIN!I20, NOP!I19, NYK!I20, OKC!I20, ORL!I20, PHI!I20, PHX!I20, POR!I20, SAC!I20, SAS!I20, TOR!I20, UTH!I20, WAS!I20)</f>
        <v>3.023002804</v>
      </c>
      <c r="J186" s="141">
        <f>STDEVP(ATL!J20, BOS!J20, BRK!J20, CHA!J20, CHI!J20, CLE!J20, DAL!J20, DEN!J20, DET!J20, GSW!J20, HOU!J20, IND!J20, LAC!J19, LAL!J20, MEM!J20, MIA!J20, MIL!J20, MIN!J20, NOP!J19, NYK!J20, OKC!J20, ORL!J20, PHI!J20, PHX!J20, POR!J20, SAC!J20, SAS!J20, TOR!J20, UTH!J20, WAS!J20)</f>
        <v>3.382306905</v>
      </c>
      <c r="K186" s="141">
        <f>STDEVP(ATL!K20, BOS!K20, BRK!K20, CHA!K20, CHI!K20, CLE!K20, DAL!K20, DEN!K20, DET!K20, GSW!K20, HOU!K20, IND!K20, LAC!K19, LAL!K20, MEM!K20, MIA!K20, MIL!K20, MIN!K20, NOP!K19, NYK!K20, OKC!K20, ORL!K20, PHI!K20, PHX!K20, POR!K20, SAC!K20, SAS!K20, TOR!K20, UTH!K20, WAS!K20)</f>
        <v>1.374368542</v>
      </c>
      <c r="L186" s="141">
        <f>STDEVP(ATL!L20, BOS!L20, BRK!L20, CHA!L20, CHI!L20, CLE!L20, DAL!L20, DEN!L20, DET!L20, GSW!L20, HOU!L20, IND!L20, LAC!L19, LAL!L20, MEM!L20, MIA!L20, MIL!L20, MIN!L20, NOP!L19, NYK!L20, OKC!L20, ORL!L20, PHI!L20, PHX!L20, POR!L20, SAC!L20, SAS!L20, TOR!L20, UTH!L20, WAS!L20)</f>
        <v>2.895875459</v>
      </c>
      <c r="M186" s="141">
        <f>STDEVP(ATL!M20, BOS!M20, BRK!M20, CHA!M20, CHI!M20, CLE!M20, DAL!M20, DEN!M20, DET!M20, GSW!M20, HOU!M20, IND!M20, LAC!M19, LAL!M20, MEM!M20, MIA!M20, MIL!M20, MIN!M20, NOP!M20, NYK!M20, OKC!M20, ORL!M20, PHI!M20, PHX!M20, POR!M20, SAC!M20, SAS!M20, TOR!M20, UTH!M20, WAS!M20)</f>
        <v>3.533610052</v>
      </c>
      <c r="N186" s="141">
        <f>STDEVP(ATL!N20, BOS!N20, BRK!N20, CHA!N20, CHI!N20, CLE!N20, DAL!N20, DEN!N20, DET!N20, GSW!N20, HOU!N20, IND!N20, LAC!N19, LAL!N20, MEM!N20, MIA!N20, MIL!N20, MIN!N20, NOP!N20, NYK!N20, OKC!N20, ORL!N20, PHI!N20, PHX!N20, POR!N20, SAC!N20, SAS!N20, TOR!N20, UTH!N20, WAS!N20)</f>
        <v>3.833327536</v>
      </c>
      <c r="O186" s="141">
        <f>STDEVP(ATL!O20, BOS!O20, BRK!O20, CHA!O20, CHI!O20, CLE!O20, DAL!O20, DEN!O20, DET!O20, GSW!O20, HOU!O20, IND!O20, LAC!O19, LAL!O20, MEM!O20, MIA!O20, MIL!O20, MIN!O20, NOP!O20, NYK!O20, OKC!O20, ORL!O20, PHI!O20, PHX!O20, POR!O20, SAC!O20, SAS!O20, TOR!O20, UTH!O20, WAS!O20)</f>
        <v>1.526623239</v>
      </c>
      <c r="P186" s="141" t="str">
        <f>STDEVP(ATL!P20, BOS!P20, BRK!P20, CHA!P20, CHI!P20, CLE!P20, DAL!P20, DEN!P20, DET!P20, GSW!P20, HOU!P20, IND!P20, LAC!P19, LAL!P20, MEM!P20, MIA!P20, MIL!P20, MIN!P20, NOP!P20, NYK!P20, OKC!P20, ORL!P20, PHI!P20, PHX!P20, POR!P20, SAC!P20, SAS!P20, TOR!P20, UTH!P20, WAS!P20)</f>
        <v>#DIV/0!</v>
      </c>
      <c r="Q186" s="141" t="str">
        <f>STDEVP(ATL!Q20, BOS!Q20, BRK!Q20, CHA!Q20, CHI!Q20, CLE!Q20, DAL!Q20, DEN!Q20, DET!Q20, GSW!Q20, HOU!Q20, IND!Q20, LAC!Q19, LAL!Q20, MEM!Q20, MIA!Q20, MIL!Q20, MIN!Q20, NOP!Q20, NYK!Q20, OKC!Q20, ORL!Q20, PHI!Q20, PHX!Q20, POR!Q20, SAC!Q20, SAS!Q20, TOR!Q20, UTH!Q20, WAS!Q20)</f>
        <v>#DIV/0!</v>
      </c>
      <c r="R186" s="141" t="str">
        <f>STDEVP(ATL!R20, BOS!R20, BRK!R20, CHA!R20, CHI!R20, CLE!R20, DAL!R20, DEN!R20, DET!R20, GSW!R20, HOU!R20, IND!R20, LAC!R19, LAL!R20, MEM!R20, MIA!R20, MIL!R20, MIN!R20, NOP!R20, NYK!R20, OKC!R20, ORL!R20, PHI!R20, PHX!R20, POR!R20, SAC!R20, SAS!R20, TOR!R20, UTH!R20, WAS!R20)</f>
        <v>#DIV/0!</v>
      </c>
      <c r="S186" s="141" t="str">
        <f>STDEVP(ATL!S20, BOS!S20, BRK!S20, CHA!S20, CHI!S20, CLE!S20, DAL!S20, DEN!S20, DET!S20, GSW!S20, HOU!S20, IND!S20, LAC!S19, LAL!S20, MEM!S20, MIA!S20, MIL!S20, MIN!S20, NOP!S20, NYK!S20, OKC!S20, ORL!S20, PHI!S20, PHX!S20, POR!S20, SAC!S20, SAS!S20, TOR!S20, UTH!S20, WAS!S20)</f>
        <v>#DIV/0!</v>
      </c>
    </row>
    <row r="187">
      <c r="A187" s="3" t="s">
        <v>41</v>
      </c>
      <c r="B187" s="141">
        <f>STDEVP(ATL!B21, BOS!B21, BRK!B21, CHA!B21, CHI!B21, CLE!B21, DAL!B21, DEN!B21, DET!B21, GSW!B21, HOU!B21, IND!B21, LAC!B21, LAL!B21, MEM!B21, MIA!B21, MIL!B21, MIN!B21, NOP!B21, NYK!B21, OKC!B21, ORL!B21, PHI!B21, PHX!B21, POR!B21, SAC!B21, SAS!B21, TOR!B21, UTH!B21, WAS!B21)</f>
        <v>1.193035345</v>
      </c>
      <c r="C187" s="141">
        <f>STDEVP(ATL!C21, BOS!C21, BRK!C21, CHA!C21, CHI!C21, CLE!C21, DAL!C21, DEN!C21, DET!C21, GSW!C21, HOU!C21, IND!C21, LAC!C21, LAL!C21, MEM!C21, MIA!C21, MIL!C21, MIN!C21, NOP!C21, NYK!C21, OKC!C21, ORL!C21, PHI!C21, PHX!C21, POR!C21, SAC!C21, SAS!C21, TOR!C21, UTH!C21, WAS!C21)</f>
        <v>2.905932629</v>
      </c>
      <c r="D187" s="141">
        <f>STDEVP(ATL!D21, BOS!D21, BRK!D21, CHA!D21, CHI!D21, CLE!D21, DAL!D21, DEN!D21, DET!D21, GSW!D21, HOU!D21, IND!D21, LAC!D20, LAL!D21, MEM!D21, MIA!D21, MIL!D21, MIN!D21, NOP!D21, NYK!D21, OKC!D21, ORL!D21, PHI!D21, PHX!D21, POR!D21, SAC!D21, SAS!D21, TOR!D21, UTH!D21, WAS!D21)</f>
        <v>3.777051492</v>
      </c>
      <c r="E187" s="141">
        <f>STDEVP(ATL!E21, BOS!E21, BRK!E21, CHA!E21, CHI!E21, CLE!E21, DAL!E21, DEN!E21, DET!E21, GSW!E21, HOU!E21, IND!E21, LAC!E20, LAL!E21, MEM!E21, MIA!E21, MIL!E21, MIN!E21, NOP!E21, NYK!E21, OKC!E21, ORL!E21, PHI!E21, PHX!E21, POR!E21, SAC!E21, SAS!E21, TOR!E21, UTH!E21, WAS!E21)</f>
        <v>2.65913631</v>
      </c>
      <c r="F187" s="141">
        <f>STDEVP(ATL!G21, BOS!F21, BRK!F21, CHA!F21, CHI!F21, CLE!F21, DAL!F21, DEN!F21, DET!F21, GSW!F21, HOU!F21, IND!F21, LAC!F20, LAL!F21, MEM!F21, MIA!F21, MIL!F21, MIN!F21, NOP!F21, NYK!F21, OKC!F21, ORL!F21, PHI!F21, PHX!F21, POR!F21, SAC!F21, SAS!F21, TOR!F21, UTH!F21, WAS!F21)</f>
        <v>1.16214961</v>
      </c>
      <c r="G187" s="141">
        <f>STDEVP(ATL!G21, BOS!G21, BRK!G21, CHA!G21, CHI!G21, CLE!G21, DAL!G21, DEN!G21, DET!G21, GSW!G21, HOU!G21, IND!G21, LAC!G20, LAL!G21, MEM!G21, MIA!G21, MIL!G21, MIN!G21, NOP!G21, NYK!G21, OKC!G21, ORL!G21, PHI!G21, PHX!G21, POR!G21, SAC!G21, SAS!G21, TOR!G21, UTH!G21, WAS!G21)</f>
        <v>2.638742686</v>
      </c>
      <c r="H187" s="141">
        <f>STDEVP(ATL!H21, BOS!H21, BRK!H21, CHA!H21, CHI!H21, CLE!H21, DAL!H21, DEN!H21, DET!H21, GSW!H21, HOU!H21, IND!H21, LAC!H20, LAL!H21, MEM!H21, MIA!H21, MIL!H21, MIN!H21, NOP!G21, NYK!H21, OKC!H21, ORL!H21, PHI!H21, PHX!H21, POR!H21, SAC!H21, SAS!H21, TOR!H21, UTH!H21, WAS!H21)</f>
        <v>3.394904598</v>
      </c>
      <c r="I187" s="141">
        <f>STDEVP(ATL!I21, BOS!I21, BRK!I21, CHA!I21, CHI!I21, CLE!I21, DAL!I21, DEN!I21, DET!I21, GSW!I21, HOU!I21, IND!I21, LAC!I20, LAL!I21, MEM!I21, MIA!I21, MIL!I21, MIN!I21, NOP!I20, NYK!I21, OKC!I21, ORL!I21, PHI!I21, PHX!I21, POR!I21, SAC!I21, SAS!I21, TOR!I21, UTH!I21, WAS!I21)</f>
        <v>2.93178036</v>
      </c>
      <c r="J187" s="141">
        <f>STDEVP(ATL!J21, BOS!J21, BRK!J21, CHA!J21, CHI!J21, CLE!J21, DAL!J21, DEN!J21, DET!J21, GSW!J21, HOU!J21, IND!J21, LAC!J20, LAL!J21, MEM!J21, MIA!J21, MIL!J21, MIN!J21, NOP!J20, NYK!J21, OKC!J21, ORL!J21, PHI!J21, PHX!J21, POR!J21, SAC!J21, SAS!J21, TOR!J21, UTH!J21, WAS!J21)</f>
        <v>5.234653761</v>
      </c>
      <c r="K187" s="141">
        <f>STDEVP(ATL!K21, BOS!K21, BRK!K21, CHA!K21, CHI!K21, CLE!K21, DAL!K21, DEN!K21, DET!K21, GSW!K21, HOU!K21, IND!K21, LAC!K20, LAL!K21, MEM!K21, MIA!K21, MIL!K21, MIN!K21, NOP!K20, NYK!K21, OKC!K21, ORL!K21, PHI!K21, PHX!K21, POR!K21, SAC!K21, SAS!K21, TOR!K21, UTH!K21, WAS!K21)</f>
        <v>2.414870022</v>
      </c>
      <c r="L187" s="141">
        <f>STDEVP(ATL!L21, BOS!L21, BRK!L21, CHA!L21, CHI!L21, CLE!L21, DAL!L21, DEN!L21, DET!L21, GSW!L21, HOU!L21, IND!L21, LAC!L20, LAL!L21, MEM!L21, MIA!L21, MIL!L21, MIN!L21, NOP!L20, NYK!L21, OKC!L21, ORL!L21, PHI!L21, PHX!L21, POR!L21, SAC!L21, SAS!L21, TOR!L21, UTH!L21, WAS!L21)</f>
        <v>3.839995069</v>
      </c>
      <c r="M187" s="141">
        <f>STDEVP(ATL!M21, BOS!M21, BRK!M21, CHA!M21, CHI!M21, CLE!M21, DAL!M21, DEN!M21, DET!M21, GSW!M21, HOU!M21, IND!M21, LAC!M20, LAL!M21, MEM!M21, MIA!M21, MIL!M21, MIN!M21, NOP!M21, NYK!M21, OKC!M21, ORL!M21, PHI!M21, PHX!M21, POR!M21, SAC!M21, SAS!M21, TOR!M21, UTH!M21, WAS!M21)</f>
        <v>2.391317628</v>
      </c>
      <c r="N187" s="141">
        <f>STDEVP(ATL!N21, BOS!N21, BRK!N21, CHA!N21, CHI!N21, CLE!N21, DAL!N21, DEN!N21, DET!N21, GSW!N21, HOU!N21, IND!N21, LAC!N20, LAL!N21, MEM!N21, MIA!N21, MIL!N21, MIN!N21, NOP!N21, NYK!N21, OKC!N21, ORL!N21, PHI!N21, PHX!N21, POR!N21, SAC!N21, SAS!N21, TOR!N21, UTH!N21, WAS!N21)</f>
        <v>3.939543121</v>
      </c>
      <c r="O187" s="141">
        <f>STDEVP(ATL!O21, BOS!O21, BRK!O21, CHA!O21, CHI!O21, CLE!O21, DAL!O21, DEN!O21, DET!O21, GSW!O21, HOU!O21, IND!O21, LAC!O20, LAL!O21, MEM!O21, MIA!O21, MIL!O21, MIN!O21, NOP!O21, NYK!O21, OKC!O21, ORL!O21, PHI!O21, PHX!O21, POR!O21, SAC!O21, SAS!O21, TOR!O21, UTH!O21, WAS!O21)</f>
        <v>0.6633249581</v>
      </c>
      <c r="P187" s="141" t="str">
        <f>STDEVP(ATL!P21, BOS!P21, BRK!P21, CHA!P21, CHI!P21, CLE!P21, DAL!P21, DEN!P21, DET!P21, GSW!P21, HOU!P21, IND!P21, LAC!P20, LAL!P21, MEM!P21, MIA!P21, MIL!P21, MIN!P21, NOP!P21, NYK!P21, OKC!P21, ORL!P21, PHI!P21, PHX!P21, POR!P21, SAC!P21, SAS!P21, TOR!P21, UTH!P21, WAS!P21)</f>
        <v>#DIV/0!</v>
      </c>
      <c r="Q187" s="141" t="str">
        <f>STDEVP(ATL!Q21, BOS!Q21, BRK!Q21, CHA!Q21, CHI!Q21, CLE!Q21, DAL!Q21, DEN!Q21, DET!Q21, GSW!Q21, HOU!Q21, IND!Q21, LAC!Q20, LAL!Q21, MEM!Q21, MIA!Q21, MIL!Q21, MIN!Q21, NOP!Q21, NYK!Q21, OKC!Q21, ORL!Q21, PHI!Q21, PHX!Q21, POR!Q21, SAC!Q21, SAS!Q21, TOR!Q21, UTH!Q21, WAS!Q21)</f>
        <v>#DIV/0!</v>
      </c>
      <c r="R187" s="141" t="str">
        <f>STDEVP(ATL!R21, BOS!R21, BRK!R21, CHA!R21, CHI!R21, CLE!R21, DAL!R21, DEN!R21, DET!R21, GSW!R21, HOU!R21, IND!R21, LAC!R20, LAL!R21, MEM!R21, MIA!R21, MIL!R21, MIN!R21, NOP!R21, NYK!R21, OKC!R21, ORL!R21, PHI!R21, PHX!R21, POR!R21, SAC!R21, SAS!R21, TOR!R21, UTH!R21, WAS!R21)</f>
        <v>#DIV/0!</v>
      </c>
      <c r="S187" s="141" t="str">
        <f>STDEVP(ATL!S21, BOS!S21, BRK!S21, CHA!S21, CHI!S21, CLE!S21, DAL!S21, DEN!S21, DET!S21, GSW!S21, HOU!S21, IND!S21, LAC!S20, LAL!S21, MEM!S21, MIA!S21, MIL!S21, MIN!S21, NOP!S21, NYK!S21, OKC!S21, ORL!S21, PHI!S21, PHX!S21, POR!S21, SAC!S21, SAS!S21, TOR!S21, UTH!S21, WAS!S21)</f>
        <v>#DIV/0!</v>
      </c>
    </row>
    <row r="188">
      <c r="A188" s="3" t="s">
        <v>42</v>
      </c>
      <c r="B188" s="141">
        <f>STDEVP(ATL!B22, BOS!B22, BRK!B22, CHA!B22, CHI!B22, CLE!B22, DAL!B22, DEN!B22, DET!B22, GSW!B22, HOU!B22, IND!B22, LAC!B22, LAL!B22, MEM!B22, MIA!B22, MIL!B22, MIN!B22, NOP!B22, NYK!B22, OKC!B22, ORL!B22, PHI!B22, PHX!B22, POR!B22, SAC!B22, SAS!B22, TOR!B22, UTH!B22, WAS!B22)</f>
        <v>2.936551265</v>
      </c>
      <c r="C188" s="141">
        <f>STDEVP(ATL!C22, BOS!C22, BRK!C22, CHA!C22, CHI!C22, CLE!C22, DAL!C22, DEN!C22, DET!C22, GSW!C22, HOU!C22, IND!C22, LAC!C22, LAL!C22, MEM!C22, MIA!C22, MIL!C22, MIN!C22, NOP!C22, NYK!C22, OKC!C22, ORL!C22, PHI!C22, PHX!C22, POR!C22, SAC!C22, SAS!C22, TOR!C22, UTH!C22, WAS!C22)</f>
        <v>3.185615819</v>
      </c>
      <c r="D188" s="141">
        <f>STDEVP(ATL!D22, BOS!D22, BRK!D22, CHA!D22, CHI!D22, CLE!D22, DAL!D22, DEN!D22, DET!D22, GSW!D22, HOU!D22, IND!D22, LAC!D21, LAL!D22, MEM!D22, MIA!D22, MIL!D22, MIN!D22, NOP!D22, NYK!D22, OKC!D22, ORL!D22, PHI!D22, PHX!D22, POR!D22, SAC!D22, SAS!D22, TOR!D22, UTH!D22, WAS!D22)</f>
        <v>1.763834207</v>
      </c>
      <c r="E188" s="141">
        <f>STDEVP(ATL!E22, BOS!E22, BRK!E22, CHA!E22, CHI!E22, CLE!E22, DAL!E22, DEN!E22, DET!E22, GSW!E22, HOU!E22, IND!E22, LAC!E21, LAL!E22, MEM!E22, MIA!E22, MIL!E22, MIN!E22, NOP!E22, NYK!E22, OKC!E22, ORL!E22, PHI!E22, PHX!E22, POR!E22, SAC!E22, SAS!E22, TOR!E22, UTH!E22, WAS!E22)</f>
        <v>3.225270045</v>
      </c>
      <c r="F188" s="141">
        <f>STDEVP(ATL!G22, BOS!F22, BRK!F22, CHA!F22, CHI!F22, CLE!F22, DAL!F22, DEN!F22, DET!F22, GSW!F22, HOU!F22, IND!F22, LAC!F21, LAL!F22, MEM!F22, MIA!F22, MIL!F22, MIN!F22, NOP!F22, NYK!F22, OKC!F22, ORL!F22, PHI!F22, PHX!F22, POR!F22, SAC!F22, SAS!F22, TOR!F22, UTH!F22, WAS!F22)</f>
        <v>3.085564788</v>
      </c>
      <c r="G188" s="141">
        <f>STDEVP(ATL!G22, BOS!G22, BRK!G22, CHA!G22, CHI!G22, CLE!G22, DAL!G22, DEN!G22, DET!G22, GSW!G22, HOU!G22, IND!G22, LAC!G21, LAL!G22, MEM!G22, MIA!G22, MIL!G22, MIN!G22, NOP!G22, NYK!G22, OKC!G22, ORL!G22, PHI!G22, PHX!G22, POR!G22, SAC!G22, SAS!G22, TOR!G22, UTH!G22, WAS!G22)</f>
        <v>4.203989222</v>
      </c>
      <c r="H188" s="141">
        <f>STDEVP(ATL!H22, BOS!H22, BRK!H22, CHA!H22, CHI!H22, CLE!H22, DAL!H22, DEN!H22, DET!H22, GSW!H22, HOU!H22, IND!H22, LAC!H21, LAL!H22, MEM!H22, MIA!H22, MIL!H22, MIN!H22, NOP!G22, NYK!H22, OKC!H22, ORL!H22, PHI!H22, PHX!H22, POR!H22, SAC!H22, SAS!H22, TOR!H22, UTH!H22, WAS!H22)</f>
        <v>3.681787006</v>
      </c>
      <c r="I188" s="141">
        <f>STDEVP(ATL!I22, BOS!I22, BRK!I22, CHA!I22, CHI!I22, CLE!I22, DAL!I22, DEN!I22, DET!I22, GSW!I22, HOU!I22, IND!I22, LAC!I21, LAL!I22, MEM!I22, MIA!I22, MIL!I22, MIN!I22, NOP!I21, NYK!I22, OKC!I22, ORL!I22, PHI!I22, PHX!I22, POR!I22, SAC!I22, SAS!I22, TOR!I22, UTH!I22, WAS!I22)</f>
        <v>4.190262407</v>
      </c>
      <c r="J188" s="141">
        <f>STDEVP(ATL!J22, BOS!J22, BRK!J22, CHA!J22, CHI!J22, CLE!J22, DAL!J22, DEN!J22, DET!J22, GSW!J22, HOU!J22, IND!J22, LAC!J21, LAL!J22, MEM!J22, MIA!J22, MIL!J22, MIN!J22, NOP!J21, NYK!J22, OKC!J22, ORL!J22, PHI!J22, PHX!J22, POR!J22, SAC!J22, SAS!J22, TOR!J22, UTH!J22, WAS!J22)</f>
        <v>4.466049709</v>
      </c>
      <c r="K188" s="141">
        <f>STDEVP(ATL!K22, BOS!K22, BRK!K22, CHA!K22, CHI!K22, CLE!K22, DAL!K22, DEN!K22, DET!K22, GSW!K22, HOU!K22, IND!K22, LAC!K21, LAL!K22, MEM!K22, MIA!K22, MIL!K22, MIN!K22, NOP!K21, NYK!K22, OKC!K22, ORL!K22, PHI!K22, PHX!K22, POR!K22, SAC!K22, SAS!K22, TOR!K22, UTH!K22, WAS!K22)</f>
        <v>5.07376148</v>
      </c>
      <c r="L188" s="141">
        <f>STDEVP(ATL!L22, BOS!L22, BRK!L22, CHA!L22, CHI!L22, CLE!L22, DAL!L22, DEN!L22, DET!L22, GSW!L22, HOU!L22, IND!L22, LAC!L21, LAL!L22, MEM!L22, MIA!L22, MIL!L22, MIN!L22, NOP!L21, NYK!L22, OKC!L22, ORL!L22, PHI!L22, PHX!L22, POR!L22, SAC!L22, SAS!L22, TOR!L22, UTH!L22, WAS!L22)</f>
        <v>4.342748836</v>
      </c>
      <c r="M188" s="141">
        <f>STDEVP(ATL!M22, BOS!M22, BRK!M22, CHA!M22, CHI!M22, CLE!M22, DAL!M22, DEN!M22, DET!M22, GSW!M22, HOU!M22, IND!M22, LAC!M21, LAL!M22, MEM!M22, MIA!M22, MIL!M22, MIN!M22, NOP!M22, NYK!M22, OKC!M22, ORL!M22, PHI!M22, PHX!M22, POR!M22, SAC!M22, SAS!M22, TOR!M22, UTH!M22, WAS!M22)</f>
        <v>4.382875768</v>
      </c>
      <c r="N188" s="141">
        <f>STDEVP(ATL!N22, BOS!N22, BRK!N22, CHA!N22, CHI!N22, CLE!N22, DAL!N22, DEN!N22, DET!N22, GSW!N22, HOU!N22, IND!N22, LAC!N21, LAL!N22, MEM!N22, MIA!N22, MIL!N22, MIN!N22, NOP!N22, NYK!N22, OKC!N22, ORL!N22, PHI!N22, PHX!N22, POR!N22, SAC!N22, SAS!N22, TOR!N22, UTH!N22, WAS!N22)</f>
        <v>3.547167884</v>
      </c>
      <c r="O188" s="141">
        <f>STDEVP(ATL!O22, BOS!O22, BRK!O22, CHA!O22, CHI!O22, CLE!O22, DAL!O22, DEN!O22, DET!O22, GSW!O22, HOU!O22, IND!O22, LAC!O21, LAL!O22, MEM!O22, MIA!O22, MIL!O22, MIN!O22, NOP!O22, NYK!O22, OKC!O22, ORL!O22, PHI!O22, PHX!O22, POR!O22, SAC!O22, SAS!O22, TOR!O22, UTH!O22, WAS!O22)</f>
        <v>1.326649916</v>
      </c>
      <c r="P188" s="141" t="str">
        <f>STDEVP(ATL!P22, BOS!P22, BRK!P22, CHA!P22, CHI!P22, CLE!P22, DAL!P22, DEN!P22, DET!P22, GSW!P22, HOU!P22, IND!P22, LAC!P21, LAL!P22, MEM!P22, MIA!P22, MIL!P22, MIN!P22, NOP!P22, NYK!P22, OKC!P22, ORL!P22, PHI!P22, PHX!P22, POR!P22, SAC!P22, SAS!P22, TOR!P22, UTH!P22, WAS!P22)</f>
        <v>#DIV/0!</v>
      </c>
      <c r="Q188" s="141" t="str">
        <f>STDEVP(ATL!Q22, BOS!Q22, BRK!Q22, CHA!Q22, CHI!Q22, CLE!Q22, DAL!Q22, DEN!Q22, DET!Q22, GSW!Q22, HOU!Q22, IND!Q22, LAC!Q21, LAL!Q22, MEM!Q22, MIA!Q22, MIL!Q22, MIN!Q22, NOP!Q22, NYK!Q22, OKC!Q22, ORL!Q22, PHI!Q22, PHX!Q22, POR!Q22, SAC!Q22, SAS!Q22, TOR!Q22, UTH!Q22, WAS!Q22)</f>
        <v>#DIV/0!</v>
      </c>
      <c r="R188" s="141" t="str">
        <f>STDEVP(ATL!R22, BOS!R22, BRK!R22, CHA!R22, CHI!R22, CLE!R22, DAL!R22, DEN!R22, DET!R22, GSW!R22, HOU!R22, IND!R22, LAC!R21, LAL!R22, MEM!R22, MIA!R22, MIL!R22, MIN!R22, NOP!R22, NYK!R22, OKC!R22, ORL!R22, PHI!R22, PHX!R22, POR!R22, SAC!R22, SAS!R22, TOR!R22, UTH!R22, WAS!R22)</f>
        <v>#DIV/0!</v>
      </c>
      <c r="S188" s="141" t="str">
        <f>STDEVP(ATL!S22, BOS!S22, BRK!S22, CHA!S22, CHI!S22, CLE!S22, DAL!S22, DEN!S22, DET!S22, GSW!S22, HOU!S22, IND!S22, LAC!S21, LAL!S22, MEM!S22, MIA!S22, MIL!S22, MIN!S22, NOP!S22, NYK!S22, OKC!S22, ORL!S22, PHI!S22, PHX!S22, POR!S22, SAC!S22, SAS!S22, TOR!S22, UTH!S22, WAS!S22)</f>
        <v>#DIV/0!</v>
      </c>
    </row>
    <row r="189">
      <c r="A189" s="3" t="s">
        <v>43</v>
      </c>
      <c r="B189" s="141">
        <f>STDEVP(ATL!B23, BOS!B23, BRK!B23, CHA!B23, CHI!B23, CLE!B23, DAL!B23, DEN!B23, DET!B23, GSW!B23, HOU!B23, IND!B23, LAC!B23, LAL!B23, MEM!B23, MIA!B23, MIL!B23, MIN!B23, NOP!B23, NYK!B23, OKC!B23, ORL!B23, PHI!B23, PHX!B23, POR!B23, SAC!B23, SAS!B23, TOR!B23, UTH!B23, WAS!B23)</f>
        <v>2.054804668</v>
      </c>
      <c r="C189" s="141">
        <f>STDEVP(ATL!C23, BOS!C23, BRK!C23, CHA!C23, CHI!C23, CLE!C23, DAL!C23, DEN!C23, DET!C23, GSW!C23, HOU!C23, IND!C23, LAC!C23, LAL!C23, MEM!C23, MIA!C23, MIL!C23, MIN!C23, NOP!C23, NYK!C23, OKC!C23, ORL!C23, PHI!C23, PHX!C23, POR!C23, SAC!C23, SAS!C23, TOR!C23, UTH!C23, WAS!C23)</f>
        <v>1.432524415</v>
      </c>
      <c r="D189" s="141">
        <f>STDEVP(ATL!D23, BOS!D23, BRK!D23, CHA!D23, CHI!D23, CLE!D23, DAL!D23, DEN!D23, DET!D23, GSW!D23, HOU!D23, IND!D23, LAC!D22, LAL!D23, MEM!D23, MIA!D23, MIL!D23, MIN!D23, NOP!D23, NYK!D23, OKC!D23, ORL!D23, PHI!D23, PHX!D23, POR!D23, SAC!D23, SAS!D23, TOR!D23, UTH!D23, WAS!D23)</f>
        <v>1.766942288</v>
      </c>
      <c r="E189" s="141">
        <f>STDEVP(ATL!E23, BOS!E23, BRK!E23, CHA!E23, CHI!E23, CLE!E23, DAL!E23, DEN!E23, DET!E23, GSW!E23, HOU!E23, IND!E23, LAC!E22, LAL!E23, MEM!E23, MIA!E23, MIL!E23, MIN!E23, NOP!E23, NYK!E23, OKC!E23, ORL!E23, PHI!E23, PHX!E23, POR!E23, SAC!E23, SAS!E23, TOR!E23, UTH!E23, WAS!E23)</f>
        <v>1.838123561</v>
      </c>
      <c r="F189" s="141">
        <f>STDEVP(ATL!G23, BOS!F23, BRK!F23, CHA!F23, CHI!F23, CLE!F23, DAL!F23, DEN!F23, DET!F23, GSW!F23, HOU!F23, IND!F23, LAC!F22, LAL!F23, MEM!F23, MIA!F23, MIL!F23, MIN!F23, NOP!F23, NYK!F23, OKC!F23, ORL!F23, PHI!F23, PHX!F23, POR!F23, SAC!F23, SAS!F23, TOR!F23, UTH!F23, WAS!F23)</f>
        <v>1.609880734</v>
      </c>
      <c r="G189" s="141">
        <f>STDEVP(ATL!G23, BOS!G23, BRK!G23, CHA!G23, CHI!G23, CLE!G23, DAL!G23, DEN!G23, DET!G23, GSW!G23, HOU!G23, IND!G23, LAC!G22, LAL!G23, MEM!G23, MIA!G23, MIL!G23, MIN!G23, NOP!G23, NYK!G23, OKC!G23, ORL!G23, PHI!G23, PHX!G23, POR!G23, SAC!G23, SAS!G23, TOR!G23, UTH!G23, WAS!G23)</f>
        <v>2.128260429</v>
      </c>
      <c r="H189" s="141">
        <f>STDEVP(ATL!H23, BOS!H23, BRK!H23, CHA!H23, CHI!H23, CLE!H23, DAL!H23, DEN!H23, DET!H23, GSW!H23, HOU!H23, IND!H23, LAC!H22, LAL!H23, MEM!H23, MIA!H23, MIL!H23, MIN!H23, NOP!G23, NYK!H23, OKC!H23, ORL!H23, PHI!H23, PHX!H23, POR!H23, SAC!H23, SAS!H23, TOR!H23, UTH!H23, WAS!H23)</f>
        <v>2.108835681</v>
      </c>
      <c r="I189" s="141">
        <f>STDEVP(ATL!I23, BOS!I23, BRK!I23, CHA!I23, CHI!I23, CLE!I23, DAL!I23, DEN!I23, DET!I23, GSW!I23, HOU!I23, IND!I23, LAC!I22, LAL!I23, MEM!I23, MIA!I23, MIL!I23, MIN!I23, NOP!I22, NYK!I23, OKC!I23, ORL!I23, PHI!I23, PHX!I23, POR!I23, SAC!I23, SAS!I23, TOR!I23, UTH!I23, WAS!I23)</f>
        <v>2.517973797</v>
      </c>
      <c r="J189" s="141">
        <f>STDEVP(ATL!J23, BOS!J23, BRK!J23, CHA!J23, CHI!J23, CLE!J23, DAL!J23, DEN!J23, DET!J23, GSW!J23, HOU!J23, IND!J23, LAC!J22, LAL!J23, MEM!J23, MIA!J23, MIL!J23, MIN!J23, NOP!J22, NYK!J23, OKC!J23, ORL!J23, PHI!J23, PHX!J23, POR!J23, SAC!J23, SAS!J23, TOR!J23, UTH!J23, WAS!J23)</f>
        <v>3.616849458</v>
      </c>
      <c r="K189" s="141">
        <f>STDEVP(ATL!K23, BOS!K23, BRK!K23, CHA!K23, CHI!K23, CLE!K23, DAL!K23, DEN!K23, DET!K23, GSW!K23, HOU!K23, IND!K23, LAC!K22, LAL!K23, MEM!K23, MIA!K23, MIL!K23, MIN!K23, NOP!K22, NYK!K23, OKC!K23, ORL!K23, PHI!K23, PHX!K23, POR!K23, SAC!K23, SAS!K23, TOR!K23, UTH!K23, WAS!K23)</f>
        <v>4.368447474</v>
      </c>
      <c r="L189" s="141">
        <f>STDEVP(ATL!L23, BOS!L23, BRK!L23, CHA!L23, CHI!L23, CLE!L23, DAL!L23, DEN!L23, DET!L23, GSW!L23, HOU!L23, IND!L23, LAC!L22, LAL!L23, MEM!L23, MIA!L23, MIL!L23, MIN!L23, NOP!L22, NYK!L23, OKC!L23, ORL!L23, PHI!L23, PHX!L23, POR!L23, SAC!L23, SAS!L23, TOR!L23, UTH!L23, WAS!L23)</f>
        <v>3.039191733</v>
      </c>
      <c r="M189" s="141">
        <f>STDEVP(ATL!M23, BOS!M23, BRK!M23, CHA!M23, CHI!M23, CLE!M23, DAL!M23, DEN!M23, DET!M23, GSW!M23, HOU!M23, IND!M23, LAC!M22, LAL!M23, MEM!M23, MIA!M23, MIL!M23, MIN!M23, NOP!M23, NYK!M23, OKC!M23, ORL!M23, PHI!M23, PHX!M23, POR!M23, SAC!M23, SAS!M23, TOR!M23, UTH!M23, WAS!M23)</f>
        <v>4.060344813</v>
      </c>
      <c r="N189" s="141">
        <f>STDEVP(ATL!N23, BOS!N23, BRK!N23, CHA!N23, CHI!N23, CLE!N23, DAL!N23, DEN!N23, DET!N23, GSW!N23, HOU!N23, IND!N23, LAC!N22, LAL!N23, MEM!N23, MIA!N23, MIL!N23, MIN!N23, NOP!N23, NYK!N23, OKC!N23, ORL!N23, PHI!N23, PHX!N23, POR!N23, SAC!N23, SAS!N23, TOR!N23, UTH!N23, WAS!N23)</f>
        <v>2.673125511</v>
      </c>
      <c r="O189" s="141">
        <f>STDEVP(ATL!O23, BOS!O23, BRK!O23, CHA!O23, CHI!O23, CLE!O23, DAL!O23, DEN!O23, DET!O23, GSW!O23, HOU!O23, IND!O23, LAC!O22, LAL!O23, MEM!O23, MIA!O23, MIL!O23, MIN!O23, NOP!O23, NYK!O23, OKC!O23, ORL!O23, PHI!O23, PHX!O23, POR!O23, SAC!O23, SAS!O23, TOR!O23, UTH!O23, WAS!O23)</f>
        <v>0.4898979486</v>
      </c>
      <c r="P189" s="141" t="str">
        <f>STDEVP(ATL!P23, BOS!P23, BRK!P23, CHA!P23, CHI!P23, CLE!P23, DAL!P23, DEN!P23, DET!P23, GSW!P23, HOU!P23, IND!P23, LAC!P22, LAL!P23, MEM!P23, MIA!P23, MIL!P23, MIN!P23, NOP!P23, NYK!P23, OKC!P23, ORL!P23, PHI!P23, PHX!P23, POR!P23, SAC!P23, SAS!P23, TOR!P23, UTH!P23, WAS!P23)</f>
        <v>#DIV/0!</v>
      </c>
      <c r="Q189" s="141" t="str">
        <f>STDEVP(ATL!Q23, BOS!Q23, BRK!Q23, CHA!Q23, CHI!Q23, CLE!Q23, DAL!Q23, DEN!Q23, DET!Q23, GSW!Q23, HOU!Q23, IND!Q23, LAC!Q22, LAL!Q23, MEM!Q23, MIA!Q23, MIL!Q23, MIN!Q23, NOP!Q23, NYK!Q23, OKC!Q23, ORL!Q23, PHI!Q23, PHX!Q23, POR!Q23, SAC!Q23, SAS!Q23, TOR!Q23, UTH!Q23, WAS!Q23)</f>
        <v>#DIV/0!</v>
      </c>
      <c r="R189" s="141" t="str">
        <f>STDEVP(ATL!R23, BOS!R23, BRK!R23, CHA!R23, CHI!R23, CLE!R23, DAL!R23, DEN!R23, DET!R23, GSW!R23, HOU!R23, IND!R23, LAC!R22, LAL!R23, MEM!R23, MIA!R23, MIL!R23, MIN!R23, NOP!R23, NYK!R23, OKC!R23, ORL!R23, PHI!R23, PHX!R23, POR!R23, SAC!R23, SAS!R23, TOR!R23, UTH!R23, WAS!R23)</f>
        <v>#DIV/0!</v>
      </c>
      <c r="S189" s="141" t="str">
        <f>STDEVP(ATL!S23, BOS!S23, BRK!S23, CHA!S23, CHI!S23, CLE!S23, DAL!S23, DEN!S23, DET!S23, GSW!S23, HOU!S23, IND!S23, LAC!S22, LAL!S23, MEM!S23, MIA!S23, MIL!S23, MIN!S23, NOP!S23, NYK!S23, OKC!S23, ORL!S23, PHI!S23, PHX!S23, POR!S23, SAC!S23, SAS!S23, TOR!S23, UTH!S23, WAS!S23)</f>
        <v>#DIV/0!</v>
      </c>
    </row>
    <row r="190">
      <c r="A190" s="3" t="s">
        <v>44</v>
      </c>
      <c r="B190" s="141">
        <f>STDEVP(ATL!B24, BOS!B24, BRK!B24, CHA!B24, CHI!B24, CLE!B24, DAL!B24, DEN!B24, DET!B24, GSW!B24, HOU!B24, IND!B24, LAC!B24, LAL!B24, MEM!B24, MIA!B24, MIL!B24, MIN!B24, NOP!B24, NYK!B24, OKC!B24, ORL!B24, PHI!B24, PHX!B24, POR!B24, SAC!B24, SAS!B24, TOR!B24, UTH!B24, WAS!B24)</f>
        <v>0.3590109871</v>
      </c>
      <c r="C190" s="141">
        <f>STDEVP(ATL!C24, BOS!C24, BRK!C24, CHA!C24, CHI!C24, CLE!C24, DAL!C24, DEN!C24, DET!C24, GSW!C24, HOU!C24, IND!C24, LAC!C24, LAL!C24, MEM!C24, MIA!C24, MIL!C24, MIN!C24, NOP!C24, NYK!C24, OKC!C24, ORL!C24, PHI!C24, PHX!C24, POR!C24, SAC!C24, SAS!C24, TOR!C24, UTH!C24, WAS!C24)</f>
        <v>0.1888525746</v>
      </c>
      <c r="D190" s="141">
        <f>STDEVP(ATL!D24, BOS!D24, BRK!D24, CHA!D24, CHI!D24, CLE!D24, DAL!D24, DEN!D24, DET!D24, GSW!D24, HOU!D24, IND!D24, LAC!D23, LAL!D24, MEM!D24, MIA!D24, MIL!D24, MIN!D24, NOP!D24, NYK!D24, OKC!D24, ORL!D24, PHI!D24, PHX!D24, POR!D24, SAC!D24, SAS!D24, TOR!D24, UTH!D24, WAS!D24)</f>
        <v>0.9442628729</v>
      </c>
      <c r="E190" s="141">
        <f>STDEVP(ATL!E24, BOS!E24, BRK!E24, CHA!E24, CHI!E24, CLE!E24, DAL!E24, DEN!E24, DET!E24, GSW!E24, HOU!E24, IND!E24, LAC!E23, LAL!E24, MEM!E24, MIA!E24, MIL!E24, MIN!E24, NOP!E24, NYK!E24, OKC!E24, ORL!E24, PHI!E24, PHX!E24, POR!E24, SAC!E24, SAS!E24, TOR!E24, UTH!E24, WAS!E24)</f>
        <v>1.153846154</v>
      </c>
      <c r="F190" s="141">
        <f>STDEVP(ATL!G24, BOS!F24, BRK!F24, CHA!F24, CHI!F24, CLE!F24, DAL!F24, DEN!F24, DET!F24, GSW!F24, HOU!F24, IND!F24, LAC!F23, LAL!F24, MEM!F24, MIA!F24, MIL!F24, MIN!F24, NOP!F24, NYK!F24, OKC!F24, ORL!F24, PHI!F24, PHX!F24, POR!F24, SAC!F24, SAS!F24, TOR!F24, UTH!F24, WAS!F24)</f>
        <v>0.504418348</v>
      </c>
      <c r="G190" s="141">
        <f>STDEVP(ATL!G24, BOS!G24, BRK!G24, CHA!G24, CHI!G24, CLE!G24, DAL!G24, DEN!G24, DET!G24, GSW!G24, HOU!G24, IND!G24, LAC!G23, LAL!G24, MEM!G24, MIA!G24, MIL!G24, MIN!G24, NOP!G24, NYK!G24, OKC!G24, ORL!G24, PHI!G24, PHX!G24, POR!G24, SAC!G24, SAS!G24, TOR!G24, UTH!G24, WAS!G24)</f>
        <v>0.8181748902</v>
      </c>
      <c r="H190" s="141">
        <f>STDEVP(ATL!H24, BOS!H24, BRK!H24, CHA!H24, CHI!H24, CLE!H24, DAL!H24, DEN!H24, DET!H24, GSW!H24, HOU!H24, IND!H24, LAC!H23, LAL!H24, MEM!H24, MIA!H24, MIL!H24, MIN!H24, NOP!G24, NYK!H24, OKC!H24, ORL!H24, PHI!H24, PHX!H24, POR!H24, SAC!H24, SAS!H24, TOR!H24, UTH!H24, WAS!H24)</f>
        <v>1.364853761</v>
      </c>
      <c r="I190" s="141">
        <f>STDEVP(ATL!I24, BOS!I24, BRK!I24, CHA!I24, CHI!I24, CLE!I24, DAL!I24, DEN!I24, DET!I24, GSW!I24, HOU!I24, IND!I24, LAC!I23, LAL!I24, MEM!I24, MIA!I24, MIL!I24, MIN!I24, NOP!I23, NYK!I24, OKC!I24, ORL!I24, PHI!I24, PHX!I24, POR!I24, SAC!I24, SAS!I24, TOR!I24, UTH!I24, WAS!I24)</f>
        <v>1.190958162</v>
      </c>
      <c r="J190" s="141">
        <f>STDEVP(ATL!J24, BOS!J24, BRK!J24, CHA!J24, CHI!J24, CLE!J24, DAL!J24, DEN!J24, DET!J24, GSW!J24, HOU!J24, IND!J24, LAC!J23, LAL!J24, MEM!J24, MIA!J24, MIL!J24, MIN!J24, NOP!J23, NYK!J24, OKC!J24, ORL!J24, PHI!J24, PHX!J24, POR!J24, SAC!J24, SAS!J24, TOR!J24, UTH!J24, WAS!J24)</f>
        <v>1.540908823</v>
      </c>
      <c r="K190" s="141">
        <f>STDEVP(ATL!K24, BOS!K24, BRK!K24, CHA!K24, CHI!K24, CLE!K24, DAL!K24, DEN!K24, DET!K24, GSW!K24, HOU!K24, IND!K24, LAC!K23, LAL!K24, MEM!K24, MIA!K24, MIL!K24, MIN!K24, NOP!K23, NYK!K24, OKC!K24, ORL!K24, PHI!K24, PHX!K24, POR!K24, SAC!K24, SAS!K24, TOR!K24, UTH!K24, WAS!K24)</f>
        <v>2.266911751</v>
      </c>
      <c r="L190" s="141">
        <f>STDEVP(ATL!L24, BOS!L24, BRK!L24, CHA!L24, CHI!L24, CLE!L24, DAL!L24, DEN!L24, DET!L24, GSW!L24, HOU!L24, IND!L24, LAC!L23, LAL!L24, MEM!L24, MIA!L24, MIL!L24, MIN!L24, NOP!L23, NYK!L24, OKC!L24, ORL!L24, PHI!L24, PHX!L24, POR!L24, SAC!L24, SAS!L24, TOR!L24, UTH!L24, WAS!L24)</f>
        <v>1.766301924</v>
      </c>
      <c r="M190" s="141">
        <f>STDEVP(ATL!M24, BOS!M24, BRK!M24, CHA!M24, CHI!M24, CLE!M24, DAL!M24, DEN!M24, DET!M24, GSW!M24, HOU!M24, IND!M24, LAC!M23, LAL!M24, MEM!M24, MIA!M24, MIL!M24, MIN!M24, NOP!M24, NYK!M24, OKC!M24, ORL!M24, PHI!M24, PHX!M24, POR!M24, SAC!M24, SAS!M24, TOR!M24, UTH!M24, WAS!M24)</f>
        <v>1.383329317</v>
      </c>
      <c r="N190" s="141">
        <f>STDEVP(ATL!N24, BOS!N24, BRK!N24, CHA!N24, CHI!N24, CLE!N24, DAL!N24, DEN!N24, DET!N24, GSW!N24, HOU!N24, IND!N24, LAC!N23, LAL!N24, MEM!N24, MIA!N24, MIL!N24, MIN!N24, NOP!N24, NYK!N24, OKC!N24, ORL!N24, PHI!N24, PHX!N24, POR!N24, SAC!N24, SAS!N24, TOR!N24, UTH!N24, WAS!N24)</f>
        <v>0.9260669522</v>
      </c>
      <c r="O190" s="141">
        <f>STDEVP(ATL!O24, BOS!O24, BRK!O24, CHA!O24, CHI!O24, CLE!O24, DAL!O24, DEN!O24, DET!O24, GSW!O24, HOU!O24, IND!O24, LAC!O23, LAL!O24, MEM!O24, MIA!O24, MIL!O24, MIN!O24, NOP!O24, NYK!O24, OKC!O24, ORL!O24, PHI!O24, PHX!O24, POR!O24, SAC!O24, SAS!O24, TOR!O24, UTH!O24, WAS!O24)</f>
        <v>0.8306623863</v>
      </c>
      <c r="P190" s="141" t="str">
        <f>STDEVP(ATL!P24, BOS!P24, BRK!P24, CHA!P24, CHI!P24, CLE!P24, DAL!P24, DEN!P24, DET!P24, GSW!P24, HOU!P24, IND!P24, LAC!P23, LAL!P24, MEM!P24, MIA!P24, MIL!P24, MIN!P24, NOP!P24, NYK!P24, OKC!P24, ORL!P24, PHI!P24, PHX!P24, POR!P24, SAC!P24, SAS!P24, TOR!P24, UTH!P24, WAS!P24)</f>
        <v>#DIV/0!</v>
      </c>
      <c r="Q190" s="141" t="str">
        <f>STDEVP(ATL!Q24, BOS!Q24, BRK!Q24, CHA!Q24, CHI!Q24, CLE!Q24, DAL!Q24, DEN!Q24, DET!Q24, GSW!Q24, HOU!Q24, IND!Q24, LAC!Q23, LAL!Q24, MEM!Q24, MIA!Q24, MIL!Q24, MIN!Q24, NOP!Q24, NYK!Q24, OKC!Q24, ORL!Q24, PHI!Q24, PHX!Q24, POR!Q24, SAC!Q24, SAS!Q24, TOR!Q24, UTH!Q24, WAS!Q24)</f>
        <v>#DIV/0!</v>
      </c>
      <c r="R190" s="141" t="str">
        <f>STDEVP(ATL!R24, BOS!R24, BRK!R24, CHA!R24, CHI!R24, CLE!R24, DAL!R24, DEN!R24, DET!R24, GSW!R24, HOU!R24, IND!R24, LAC!R23, LAL!R24, MEM!R24, MIA!R24, MIL!R24, MIN!R24, NOP!R24, NYK!R24, OKC!R24, ORL!R24, PHI!R24, PHX!R24, POR!R24, SAC!R24, SAS!R24, TOR!R24, UTH!R24, WAS!R24)</f>
        <v>#DIV/0!</v>
      </c>
      <c r="S190" s="141" t="str">
        <f>STDEVP(ATL!S24, BOS!S24, BRK!S24, CHA!S24, CHI!S24, CLE!S24, DAL!S24, DEN!S24, DET!S24, GSW!S24, HOU!S24, IND!S24, LAC!S23, LAL!S24, MEM!S24, MIA!S24, MIL!S24, MIN!S24, NOP!S24, NYK!S24, OKC!S24, ORL!S24, PHI!S24, PHX!S24, POR!S24, SAC!S24, SAS!S24, TOR!S24, UTH!S24, WAS!S24)</f>
        <v>#DIV/0!</v>
      </c>
    </row>
    <row r="191">
      <c r="A191" s="3" t="s">
        <v>45</v>
      </c>
      <c r="B191" s="141">
        <f>STDEVP(ATL!B25, BOS!B25, BRK!B25, CHA!B25, CHI!B25, CLE!B25, DAL!B25, DEN!B25, DET!B25, GSW!B25, HOU!B25, IND!B25, LAC!B25, LAL!B25, MEM!B25, MIA!B25, MIL!B25, MIN!B25, NOP!B25, NYK!B25, OKC!B25, ORL!B25, PHI!B25, PHX!B25, POR!B25, SAC!B25, SAS!B25, TOR!B25, UTH!B25, WAS!B25)</f>
        <v>2.140872096</v>
      </c>
      <c r="C191" s="141">
        <f>STDEVP(ATL!C25, BOS!C25, BRK!C25, CHA!C25, CHI!C25, CLE!C25, DAL!C25, DEN!C25, DET!C25, GSW!C25, HOU!C25, IND!C25, LAC!C25, LAL!C25, MEM!C25, MIA!C25, MIL!C25, MIN!C25, NOP!C25, NYK!C25, OKC!C25, ORL!C25, PHI!C25, PHX!C25, POR!C25, SAC!C25, SAS!C25, TOR!C25, UTH!C25, WAS!C25)</f>
        <v>1.897221996</v>
      </c>
      <c r="D191" s="141">
        <f>STDEVP(ATL!D25, BOS!D25, BRK!D25, CHA!D25, CHI!D25, CLE!D25, DAL!D25, DEN!D25, DET!D25, GSW!D25, HOU!D25, IND!D25, LAC!D24, LAL!D25, MEM!D25, MIA!D25, MIL!D25, MIN!D25, NOP!D25, NYK!D25, OKC!D25, ORL!D25, PHI!D25, PHX!D25, POR!D25, SAC!D25, SAS!D25, TOR!D25, UTH!D25, WAS!D25)</f>
        <v>3.138765976</v>
      </c>
      <c r="E191" s="141">
        <f>STDEVP(ATL!E25, BOS!E25, BRK!E25, CHA!E25, CHI!E25, CLE!E25, DAL!E25, DEN!E25, DET!E25, GSW!E25, HOU!E25, IND!E25, LAC!E24, LAL!E25, MEM!E25, MIA!E25, MIL!E25, MIN!E25, NOP!E25, NYK!E25, OKC!E25, ORL!E25, PHI!E25, PHX!E25, POR!E25, SAC!E25, SAS!E25, TOR!E25, UTH!E25, WAS!E25)</f>
        <v>3.594250833</v>
      </c>
      <c r="F191" s="141">
        <f>STDEVP(ATL!G25, BOS!F25, BRK!F25, CHA!F25, CHI!F25, CLE!F25, DAL!F25, DEN!F25, DET!F25, GSW!F25, HOU!F25, IND!F25, LAC!F24, LAL!F25, MEM!F25, MIA!F25, MIL!F25, MIN!F25, NOP!F25, NYK!F25, OKC!F25, ORL!F25, PHI!F25, PHX!F25, POR!F25, SAC!F25, SAS!F25, TOR!F25, UTH!F25, WAS!F25)</f>
        <v>1.675175518</v>
      </c>
      <c r="G191" s="141">
        <f>STDEVP(ATL!G25, BOS!G25, BRK!G25, CHA!G25, CHI!G25, CLE!G25, DAL!G25, DEN!G25, DET!G25, GSW!G25, HOU!G25, IND!G25, LAC!G24, LAL!G25, MEM!G25, MIA!G25, MIL!G25, MIN!G25, NOP!G25, NYK!G25, OKC!G25, ORL!G25, PHI!G25, PHX!G25, POR!G25, SAC!G25, SAS!G25, TOR!G25, UTH!G25, WAS!G25)</f>
        <v>3.254626337</v>
      </c>
      <c r="H191" s="141">
        <f>STDEVP(ATL!H25, BOS!H25, BRK!H25, CHA!H25, CHI!H25, CLE!H25, DAL!H25, DEN!H25, DET!H25, GSW!H25, HOU!H25, IND!H25, LAC!H24, LAL!H25, MEM!H25, MIA!H25, MIL!H25, MIN!H25, NOP!G25, NYK!H25, OKC!H25, ORL!H25, PHI!H25, PHX!H25, POR!H25, SAC!H25, SAS!H25, TOR!H25, UTH!H25, WAS!H25)</f>
        <v>2.65945527</v>
      </c>
      <c r="I191" s="141">
        <f>STDEVP(ATL!I25, BOS!I25, BRK!I25, CHA!I25, CHI!I25, CLE!I25, DAL!I25, DEN!I25, DET!I25, GSW!I25, HOU!I25, IND!I25, LAC!I24, LAL!I25, MEM!I25, MIA!I25, MIL!I25, MIN!I25, NOP!I24, NYK!I25, OKC!I25, ORL!I25, PHI!I25, PHX!I25, POR!I25, SAC!I25, SAS!I25, TOR!I25, UTH!I25, WAS!I25)</f>
        <v>3.325917677</v>
      </c>
      <c r="J191" s="141">
        <f>STDEVP(ATL!J25, BOS!J25, BRK!J25, CHA!J25, CHI!J25, CLE!J25, DAL!J25, DEN!J25, DET!J25, GSW!J25, HOU!J25, IND!J25, LAC!J24, LAL!J25, MEM!J25, MIA!J25, MIL!J25, MIN!J25, NOP!J24, NYK!J25, OKC!J25, ORL!J25, PHI!J25, PHX!J25, POR!J25, SAC!J25, SAS!J25, TOR!J25, UTH!J25, WAS!J25)</f>
        <v>3.010382036</v>
      </c>
      <c r="K191" s="141">
        <f>STDEVP(ATL!K25, BOS!K25, BRK!K25, CHA!K25, CHI!K25, CLE!K25, DAL!K25, DEN!K25, DET!K25, GSW!K25, HOU!K25, IND!K25, LAC!K24, LAL!K25, MEM!K25, MIA!K25, MIL!K25, MIN!K25, NOP!K24, NYK!K25, OKC!K25, ORL!K25, PHI!K25, PHX!K25, POR!K25, SAC!K25, SAS!K25, TOR!K25, UTH!K25, WAS!K25)</f>
        <v>3.068375882</v>
      </c>
      <c r="L191" s="141">
        <f>STDEVP(ATL!L25, BOS!L25, BRK!L25, CHA!L25, CHI!L25, CLE!L25, DAL!L25, DEN!L25, DET!L25, GSW!L25, HOU!L25, IND!L25, LAC!L24, LAL!L25, MEM!L25, MIA!L25, MIL!L25, MIN!L25, NOP!L24, NYK!L25, OKC!L25, ORL!L25, PHI!L25, PHX!L25, POR!L25, SAC!L25, SAS!L25, TOR!L25, UTH!L25, WAS!L25)</f>
        <v>3.572785034</v>
      </c>
      <c r="M191" s="141">
        <f>STDEVP(ATL!M25, BOS!M25, BRK!M25, CHA!M25, CHI!M25, CLE!M25, DAL!M25, DEN!M25, DET!M25, GSW!M25, HOU!M25, IND!M25, LAC!M24, LAL!M25, MEM!M25, MIA!M25, MIL!M25, MIN!M25, NOP!M25, NYK!M25, OKC!M25, ORL!M25, PHI!M25, PHX!M25, POR!M25, SAC!M25, SAS!M25, TOR!M25, UTH!M25, WAS!M25)</f>
        <v>3.30672043</v>
      </c>
      <c r="N191" s="141">
        <f>STDEVP(ATL!N25, BOS!N25, BRK!N25, CHA!N25, CHI!N25, CLE!N25, DAL!N25, DEN!N25, DET!N25, GSW!N25, HOU!N25, IND!N25, LAC!N24, LAL!N25, MEM!N25, MIA!N25, MIL!N25, MIN!N25, NOP!N25, NYK!N25, OKC!N25, ORL!N25, PHI!N25, PHX!N25, POR!N25, SAC!N25, SAS!N25, TOR!N25, UTH!N25, WAS!N25)</f>
        <v>3.280487769</v>
      </c>
      <c r="O191" s="141">
        <f>STDEVP(ATL!O25, BOS!O25, BRK!O25, CHA!O25, CHI!O25, CLE!O25, DAL!O25, DEN!O25, DET!O25, GSW!O25, HOU!O25, IND!O25, LAC!O24, LAL!O25, MEM!O25, MIA!O25, MIL!O25, MIN!O25, NOP!O25, NYK!O25, OKC!O25, ORL!O25, PHI!O25, PHX!O25, POR!O25, SAC!O25, SAS!O25, TOR!O25, UTH!O25, WAS!O25)</f>
        <v>1.077032961</v>
      </c>
      <c r="P191" s="141" t="str">
        <f>STDEVP(ATL!P25, BOS!P25, BRK!P25, CHA!P25, CHI!P25, CLE!P25, DAL!P25, DEN!P25, DET!P25, GSW!P25, HOU!P25, IND!P25, LAC!P24, LAL!P25, MEM!P25, MIA!P25, MIL!P25, MIN!P25, NOP!P25, NYK!P25, OKC!P25, ORL!P25, PHI!P25, PHX!P25, POR!P25, SAC!P25, SAS!P25, TOR!P25, UTH!P25, WAS!P25)</f>
        <v>#DIV/0!</v>
      </c>
      <c r="Q191" s="141" t="str">
        <f>STDEVP(ATL!Q25, BOS!Q25, BRK!Q25, CHA!Q25, CHI!Q25, CLE!Q25, DAL!Q25, DEN!Q25, DET!Q25, GSW!Q25, HOU!Q25, IND!Q25, LAC!Q24, LAL!Q25, MEM!Q25, MIA!Q25, MIL!Q25, MIN!Q25, NOP!Q25, NYK!Q25, OKC!Q25, ORL!Q25, PHI!Q25, PHX!Q25, POR!Q25, SAC!Q25, SAS!Q25, TOR!Q25, UTH!Q25, WAS!Q25)</f>
        <v>#DIV/0!</v>
      </c>
      <c r="R191" s="141" t="str">
        <f>STDEVP(ATL!R25, BOS!R25, BRK!R25, CHA!R25, CHI!R25, CLE!R25, DAL!R25, DEN!R25, DET!R25, GSW!R25, HOU!R25, IND!R25, LAC!R24, LAL!R25, MEM!R25, MIA!R25, MIL!R25, MIN!R25, NOP!R25, NYK!R25, OKC!R25, ORL!R25, PHI!R25, PHX!R25, POR!R25, SAC!R25, SAS!R25, TOR!R25, UTH!R25, WAS!R25)</f>
        <v>#DIV/0!</v>
      </c>
      <c r="S191" s="141" t="str">
        <f>STDEVP(ATL!S25, BOS!S25, BRK!S25, CHA!S25, CHI!S25, CLE!S25, DAL!S25, DEN!S25, DET!S25, GSW!S25, HOU!S25, IND!S25, LAC!S24, LAL!S25, MEM!S25, MIA!S25, MIL!S25, MIN!S25, NOP!S25, NYK!S25, OKC!S25, ORL!S25, PHI!S25, PHX!S25, POR!S25, SAC!S25, SAS!S25, TOR!S25, UTH!S25, WAS!S25)</f>
        <v>#DIV/0!</v>
      </c>
    </row>
    <row r="192">
      <c r="A192" s="3" t="s">
        <v>46</v>
      </c>
      <c r="B192" s="141">
        <f>STDEVP(ATL!B26, BOS!B26, BRK!B26, CHA!B26, CHI!B26, CLE!B26, DAL!B26, DEN!B26, DET!B26, GSW!B26, HOU!B26, IND!B26, LAC!B26, LAL!B26, MEM!B26, MIA!B26, MIL!B26, MIN!B26, NOP!B26, NYK!B26, OKC!B26, ORL!B26, PHI!B26, PHX!B26, POR!B26, SAC!B26, SAS!B26, TOR!B26, UTH!B26, WAS!B26)</f>
        <v>1.923249565</v>
      </c>
      <c r="C192" s="141">
        <f>STDEVP(ATL!C26, BOS!C26, BRK!C26, CHA!C26, CHI!C26, CLE!C26, DAL!C26, DEN!C26, DET!C26, GSW!C26, HOU!C26, IND!C26, LAC!C26, LAL!C26, MEM!C26, MIA!C26, MIL!C26, MIN!C26, NOP!C26, NYK!C26, OKC!C26, ORL!C26, PHI!C26, PHX!C26, POR!C26, SAC!C26, SAS!C26, TOR!C26, UTH!C26, WAS!C26)</f>
        <v>2.674884457</v>
      </c>
      <c r="D192" s="141">
        <f>STDEVP(ATL!D26, BOS!D26, BRK!D26, CHA!D26, CHI!D26, CLE!D26, DAL!D26, DEN!D26, DET!D26, GSW!D26, HOU!D26, IND!D26, LAC!D25, LAL!D26, MEM!D26, MIA!D26, MIL!D26, MIN!D26, NOP!D26, NYK!D26, OKC!D26, ORL!D26, PHI!D26, PHX!D26, POR!D26, SAC!D26, SAS!D26, TOR!D26, UTH!D26, WAS!D26)</f>
        <v>2.68103127</v>
      </c>
      <c r="E192" s="141">
        <f>STDEVP(ATL!E26, BOS!E26, BRK!E26, CHA!E26, CHI!E26, CLE!E26, DAL!E26, DEN!E26, DET!E26, GSW!E26, HOU!E26, IND!E26, LAC!E25, LAL!E26, MEM!E26, MIA!E26, MIL!E26, MIN!E26, NOP!E26, NYK!E26, OKC!E26, ORL!E26, PHI!E26, PHX!E26, POR!E26, SAC!E26, SAS!E26, TOR!E26, UTH!E26, WAS!E26)</f>
        <v>2.745895269</v>
      </c>
      <c r="F192" s="141">
        <f>STDEVP(ATL!G26, BOS!F26, BRK!F26, CHA!F26, CHI!F26, CLE!F26, DAL!F26, DEN!F26, DET!F26, GSW!F26, HOU!F26, IND!F26, LAC!F25, LAL!F26, MEM!F26, MIA!F26, MIL!F26, MIN!F26, NOP!F26, NYK!F26, OKC!F26, ORL!F26, PHI!F26, PHX!F26, POR!F26, SAC!F26, SAS!F26, TOR!F26, UTH!F26, WAS!F26)</f>
        <v>2.062628874</v>
      </c>
      <c r="G192" s="141">
        <f>STDEVP(ATL!G26, BOS!G26, BRK!G26, CHA!G26, CHI!G26, CLE!G26, DAL!G26, DEN!G26, DET!G26, GSW!G26, HOU!G26, IND!G26, LAC!G25, LAL!G26, MEM!G26, MIA!G26, MIL!G26, MIN!G26, NOP!G26, NYK!G26, OKC!G26, ORL!G26, PHI!G26, PHX!G26, POR!G26, SAC!G26, SAS!G26, TOR!G26, UTH!G26, WAS!G26)</f>
        <v>2.130193162</v>
      </c>
      <c r="H192" s="141">
        <f>STDEVP(ATL!H26, BOS!H26, BRK!H26, CHA!H26, CHI!H26, CLE!H26, DAL!H26, DEN!H26, DET!H26, GSW!H26, HOU!H26, IND!H26, LAC!H25, LAL!H26, MEM!H26, MIA!H26, MIL!H26, MIN!H26, NOP!G26, NYK!H26, OKC!H26, ORL!H26, PHI!H26, PHX!H26, POR!H26, SAC!H26, SAS!H26, TOR!H26, UTH!H26, WAS!H26)</f>
        <v>2.143033502</v>
      </c>
      <c r="I192" s="141">
        <f>STDEVP(ATL!I26, BOS!I26, BRK!I26, CHA!I26, CHI!I26, CLE!I26, DAL!I26, DEN!I26, DET!I26, GSW!I26, HOU!I26, IND!I26, LAC!I25, LAL!I26, MEM!I26, MIA!I26, MIL!I26, MIN!I26, NOP!I25, NYK!I26, OKC!I26, ORL!I26, PHI!I26, PHX!I26, POR!I26, SAC!I26, SAS!I26, TOR!I26, UTH!I26, WAS!I26)</f>
        <v>3.130013126</v>
      </c>
      <c r="J192" s="141">
        <f>STDEVP(ATL!J26, BOS!J26, BRK!J26, CHA!J26, CHI!J26, CLE!J26, DAL!J26, DEN!J26, DET!J26, GSW!J26, HOU!J26, IND!J26, LAC!J25, LAL!J26, MEM!J26, MIA!J26, MIL!J26, MIN!J26, NOP!J25, NYK!J26, OKC!J26, ORL!J26, PHI!J26, PHX!J26, POR!J26, SAC!J26, SAS!J26, TOR!J26, UTH!J26, WAS!J26)</f>
        <v>2.49351158</v>
      </c>
      <c r="K192" s="141">
        <f>STDEVP(ATL!K26, BOS!K26, BRK!K26, CHA!K26, CHI!K26, CLE!K26, DAL!K26, DEN!K26, DET!K26, GSW!K26, HOU!K26, IND!K26, LAC!K25, LAL!K26, MEM!K26, MIA!K26, MIL!K26, MIN!K26, NOP!K25, NYK!K26, OKC!K26, ORL!K26, PHI!K26, PHX!K26, POR!K26, SAC!K26, SAS!K26, TOR!K26, UTH!K26, WAS!K26)</f>
        <v>2.857738033</v>
      </c>
      <c r="L192" s="141">
        <f>STDEVP(ATL!L26, BOS!L26, BRK!L26, CHA!L26, CHI!L26, CLE!L26, DAL!L26, DEN!L26, DET!L26, GSW!L26, HOU!L26, IND!L26, LAC!L25, LAL!L26, MEM!L26, MIA!L26, MIL!L26, MIN!L26, NOP!L25, NYK!L26, OKC!L26, ORL!L26, PHI!L26, PHX!L26, POR!L26, SAC!L26, SAS!L26, TOR!L26, UTH!L26, WAS!L26)</f>
        <v>2.232095097</v>
      </c>
      <c r="M192" s="141">
        <f>STDEVP(ATL!M26, BOS!M26, BRK!M26, CHA!M26, CHI!M26, CLE!M26, DAL!M26, DEN!M26, DET!M26, GSW!M26, HOU!M26, IND!M26, LAC!M25, LAL!M26, MEM!M26, MIA!M26, MIL!M26, MIN!M26, NOP!M26, NYK!M26, OKC!M26, ORL!M26, PHI!M26, PHX!M26, POR!M26, SAC!M26, SAS!M26, TOR!M26, UTH!M26, WAS!M26)</f>
        <v>2.828427125</v>
      </c>
      <c r="N192" s="141">
        <f>STDEVP(ATL!N26, BOS!N26, BRK!N26, CHA!N26, CHI!N26, CLE!N26, DAL!N26, DEN!N26, DET!N26, GSW!N26, HOU!N26, IND!N26, LAC!N25, LAL!N26, MEM!N26, MIA!N26, MIL!N26, MIN!N26, NOP!N26, NYK!N26, OKC!N26, ORL!N26, PHI!N26, PHX!N26, POR!N26, SAC!N26, SAS!N26, TOR!N26, UTH!N26, WAS!N26)</f>
        <v>2.268391501</v>
      </c>
      <c r="O192" s="141">
        <f>STDEVP(ATL!O26, BOS!O26, BRK!O26, CHA!O26, CHI!O26, CLE!O26, DAL!O26, DEN!O26, DET!O26, GSW!O26, HOU!O26, IND!O26, LAC!O25, LAL!O26, MEM!O26, MIA!O26, MIL!O26, MIN!O26, NOP!O26, NYK!O26, OKC!O26, ORL!O26, PHI!O26, PHX!O26, POR!O26, SAC!O26, SAS!O26, TOR!O26, UTH!O26, WAS!O26)</f>
        <v>1.695887101</v>
      </c>
      <c r="P192" s="141" t="str">
        <f>STDEVP(ATL!P26, BOS!P26, BRK!P26, CHA!P26, CHI!P26, CLE!P26, DAL!P26, DEN!P26, DET!P26, GSW!P26, HOU!P26, IND!P26, LAC!P25, LAL!P26, MEM!P26, MIA!P26, MIL!P26, MIN!P26, NOP!P26, NYK!P26, OKC!P26, ORL!P26, PHI!P26, PHX!P26, POR!P26, SAC!P26, SAS!P26, TOR!P26, UTH!P26, WAS!P26)</f>
        <v>#DIV/0!</v>
      </c>
      <c r="Q192" s="141" t="str">
        <f>STDEVP(ATL!Q26, BOS!Q26, BRK!Q26, CHA!Q26, CHI!Q26, CLE!Q26, DAL!Q26, DEN!Q26, DET!Q26, GSW!Q26, HOU!Q26, IND!Q26, LAC!Q25, LAL!Q26, MEM!Q26, MIA!Q26, MIL!Q26, MIN!Q26, NOP!Q26, NYK!Q26, OKC!Q26, ORL!Q26, PHI!Q26, PHX!Q26, POR!Q26, SAC!Q26, SAS!Q26, TOR!Q26, UTH!Q26, WAS!Q26)</f>
        <v>#DIV/0!</v>
      </c>
      <c r="R192" s="141" t="str">
        <f>STDEVP(ATL!R26, BOS!R26, BRK!R26, CHA!R26, CHI!R26, CLE!R26, DAL!R26, DEN!R26, DET!R26, GSW!R26, HOU!R26, IND!R26, LAC!R25, LAL!R26, MEM!R26, MIA!R26, MIL!R26, MIN!R26, NOP!R26, NYK!R26, OKC!R26, ORL!R26, PHI!R26, PHX!R26, POR!R26, SAC!R26, SAS!R26, TOR!R26, UTH!R26, WAS!R26)</f>
        <v>#DIV/0!</v>
      </c>
      <c r="S192" s="141" t="str">
        <f>STDEVP(ATL!S26, BOS!S26, BRK!S26, CHA!S26, CHI!S26, CLE!S26, DAL!S26, DEN!S26, DET!S26, GSW!S26, HOU!S26, IND!S26, LAC!S25, LAL!S26, MEM!S26, MIA!S26, MIL!S26, MIN!S26, NOP!S26, NYK!S26, OKC!S26, ORL!S26, PHI!S26, PHX!S26, POR!S26, SAC!S26, SAS!S26, TOR!S26, UTH!S26, WAS!S26)</f>
        <v>#DIV/0!</v>
      </c>
    </row>
    <row r="193">
      <c r="A193" s="3" t="s">
        <v>47</v>
      </c>
      <c r="B193" s="141">
        <f>STDEVP(ATL!B27, BOS!B27, BRK!B27, CHA!B27, CHI!B27, CLE!B27, DAL!B27, DEN!B27, DET!B27, GSW!B27, HOU!B27, IND!B27, LAC!B27, LAL!B27, MEM!B27, MIA!B27, MIL!B27, MIN!B27, NOP!B27, NYK!B27, OKC!B27, ORL!B27, PHI!B27, PHX!B27, POR!B27, SAC!B27, SAS!B27, TOR!B27, UTH!B27, WAS!B27)</f>
        <v>1.439521525</v>
      </c>
      <c r="C193" s="141">
        <f>STDEVP(ATL!C27, BOS!C27, BRK!C27, CHA!C27, CHI!C27, CLE!C27, DAL!C27, DEN!C27, DET!C27, GSW!C27, HOU!C27, IND!C27, LAC!C27, LAL!C27, MEM!C27, MIA!C27, MIL!C27, MIN!C27, NOP!C27, NYK!C27, OKC!C27, ORL!C27, PHI!C27, PHX!C27, POR!C27, SAC!C27, SAS!C27, TOR!C27, UTH!C27, WAS!C27)</f>
        <v>4.050436478</v>
      </c>
      <c r="D193" s="141">
        <f>STDEVP(ATL!D27, BOS!D27, BRK!D27, CHA!D27, CHI!D27, CLE!D27, DAL!D27, DEN!D27, DET!D27, GSW!D27, HOU!D27, IND!D27, LAC!D26, LAL!D27, MEM!D27, MIA!D27, MIL!D27, MIN!D27, NOP!D27, NYK!D27, OKC!D27, ORL!D27, PHI!D27, PHX!D27, POR!D27, SAC!D27, SAS!D27, TOR!D27, UTH!D27, WAS!D27)</f>
        <v>2.854496129</v>
      </c>
      <c r="E193" s="141">
        <f>STDEVP(ATL!E27, BOS!E27, BRK!E27, CHA!E27, CHI!E27, CLE!E27, DAL!E27, DEN!E27, DET!E27, GSW!E27, HOU!E27, IND!E27, LAC!E26, LAL!E27, MEM!E27, MIA!E27, MIL!E27, MIN!E27, NOP!E27, NYK!E27, OKC!E27, ORL!E27, PHI!E27, PHX!E27, POR!E27, SAC!E27, SAS!E27, TOR!E27, UTH!E27, WAS!E27)</f>
        <v>2.749932759</v>
      </c>
      <c r="F193" s="141">
        <f>STDEVP(ATL!G27, BOS!F27, BRK!F27, CHA!F27, CHI!F27, CLE!F27, DAL!F27, DEN!F27, DET!F27, GSW!F27, HOU!F27, IND!F27, LAC!F26, LAL!F27, MEM!F27, MIA!F27, MIL!F27, MIN!F27, NOP!F27, NYK!F27, OKC!F27, ORL!F27, PHI!F27, PHX!F27, POR!F27, SAC!F27, SAS!F27, TOR!F27, UTH!F27, WAS!F27)</f>
        <v>2.003325637</v>
      </c>
      <c r="G193" s="141">
        <f>STDEVP(ATL!G27, BOS!G27, BRK!G27, CHA!G27, CHI!G27, CLE!G27, DAL!G27, DEN!G27, DET!G27, GSW!G27, HOU!G27, IND!G27, LAC!G26, LAL!G27, MEM!G27, MIA!G27, MIL!G27, MIN!G27, NOP!G27, NYK!G27, OKC!G27, ORL!G27, PHI!G27, PHX!G27, POR!G27, SAC!G27, SAS!G27, TOR!G27, UTH!G27, WAS!G27)</f>
        <v>3.636048746</v>
      </c>
      <c r="H193" s="141">
        <f>STDEVP(ATL!H27, BOS!H27, BRK!H27, CHA!H27, CHI!H27, CLE!H27, DAL!H27, DEN!H27, DET!H27, GSW!H27, HOU!H27, IND!H27, LAC!H26, LAL!H27, MEM!H27, MIA!H27, MIL!H27, MIN!H27, NOP!G27, NYK!H27, OKC!H27, ORL!H27, PHI!H27, PHX!H27, POR!H27, SAC!H27, SAS!H27, TOR!H27, UTH!H27, WAS!H27)</f>
        <v>3.993135399</v>
      </c>
      <c r="I193" s="141">
        <f>STDEVP(ATL!I27, BOS!I27, BRK!I27, CHA!I27, CHI!I27, CLE!I27, DAL!I27, DEN!I27, DET!I27, GSW!I27, HOU!I27, IND!I27, LAC!I26, LAL!I27, MEM!I27, MIA!I27, MIL!I27, MIN!I27, NOP!I26, NYK!I27, OKC!I27, ORL!I27, PHI!I27, PHX!I27, POR!I27, SAC!I27, SAS!I27, TOR!I27, UTH!I27, WAS!I27)</f>
        <v>2.82745699</v>
      </c>
      <c r="J193" s="141">
        <f>STDEVP(ATL!J27, BOS!J27, BRK!J27, CHA!J27, CHI!J27, CLE!J27, DAL!J27, DEN!J27, DET!J27, GSW!J27, HOU!J27, IND!J27, LAC!J26, LAL!J27, MEM!J27, MIA!J27, MIL!J27, MIN!J27, NOP!J26, NYK!J27, OKC!J27, ORL!J27, PHI!J27, PHX!J27, POR!J27, SAC!J27, SAS!J27, TOR!J27, UTH!J27, WAS!J27)</f>
        <v>4.271580504</v>
      </c>
      <c r="K193" s="141">
        <f>STDEVP(ATL!K27, BOS!K27, BRK!K27, CHA!K27, CHI!K27, CLE!K27, DAL!K27, DEN!K27, DET!K27, GSW!K27, HOU!K27, IND!K27, LAC!K26, LAL!K27, MEM!K27, MIA!K27, MIL!K27, MIN!K27, NOP!K26, NYK!K27, OKC!K27, ORL!K27, PHI!K27, PHX!K27, POR!K27, SAC!K27, SAS!K27, TOR!K27, UTH!K27, WAS!K27)</f>
        <v>2.990436144</v>
      </c>
      <c r="L193" s="141">
        <f>STDEVP(ATL!L27, BOS!L27, BRK!L27, CHA!L27, CHI!L27, CLE!L27, DAL!L27, DEN!L27, DET!L27, GSW!L27, HOU!L27, IND!L27, LAC!L26, LAL!L27, MEM!L27, MIA!L27, MIL!L27, MIN!L27, NOP!L26, NYK!L27, OKC!L27, ORL!L27, PHI!L27, PHX!L27, POR!L27, SAC!L27, SAS!L27, TOR!L27, UTH!L27, WAS!L27)</f>
        <v>3.830738338</v>
      </c>
      <c r="M193" s="141">
        <f>STDEVP(ATL!M27, BOS!M27, BRK!M27, CHA!M27, CHI!M27, CLE!M27, DAL!M27, DEN!M27, DET!M27, GSW!M27, HOU!M27, IND!M27, LAC!M26, LAL!M27, MEM!M27, MIA!M27, MIL!M27, MIN!M27, NOP!M27, NYK!M27, OKC!M27, ORL!M27, PHI!M27, PHX!M27, POR!M27, SAC!M27, SAS!M27, TOR!M27, UTH!M27, WAS!M27)</f>
        <v>3.133304964</v>
      </c>
      <c r="N193" s="141">
        <f>STDEVP(ATL!N27, BOS!N27, BRK!N27, CHA!N27, CHI!N27, CLE!N27, DAL!N27, DEN!N27, DET!N27, GSW!N27, HOU!N27, IND!N27, LAC!N26, LAL!N27, MEM!N27, MIA!N27, MIL!N27, MIN!N27, NOP!N27, NYK!N27, OKC!N27, ORL!N27, PHI!N27, PHX!N27, POR!N27, SAC!N27, SAS!N27, TOR!N27, UTH!N27, WAS!N27)</f>
        <v>3.542654372</v>
      </c>
      <c r="O193" s="141">
        <f>STDEVP(ATL!O27, BOS!O27, BRK!O27, CHA!O27, CHI!O27, CLE!O27, DAL!O27, DEN!O27, DET!O27, GSW!O27, HOU!O27, IND!O27, LAC!O26, LAL!O27, MEM!O27, MIA!O27, MIL!O27, MIN!O27, NOP!O27, NYK!O27, OKC!O27, ORL!O27, PHI!O27, PHX!O27, POR!O27, SAC!O27, SAS!O27, TOR!O27, UTH!O27, WAS!O27)</f>
        <v>1</v>
      </c>
      <c r="P193" s="141" t="str">
        <f>STDEVP(ATL!P27, BOS!P27, BRK!P27, CHA!P27, CHI!P27, CLE!P27, DAL!P27, DEN!P27, DET!P27, GSW!P27, HOU!P27, IND!P27, LAC!P26, LAL!P27, MEM!P27, MIA!P27, MIL!P27, MIN!P27, NOP!P27, NYK!P27, OKC!P27, ORL!P27, PHI!P27, PHX!P27, POR!P27, SAC!P27, SAS!P27, TOR!P27, UTH!P27, WAS!P27)</f>
        <v>#DIV/0!</v>
      </c>
      <c r="Q193" s="141" t="str">
        <f>STDEVP(ATL!Q27, BOS!Q27, BRK!Q27, CHA!Q27, CHI!Q27, CLE!Q27, DAL!Q27, DEN!Q27, DET!Q27, GSW!Q27, HOU!Q27, IND!Q27, LAC!Q26, LAL!Q27, MEM!Q27, MIA!Q27, MIL!Q27, MIN!Q27, NOP!Q27, NYK!Q27, OKC!Q27, ORL!Q27, PHI!Q27, PHX!Q27, POR!Q27, SAC!Q27, SAS!Q27, TOR!Q27, UTH!Q27, WAS!Q27)</f>
        <v>#DIV/0!</v>
      </c>
      <c r="R193" s="141" t="str">
        <f>STDEVP(ATL!R27, BOS!R27, BRK!R27, CHA!R27, CHI!R27, CLE!R27, DAL!R27, DEN!R27, DET!R27, GSW!R27, HOU!R27, IND!R27, LAC!R26, LAL!R27, MEM!R27, MIA!R27, MIL!R27, MIN!R27, NOP!R27, NYK!R27, OKC!R27, ORL!R27, PHI!R27, PHX!R27, POR!R27, SAC!R27, SAS!R27, TOR!R27, UTH!R27, WAS!R27)</f>
        <v>#DIV/0!</v>
      </c>
      <c r="S193" s="141" t="str">
        <f>STDEVP(ATL!S27, BOS!S27, BRK!S27, CHA!S27, CHI!S27, CLE!S27, DAL!S27, DEN!S27, DET!S27, GSW!S27, HOU!S27, IND!S27, LAC!S26, LAL!S27, MEM!S27, MIA!S27, MIL!S27, MIN!S27, NOP!S27, NYK!S27, OKC!S27, ORL!S27, PHI!S27, PHX!S27, POR!S27, SAC!S27, SAS!S27, TOR!S27, UTH!S27, WAS!S27)</f>
        <v>#DIV/0!</v>
      </c>
    </row>
    <row r="194">
      <c r="A194" s="3" t="s">
        <v>48</v>
      </c>
      <c r="B194" s="141">
        <f>STDEVP(ATL!B28, BOS!B28, BRK!B28, CHA!B28, CHI!B28, CLE!B28, DAL!B28, DEN!B28, DET!B28, GSW!B28, HOU!B28, IND!B28, LAC!B28, LAL!B28, MEM!B28, MIA!B28, MIL!B28, MIN!B28, NOP!B28, NYK!B28, OKC!B28, ORL!B28, PHI!B28, PHX!B28, POR!B28, SAC!B28, SAS!B28, TOR!B28, UTH!B28, WAS!B28)</f>
        <v>0.6289320755</v>
      </c>
      <c r="C194" s="141">
        <f>STDEVP(ATL!C28, BOS!C28, BRK!C28, CHA!C28, CHI!C28, CLE!C28, DAL!C28, DEN!C28, DET!C28, GSW!C28, HOU!C28, IND!C28, LAC!C28, LAL!C28, MEM!C28, MIA!C28, MIL!C28, MIN!C28, NOP!C28, NYK!C28, OKC!C28, ORL!C28, PHI!C28, PHX!C28, POR!C28, SAC!C28, SAS!C28, TOR!C28, UTH!C28, WAS!C28)</f>
        <v>1.685300177</v>
      </c>
      <c r="D194" s="141">
        <f>STDEVP(ATL!D28, BOS!D28, BRK!D28, CHA!D28, CHI!D28, CLE!D28, DAL!D28, DEN!D28, DET!D28, GSW!D28, HOU!D28, IND!D28, LAC!D34, LAL!D28, MEM!D28, MIA!D28, MIL!D28, MIN!D28, NOP!D28, NYK!D28, OKC!D28, ORL!D28, PHI!D28, PHX!D28, POR!D28, SAC!D28, SAS!D28, TOR!D28, UTH!D28, WAS!D28)</f>
        <v>3.189294222</v>
      </c>
      <c r="E194" s="141">
        <f>STDEVP(ATL!E28, BOS!E28, BRK!E28, CHA!E28, CHI!E28, CLE!E28, DAL!E28, DEN!E28, DET!E28, GSW!E28, HOU!E28, IND!E28, LAC!E34, LAL!E28, MEM!E28, MIA!E28, MIL!E28, MIN!E28, NOP!E28, NYK!E28, OKC!E28, ORL!E28, PHI!E28, PHX!E28, POR!E28, SAC!E28, SAS!E28, TOR!E28, UTH!E28, WAS!E28)</f>
        <v>1.222456543</v>
      </c>
      <c r="F194" s="141">
        <f>STDEVP(ATL!G28, BOS!F28, BRK!F28, CHA!F28, CHI!F28, CLE!F28, DAL!F28, DEN!F28, DET!F28, GSW!F28, HOU!F28, IND!F28, LAC!F34, LAL!F28, MEM!F28, MIA!F28, MIL!F28, MIN!F28, NOP!F28, NYK!F28, OKC!F28, ORL!F28, PHI!F28, PHX!F28, POR!F28, SAC!F28, SAS!F28, TOR!F28, UTH!F28, WAS!F28)</f>
        <v>2.638192406</v>
      </c>
      <c r="G194" s="141">
        <f>STDEVP(ATL!G28, BOS!G28, BRK!G28, CHA!G28, CHI!G28, CLE!G28, DAL!G28, DEN!G28, DET!G28, GSW!G28, HOU!G28, IND!G28, LAC!G34, LAL!G28, MEM!G28, MIA!G28, MIL!G28, MIN!G28, NOP!G28, NYK!G28, OKC!G28, ORL!G28, PHI!G28, PHX!G28, POR!G28, SAC!G28, SAS!G28, TOR!G28, UTH!G28, WAS!G28)</f>
        <v>2.891530174</v>
      </c>
      <c r="H194" s="141">
        <f>STDEVP(ATL!H28, BOS!H28, BRK!H28, CHA!H28, CHI!H28, CLE!H28, DAL!H28, DEN!H28, DET!H28, GSW!H28, HOU!H28, IND!H28, LAC!H34, LAL!H28, MEM!H28, MIA!H28, MIL!H28, MIN!H28, NOP!G28, NYK!H28, OKC!H28, ORL!H28, PHI!H28, PHX!H28, POR!H28, SAC!H28, SAS!H28, TOR!H28, UTH!H28, WAS!H28)</f>
        <v>1.533163956</v>
      </c>
      <c r="I194" s="141">
        <f>STDEVP(ATL!I28, BOS!I28, BRK!I28, CHA!I28, CHI!I28, CLE!I28, DAL!I28, DEN!I28, DET!I28, GSW!I28, HOU!I28, IND!I28, LAC!I34, LAL!I28, MEM!I28, MIA!I28, MIL!I28, MIN!I28, NOP!I27, NYK!I28, OKC!I28, ORL!I28, PHI!I28, PHX!I28, POR!I28, SAC!I28, SAS!I28, TOR!I28, UTH!I28, WAS!I28)</f>
        <v>1.960029586</v>
      </c>
      <c r="J194" s="141">
        <f>STDEVP(ATL!J28, BOS!J28, BRK!J28, CHA!J28, CHI!J28, CLE!J28, DAL!J28, DEN!J28, DET!J28, GSW!J28, HOU!J28, IND!J28, LAC!J34, LAL!J28, MEM!J28, MIA!J28, MIL!J28, MIN!J28, NOP!J27, NYK!J28, OKC!J28, ORL!J28, PHI!J28, PHX!J28, POR!J28, SAC!J28, SAS!J28, TOR!J28, UTH!J28, WAS!J28)</f>
        <v>2.969462634</v>
      </c>
      <c r="K194" s="141">
        <f>STDEVP(ATL!K28, BOS!K28, BRK!K28, CHA!K28, CHI!K28, CLE!K28, DAL!K28, DEN!K28, DET!K28, GSW!K28, HOU!K28, IND!K28, LAC!K34, LAL!K28, MEM!K28, MIA!K28, MIL!K28, MIN!K28, NOP!K27, NYK!K28, OKC!K28, ORL!K28, PHI!K28, PHX!K28, POR!K28, SAC!K28, SAS!K28, TOR!K28, UTH!K28, WAS!K28)</f>
        <v>1.572447071</v>
      </c>
      <c r="L194" s="141">
        <f>STDEVP(ATL!L28, BOS!L28, BRK!L28, CHA!L28, CHI!L28, CLE!L28, DAL!L28, DEN!L28, DET!L28, GSW!L28, HOU!L28, IND!L28, LAC!L34, LAL!L28, MEM!L28, MIA!L28, MIL!L28, MIN!L28, NOP!L27, NYK!L28, OKC!L28, ORL!L28, PHI!L28, PHX!L28, POR!L28, SAC!L28, SAS!L28, TOR!L28, UTH!L28, WAS!L28)</f>
        <v>3.368185648</v>
      </c>
      <c r="M194" s="141">
        <f>STDEVP(ATL!M28, BOS!M28, BRK!M28, CHA!M28, CHI!M28, CLE!M28, DAL!M28, DEN!M28, DET!M28, GSW!M28, HOU!M28, IND!M28, LAC!M34, LAL!M28, MEM!M28, MIA!M28, MIL!M28, MIN!M28, NOP!M28, NYK!M28, OKC!M28, ORL!M28, PHI!M28, PHX!M28, POR!M28, SAC!M28, SAS!M28, TOR!M28, UTH!M28, WAS!M28)</f>
        <v>1.682735042</v>
      </c>
      <c r="N194" s="141">
        <f>STDEVP(ATL!N28, BOS!N28, BRK!N28, CHA!N28, CHI!N28, CLE!N28, DAL!N28, DEN!N28, DET!N28, GSW!N28, HOU!N28, IND!N28, LAC!N34, LAL!N28, MEM!N28, MIA!N28, MIL!N28, MIN!N28, NOP!N28, NYK!N28, OKC!N28, ORL!N28, PHI!N28, PHX!N28, POR!N28, SAC!N28, SAS!N28, TOR!N28, UTH!N28, WAS!N28)</f>
        <v>1.748014747</v>
      </c>
      <c r="O194" s="141">
        <f>STDEVP(ATL!O28, BOS!O28, BRK!O28, CHA!O28, CHI!O28, CLE!O28, DAL!O28, DEN!O28, DET!O28, GSW!O28, HOU!O28, IND!O28, LAC!O34, LAL!O28, MEM!O28, MIA!O28, MIL!O28, MIN!O28, NOP!O28, NYK!O28, OKC!O28, ORL!O28, PHI!O28, PHX!O28, POR!O28, SAC!O28, SAS!O28, TOR!O28, UTH!O28, WAS!O28)</f>
        <v>2.296241989</v>
      </c>
      <c r="P194" s="141" t="str">
        <f>STDEVP(ATL!P28, BOS!P28, BRK!P28, CHA!P28, CHI!P28, CLE!P28, DAL!P28, DEN!P28, DET!P28, GSW!P28, HOU!P28, IND!P28, LAC!P34, LAL!P28, MEM!P28, MIA!P28, MIL!P28, MIN!P28, NOP!P28, NYK!P28, OKC!P28, ORL!P28, PHI!P28, PHX!P28, POR!P28, SAC!P28, SAS!P28, TOR!P28, UTH!P28, WAS!P28)</f>
        <v>#DIV/0!</v>
      </c>
      <c r="Q194" s="141" t="str">
        <f>STDEVP(ATL!Q28, BOS!Q28, BRK!Q28, CHA!Q28, CHI!Q28, CLE!Q28, DAL!Q28, DEN!Q28, DET!Q28, GSW!Q28, HOU!Q28, IND!Q28, LAC!Q34, LAL!Q28, MEM!Q28, MIA!Q28, MIL!Q28, MIN!Q28, NOP!Q28, NYK!Q28, OKC!Q28, ORL!Q28, PHI!Q28, PHX!Q28, POR!Q28, SAC!Q28, SAS!Q28, TOR!Q28, UTH!Q28, WAS!Q28)</f>
        <v>#DIV/0!</v>
      </c>
      <c r="R194" s="141" t="str">
        <f>STDEVP(ATL!R28, BOS!R28, BRK!R28, CHA!R28, CHI!R28, CLE!R28, DAL!R28, DEN!R28, DET!R28, GSW!R28, HOU!R28, IND!R28, LAC!R34, LAL!R28, MEM!R28, MIA!R28, MIL!R28, MIN!R28, NOP!R28, NYK!R28, OKC!R28, ORL!R28, PHI!R28, PHX!R28, POR!R28, SAC!R28, SAS!R28, TOR!R28, UTH!R28, WAS!R28)</f>
        <v>#DIV/0!</v>
      </c>
      <c r="S194" s="141" t="str">
        <f>STDEVP(ATL!S28, BOS!S28, BRK!S28, CHA!S28, CHI!S28, CLE!S28, DAL!S28, DEN!S28, DET!S28, GSW!S28, HOU!S28, IND!S28, LAC!S34, LAL!S28, MEM!S28, MIA!S28, MIL!S28, MIN!S28, NOP!S28, NYK!S28, OKC!S28, ORL!S28, PHI!S28, PHX!S28, POR!S28, SAC!S28, SAS!S28, TOR!S28, UTH!S28, WAS!S28)</f>
        <v>#DIV/0!</v>
      </c>
    </row>
    <row r="195">
      <c r="A195" s="3" t="s">
        <v>49</v>
      </c>
      <c r="B195" s="141">
        <f>STDEVP(ATL!B29, BOS!B29, BRK!B29, CHA!B29, CHI!B29, CLE!B29, DAL!B29, DEN!B29, DET!B29, GSW!B29, HOU!B29, IND!B29, LAC!B29, LAL!B29, MEM!B29, MIA!B29, MIL!B29, MIN!B29, NOP!B29, NYK!B29, OKC!B29, ORL!B29, PHI!B29, PHX!B29, POR!B29, SAC!B29, SAS!B29, TOR!B29, UTH!B29, WAS!B29)</f>
        <v>2.70472837</v>
      </c>
      <c r="C195" s="141">
        <f>STDEVP(ATL!C29, BOS!C29, BRK!C29, CHA!C29, CHI!C29, CLE!C29, DAL!C29, DEN!C29, DET!C29, GSW!C29, HOU!C29, IND!C29, LAC!C29, LAL!C29, MEM!C29, MIA!C29, MIL!C29, MIN!C29, NOP!C29, NYK!C29, OKC!C29, ORL!C29, PHI!C29, PHX!C29, POR!C29, SAC!C29, SAS!C29, TOR!C29, UTH!C29, WAS!C29)</f>
        <v>2.676422484</v>
      </c>
      <c r="D195" s="141">
        <f>STDEVP(ATL!D29, BOS!D29, BRK!D29, CHA!D29, CHI!D29, CLE!D29, DAL!D29, DEN!D29, DET!D29, GSW!D29, HOU!D29, IND!D29, LAC!D27, LAL!D29, MEM!D29, MIA!D29, MIL!D29, MIN!D29, NOP!D29, NYK!D29, OKC!D29, ORL!D29, PHI!D29, PHX!D29, POR!D29, SAC!D29, SAS!D29, TOR!D29, UTH!D29, WAS!D29)</f>
        <v>2.215421693</v>
      </c>
      <c r="E195" s="141">
        <f>STDEVP(ATL!E29, BOS!E29, BRK!E29, CHA!E29, CHI!E29, CLE!E29, DAL!E29, DEN!E29, DET!E29, GSW!E29, HOU!E29, IND!E29, LAC!E27, LAL!E29, MEM!E29, MIA!E29, MIL!E29, MIN!E29, NOP!E29, NYK!E29, OKC!E29, ORL!E29, PHI!E29, PHX!E29, POR!E29, SAC!E29, SAS!E29, TOR!E29, UTH!E29, WAS!E29)</f>
        <v>2.148344622</v>
      </c>
      <c r="F195" s="141">
        <f>STDEVP(ATL!G29, BOS!F29, BRK!F29, CHA!F29, CHI!F29, CLE!F29, DAL!F29, DEN!F29, DET!F29, GSW!F29, HOU!F29, IND!F29, LAC!F27, LAL!F29, MEM!F29, MIA!F29, MIL!F29, MIN!F29, NOP!F29, NYK!F29, OKC!F29, ORL!F29, PHI!F29, PHX!F29, POR!F29, SAC!F29, SAS!F29, TOR!F29, UTH!F29, WAS!F29)</f>
        <v>2.498816288</v>
      </c>
      <c r="G195" s="141">
        <f>STDEVP(ATL!G29, BOS!G29, BRK!G29, CHA!G29, CHI!G29, CLE!G29, DAL!G29, DEN!G29, DET!G29, GSW!G29, HOU!G29, IND!G29, LAC!G27, LAL!G29, MEM!G29, MIA!G29, MIL!G29, MIN!G29, NOP!G29, NYK!G29, OKC!G29, ORL!G29, PHI!G29, PHX!G29, POR!G29, SAC!G29, SAS!G29, TOR!G29, UTH!G29, WAS!G29)</f>
        <v>2.657391276</v>
      </c>
      <c r="H195" s="141">
        <f>STDEVP(ATL!H29, BOS!H29, BRK!H29, CHA!H29, CHI!H29, CLE!H29, DAL!H29, DEN!H29, DET!H29, GSW!H29, HOU!H29, IND!H29, LAC!H27, LAL!H29, MEM!H29, MIA!H29, MIL!H29, MIN!H29, NOP!G29, NYK!H29, OKC!H29, ORL!H29, PHI!H29, PHX!H29, POR!H29, SAC!H29, SAS!H29, TOR!H29, UTH!H29, WAS!H29)</f>
        <v>3.314763087</v>
      </c>
      <c r="I195" s="141">
        <f>STDEVP(ATL!I29, BOS!I29, BRK!I29, CHA!I29, CHI!I29, CLE!I29, DAL!I29, DEN!I29, DET!I29, GSW!I29, HOU!I29, IND!I29, LAC!I27, LAL!I29, MEM!I29, MIA!I29, MIL!I29, MIN!I29, NOP!I28, NYK!I29, OKC!I29, ORL!I29, PHI!I29, PHX!I29, POR!I29, SAC!I29, SAS!I29, TOR!I29, UTH!I29, WAS!I29)</f>
        <v>3.711842909</v>
      </c>
      <c r="J195" s="141">
        <f>STDEVP(ATL!J29, BOS!J29, BRK!J29, CHA!J29, CHI!J29, CLE!J29, DAL!J29, DEN!J29, DET!J29, GSW!J29, HOU!J29, IND!J29, LAC!J27, LAL!J29, MEM!J29, MIA!J29, MIL!J29, MIN!J29, NOP!J28, NYK!J29, OKC!J29, ORL!J29, PHI!J29, PHX!J29, POR!J29, SAC!J29, SAS!J29, TOR!J29, UTH!J29, WAS!J29)</f>
        <v>4.050876448</v>
      </c>
      <c r="K195" s="141">
        <f>STDEVP(ATL!K29, BOS!K29, BRK!K29, CHA!K29, CHI!K29, CLE!K29, DAL!K29, DEN!K29, DET!K29, GSW!K29, HOU!K29, IND!K29, LAC!K27, LAL!K29, MEM!K29, MIA!K29, MIL!K29, MIN!K29, NOP!K28, NYK!K29, OKC!K29, ORL!K29, PHI!K29, PHX!K29, POR!K29, SAC!K29, SAS!K29, TOR!K29, UTH!K29, WAS!K29)</f>
        <v>4.006938427</v>
      </c>
      <c r="L195" s="141">
        <f>STDEVP(ATL!L29, BOS!L29, BRK!L29, CHA!L29, CHI!L29, CLE!L29, DAL!L29, DEN!L29, DET!L29, GSW!L29, HOU!L29, IND!L29, LAC!L27, LAL!L29, MEM!L29, MIA!L29, MIL!L29, MIN!L29, NOP!L28, NYK!L29, OKC!L29, ORL!L29, PHI!L29, PHX!L29, POR!L29, SAC!L29, SAS!L29, TOR!L29, UTH!L29, WAS!L29)</f>
        <v>2.958289927</v>
      </c>
      <c r="M195" s="141">
        <f>STDEVP(ATL!M29, BOS!M29, BRK!M29, CHA!M29, CHI!M29, CLE!M29, DAL!M29, DEN!M29, DET!M29, GSW!M29, HOU!M29, IND!M29, LAC!M27, LAL!M29, MEM!M29, MIA!M29, MIL!M29, MIN!M29, NOP!M29, NYK!M29, OKC!M29, ORL!M29, PHI!M29, PHX!M29, POR!M29, SAC!M29, SAS!M29, TOR!M29, UTH!M29, WAS!M29)</f>
        <v>2.972944668</v>
      </c>
      <c r="N195" s="141">
        <f>STDEVP(ATL!N29, BOS!N29, BRK!N29, CHA!N29, CHI!N29, CLE!N29, DAL!N29, DEN!N29, DET!N29, GSW!N29, HOU!N29, IND!N29, LAC!N27, LAL!N29, MEM!N29, MIA!N29, MIL!N29, MIN!N29, NOP!N29, NYK!N29, OKC!N29, ORL!N29, PHI!N29, PHX!N29, POR!N29, SAC!N29, SAS!N29, TOR!N29, UTH!N29, WAS!N29)</f>
        <v>2.939387691</v>
      </c>
      <c r="O195" s="141">
        <f>STDEVP(ATL!O29, BOS!O29, BRK!O29, CHA!O29, CHI!O29, CLE!O29, DAL!O29, DEN!O29, DET!O29, GSW!O29, HOU!O29, IND!O29, LAC!O27, LAL!O29, MEM!O29, MIA!O29, MIL!O29, MIN!O29, NOP!O29, NYK!O29, OKC!O29, ORL!O29, PHI!O29, PHX!O29, POR!O29, SAC!O29, SAS!O29, TOR!O29, UTH!O29, WAS!O29)</f>
        <v>0.8813963377</v>
      </c>
      <c r="P195" s="141" t="str">
        <f>STDEVP(ATL!P29, BOS!P29, BRK!P29, CHA!P29, CHI!P29, CLE!P29, DAL!P29, DEN!P29, DET!P29, GSW!P29, HOU!P29, IND!P29, LAC!P27, LAL!P29, MEM!P29, MIA!P29, MIL!P29, MIN!P29, NOP!P29, NYK!P29, OKC!P29, ORL!P29, PHI!P29, PHX!P29, POR!P29, SAC!P29, SAS!P29, TOR!P29, UTH!P29, WAS!P29)</f>
        <v>#DIV/0!</v>
      </c>
      <c r="Q195" s="141" t="str">
        <f>STDEVP(ATL!Q29, BOS!Q29, BRK!Q29, CHA!Q29, CHI!Q29, CLE!Q29, DAL!Q29, DEN!Q29, DET!Q29, GSW!Q29, HOU!Q29, IND!Q29, LAC!Q27, LAL!Q29, MEM!Q29, MIA!Q29, MIL!Q29, MIN!Q29, NOP!Q29, NYK!Q29, OKC!Q29, ORL!Q29, PHI!Q29, PHX!Q29, POR!Q29, SAC!Q29, SAS!Q29, TOR!Q29, UTH!Q29, WAS!Q29)</f>
        <v>#DIV/0!</v>
      </c>
      <c r="R195" s="141" t="str">
        <f>STDEVP(ATL!R29, BOS!R29, BRK!R29, CHA!R29, CHI!R29, CLE!R29, DAL!R29, DEN!R29, DET!R29, GSW!R29, HOU!R29, IND!R29, LAC!R27, LAL!R29, MEM!R29, MIA!R29, MIL!R29, MIN!R29, NOP!R29, NYK!R29, OKC!R29, ORL!R29, PHI!R29, PHX!R29, POR!R29, SAC!R29, SAS!R29, TOR!R29, UTH!R29, WAS!R29)</f>
        <v>#DIV/0!</v>
      </c>
      <c r="S195" s="141" t="str">
        <f>STDEVP(ATL!S29, BOS!S29, BRK!S29, CHA!S29, CHI!S29, CLE!S29, DAL!S29, DEN!S29, DET!S29, GSW!S29, HOU!S29, IND!S29, LAC!S27, LAL!S29, MEM!S29, MIA!S29, MIL!S29, MIN!S29, NOP!S29, NYK!S29, OKC!S29, ORL!S29, PHI!S29, PHX!S29, POR!S29, SAC!S29, SAS!S29, TOR!S29, UTH!S29, WAS!S29)</f>
        <v>#DIV/0!</v>
      </c>
    </row>
    <row r="196">
      <c r="A196" s="3" t="s">
        <v>50</v>
      </c>
      <c r="B196" s="141">
        <f>STDEVP(ATL!B30, BOS!B30, BRK!B30, CHA!B30, CHI!B30, CLE!B30, DAL!B30, DEN!B30, DET!B30, GSW!B30, HOU!B30, IND!B30, LAC!B30, LAL!B30, MEM!B30, MIA!B30, MIL!B30, MIN!B30, NOP!B30, NYK!B30, OKC!B30, ORL!B30, PHI!B30, PHX!B30, POR!B30, SAC!B30, SAS!B30, TOR!B30, UTH!B30, WAS!B30)</f>
        <v>1.654958878</v>
      </c>
      <c r="C196" s="141">
        <f>STDEVP(ATL!C30, BOS!C30, BRK!C30, CHA!C30, CHI!C30, CLE!C30, DAL!C30, DEN!C30, DET!C30, GSW!C30, HOU!C30, IND!C30, LAC!C30, LAL!C30, MEM!C30, MIA!C30, MIL!C30, MIN!C30, NOP!C30, NYK!C30, OKC!C30, ORL!C30, PHI!C30, PHX!C30, POR!C30, SAC!C30, SAS!C30, TOR!C30, UTH!C30, WAS!C30)</f>
        <v>1.892154041</v>
      </c>
      <c r="D196" s="141">
        <f>STDEVP(ATL!D30, BOS!D30, BRK!D30, CHA!D30, CHI!D30, CLE!D30, DAL!D30, DEN!D30, DET!D30, GSW!D30, HOU!D30, IND!D30, LAC!D28, LAL!D30, MEM!D30, MIA!D30, MIL!D30, MIN!D30, NOP!D30, NYK!D30, OKC!D30, ORL!D30, PHI!D30, PHX!D30, POR!D30, SAC!D30, SAS!D30, TOR!D30, UTH!D30, WAS!D30)</f>
        <v>2.68103127</v>
      </c>
      <c r="E196" s="141">
        <f>STDEVP(ATL!E30, BOS!E30, BRK!E30, CHA!E30, CHI!E30, CLE!E30, DAL!E30, DEN!E30, DET!E30, GSW!E30, HOU!E30, IND!E30, LAC!E28, LAL!E30, MEM!E30, MIA!E30, MIL!E30, MIN!E30, NOP!E30, NYK!E30, OKC!E30, ORL!E30, PHI!E30, PHX!E30, POR!E30, SAC!E30, SAS!E30, TOR!E30, UTH!E30, WAS!E30)</f>
        <v>4.172323576</v>
      </c>
      <c r="F196" s="141">
        <f>STDEVP(ATL!G30, BOS!F30, BRK!F30, CHA!F30, CHI!F30, CLE!F30, DAL!F30, DEN!F30, DET!F30, GSW!F30, HOU!F30, IND!F30, LAC!F28, LAL!F30, MEM!F30, MIA!F30, MIL!F30, MIN!F30, NOP!F30, NYK!F30, OKC!F30, ORL!F30, PHI!F30, PHX!F30, POR!F30, SAC!F30, SAS!F30, TOR!F30, UTH!F30, WAS!F30)</f>
        <v>1.841339877</v>
      </c>
      <c r="G196" s="141">
        <f>STDEVP(ATL!G30, BOS!G30, BRK!G30, CHA!G30, CHI!G30, CLE!G30, DAL!G30, DEN!G30, DET!G30, GSW!G30, HOU!G30, IND!G30, LAC!G28, LAL!G30, MEM!G31, MIA!G30, MIL!G30, MIN!G30, NOP!G30, NYK!G30, OKC!G30, ORL!G30, PHI!G30, PHX!G30, POR!G30, SAC!G30, SAS!G30, TOR!G30, UTH!G30, WAS!G30)</f>
        <v>3.638311612</v>
      </c>
      <c r="H196" s="141">
        <f>STDEVP(ATL!H30, BOS!H30, BRK!H30, CHA!H30, CHI!H30, CLE!H30, DAL!H30, DEN!H30, DET!H30, GSW!H30, HOU!H30, IND!H30, LAC!H28, LAL!H30, MEM!H30, MIA!H30, MIL!H30, MIN!H30, NOP!G30, NYK!H30, OKC!H30, ORL!H30, PHI!H30, PHX!H30, POR!H30, SAC!H30, SAS!H30, TOR!H30, UTH!H30, WAS!H30)</f>
        <v>3.685510873</v>
      </c>
      <c r="I196" s="141">
        <f>STDEVP(ATL!I30, BOS!I30, BRK!I30, CHA!I30, CHI!I30, CLE!I30, DAL!I30, DEN!I30, DET!I30, GSW!I30, HOU!I30, IND!I30, LAC!I28, LAL!I30, MEM!I30, MIA!I30, MIL!I30, MIN!I30, NOP!I29, NYK!I30, OKC!I30, ORL!I30, PHI!I30, PHX!I30, POR!I30, SAC!I30, SAS!I30, TOR!I30, UTH!I30, WAS!I30)</f>
        <v>3.468059233</v>
      </c>
      <c r="J196" s="141">
        <f>STDEVP(ATL!J30, BOS!J30, BRK!J30, CHA!J30, CHI!J30, CLE!J30, DAL!J30, DEN!J30, DET!J30, GSW!J30, HOU!J30, IND!J30, LAC!J28, LAL!J30, MEM!J30, MIA!J30, MIL!J30, MIN!J30, NOP!J29, NYK!J30, OKC!J30, ORL!J30, PHI!J30, PHX!J30, POR!J30, SAC!J30, SAS!J30, TOR!J30, UTH!J30, WAS!J30)</f>
        <v>4.544183095</v>
      </c>
      <c r="K196" s="141">
        <f>STDEVP(ATL!K30, BOS!K30, BRK!K30, CHA!K30, CHI!K30, CLE!K30, DAL!K30, DEN!K30, DET!K30, GSW!K30, HOU!K30, IND!K30, LAC!K28, LAL!K30, MEM!K30, MIA!K30, MIL!K30, MIN!K30, NOP!K29, NYK!K30, OKC!K30, ORL!K30, PHI!K30, PHX!K30, POR!K30, SAC!K30, SAS!K30, TOR!K30, UTH!K30, WAS!K30)</f>
        <v>3.314268396</v>
      </c>
      <c r="L196" s="141">
        <f>STDEVP(ATL!L30, BOS!L30, BRK!L30, CHA!L30, CHI!L30, CLE!L30, DAL!L30, DEN!L30, DET!L30, GSW!L30, HOU!L30, IND!L30, LAC!L28, LAL!L30, MEM!L30, MIA!L30, MIL!L30, MIN!L30, NOP!L29, NYK!L30, OKC!L30, ORL!L30, PHI!L30, PHX!L30, POR!L30, SAC!L30, SAS!L30, TOR!L30, UTH!L30, WAS!L30)</f>
        <v>2.913191787</v>
      </c>
      <c r="M196" s="141">
        <f>STDEVP(ATL!M30, BOS!M30, BRK!M30, CHA!M30, CHI!M30, CLE!M30, DAL!M30, DEN!M30, DET!M30, GSW!M30, HOU!M30, IND!M30, LAC!M28, LAL!M30, MEM!M30, MIA!M30, MIL!M30, MIN!M30, NOP!M30, NYK!M30, OKC!M30, ORL!M30, PHI!M30, PHX!M30, POR!M30, SAC!M30, SAS!M30, TOR!M30, UTH!M30, WAS!M30)</f>
        <v>3.044733157</v>
      </c>
      <c r="N196" s="141">
        <f>STDEVP(ATL!N30, BOS!N30, BRK!N30, CHA!N30, CHI!N30, CLE!N30, DAL!N30, DEN!N30, DET!N30, GSW!N30, HOU!N30, IND!N30, LAC!N28, LAL!N30, MEM!N30, MIA!N30, MIL!N30, MIN!N30, NOP!N30, NYK!N30, OKC!N30, ORL!N30, PHI!N30, PHX!N30, POR!N30, SAC!N30, SAS!N30, TOR!N30, UTH!N30, WAS!N30)</f>
        <v>3.757871738</v>
      </c>
      <c r="O196" s="141">
        <f>STDEVP(ATL!O30, BOS!O30, BRK!O30, CHA!O30, CHI!O30, CLE!O30, DAL!O30, DEN!O30, DET!O30, GSW!O30, HOU!O30, IND!O30, LAC!O28, LAL!O30, MEM!O30, MIA!O30, MIL!O30, MIN!O30, NOP!O30, NYK!O30, OKC!O30, ORL!O30, PHI!O30, PHX!O30, POR!O30, SAC!O30, SAS!O30, TOR!O30, UTH!O30, WAS!O30)</f>
        <v>1.62788206</v>
      </c>
      <c r="P196" s="141" t="str">
        <f>STDEVP(ATL!P30, BOS!P30, BRK!P30, CHA!P30, CHI!P30, CLE!P30, DAL!P30, DEN!P30, DET!P30, GSW!P30, HOU!P30, IND!P30, LAC!P28, LAL!P30, MEM!P30, MIA!P30, MIL!P30, MIN!P30, NOP!P30, NYK!P30, OKC!P30, ORL!P30, PHI!P30, PHX!P30, POR!P30, SAC!P30, SAS!P30, TOR!P30, UTH!P30, WAS!P30)</f>
        <v>#DIV/0!</v>
      </c>
      <c r="Q196" s="141" t="str">
        <f>STDEVP(ATL!Q30, BOS!Q30, BRK!Q30, CHA!Q30, CHI!Q30, CLE!Q30, DAL!Q30, DEN!Q30, DET!Q30, GSW!Q30, HOU!Q30, IND!Q30, LAC!Q28, LAL!Q30, MEM!Q30, MIA!Q30, MIL!Q30, MIN!Q30, NOP!Q30, NYK!Q30, OKC!Q30, ORL!Q30, PHI!Q30, PHX!Q30, POR!Q30, SAC!Q30, SAS!Q30, TOR!Q30, UTH!Q30, WAS!Q30)</f>
        <v>#DIV/0!</v>
      </c>
      <c r="R196" s="141" t="str">
        <f>STDEVP(ATL!R30, BOS!R30, BRK!R30, CHA!R30, CHI!R30, CLE!R30, DAL!R30, DEN!R30, DET!R30, GSW!R30, HOU!R30, IND!R30, LAC!R28, LAL!R30, MEM!R30, MIA!R30, MIL!R30, MIN!R30, NOP!R30, NYK!R30, OKC!R30, ORL!R30, PHI!R30, PHX!R30, POR!R30, SAC!R30, SAS!R30, TOR!R30, UTH!R30, WAS!R30)</f>
        <v>#DIV/0!</v>
      </c>
      <c r="S196" s="141" t="str">
        <f>STDEVP(ATL!S30, BOS!S30, BRK!S30, CHA!S30, CHI!S30, CLE!S30, DAL!S30, DEN!S30, DET!S30, GSW!S30, HOU!S30, IND!S30, LAC!S28, LAL!S30, MEM!S30, MIA!S30, MIL!S30, MIN!S30, NOP!S30, NYK!S30, OKC!S30, ORL!S30, PHI!S30, PHX!S30, POR!S30, SAC!S30, SAS!S30, TOR!S30, UTH!S30, WAS!S30)</f>
        <v>#DIV/0!</v>
      </c>
    </row>
    <row r="197">
      <c r="A197" s="3" t="s">
        <v>51</v>
      </c>
      <c r="B197" s="141">
        <f>STDEVP(ATL!B31, BOS!B31, BRK!B31, CHA!B31, CHI!B31, CLE!B31, DAL!B31, DEN!B31, DET!B31, GSW!B31, HOU!B31, IND!B31, LAC!B31, LAL!B31, MEM!B31, MIA!B31, MIL!B31, MIN!B31, NOP!B31, NYK!B31, OKC!B31, ORL!B31, PHI!B31, PHX!B31, POR!B31, SAC!B31, SAS!B31, TOR!B31, UTH!B31, WAS!B31)</f>
        <v>2.348521994</v>
      </c>
      <c r="C197" s="141">
        <f>STDEVP(ATL!C31, BOS!C31, BRK!C31, CHA!C31, CHI!C31, CLE!C31, DAL!C31, DEN!C31, DET!C31, GSW!C31, HOU!C31, IND!C31, LAC!C31, LAL!C31, MEM!C31, MIA!C31, MIL!C31, MIN!C31, NOP!C31, NYK!C31, OKC!C31, ORL!C31, PHI!C31, PHX!C31, POR!C31, SAC!C31, SAS!C31, TOR!C31, UTH!C31, WAS!C31)</f>
        <v>1.474055462</v>
      </c>
      <c r="D197" s="141">
        <f>STDEVP(ATL!D31, BOS!D31, BRK!D31, CHA!D31, CHI!D31, CLE!D31, DAL!D31, DEN!D31, DET!D31, GSW!D31, HOU!D31, IND!D31, LAC!D29, LAL!D31, MEM!D31, MIA!D31, MIL!D31, MIN!D31, NOP!D31, NYK!D31, OKC!D31, ORL!D31, PHI!D31, PHX!D31, POR!D31, SAC!D31, SAS!D31, TOR!D31, UTH!D31, WAS!D31)</f>
        <v>2.893159237</v>
      </c>
      <c r="E197" s="141">
        <f>STDEVP(ATL!E31, BOS!E31, BRK!E31, CHA!E31, CHI!E31, CLE!E31, DAL!E31, DEN!E31, DET!E31, GSW!E31, HOU!E31, IND!E31, LAC!E29, LAL!E31, MEM!E31, MIA!E31, MIL!E31, MIN!E31, NOP!E31, NYK!E31, OKC!E31, ORL!E31, PHI!E31, PHX!E31, POR!E31, SAC!E31, SAS!E31, TOR!E31, UTH!E31, WAS!E31)</f>
        <v>1.573166257</v>
      </c>
      <c r="F197" s="141">
        <f>STDEVP(ATL!G31, BOS!F31, BRK!F31, CHA!F31, CHI!F31, CLE!F31, DAL!F31, DEN!F31, DET!F31, GSW!F31, HOU!F31, IND!F31, LAC!F29, LAL!F31, MEM!F31, MIA!F31, MIL!F31, MIN!F31, NOP!F31, NYK!F31, OKC!F31, ORL!F31, PHI!F31, PHX!F31, POR!F31, SAC!F31, SAS!F31, TOR!F31, UTH!F31, WAS!F31)</f>
        <v>2.763883727</v>
      </c>
      <c r="G197" s="141">
        <f>STDEVP(ATL!G31, BOS!G31, BRK!G31, CHA!G31, CHI!G31, CLE!G31, DAL!G31, DEN!G31, DET!G31, GSW!G31, HOU!G31, IND!G31, LAC!G29, LAL!G31, MEM!G31, MIA!G31, MIL!G31, MIN!G31, NOP!G31, NYK!G31, OKC!G31, ORL!G31, PHI!G31, PHX!G31, POR!G31, SAC!G31, SAS!G31, TOR!G31, UTH!G31, WAS!G31)</f>
        <v>2.876516717</v>
      </c>
      <c r="H197" s="141">
        <f>STDEVP(ATL!H31, BOS!H31, BRK!H31, CHA!H31, CHI!H31, CLE!H31, DAL!H31, DEN!H31, DET!H31, GSW!H31, HOU!H31, IND!H31, LAC!H29, LAL!H31, MEM!H31, MIA!H31, MIL!H31, MIN!H31, NOP!G31, NYK!H31, OKC!H31, ORL!H31, PHI!H31, PHX!H31, POR!H31, SAC!H31, SAS!H31, TOR!H31, UTH!H31, WAS!H31)</f>
        <v>2.638742686</v>
      </c>
      <c r="I197" s="141">
        <f>STDEVP(ATL!I31, BOS!I31, BRK!I31, CHA!I31, CHI!I31, CLE!I31, DAL!I31, DEN!I31, DET!I31, GSW!I31, HOU!I31, IND!I31, LAC!I29, LAL!I31, MEM!I31, MIA!I31, MIL!I31, MIN!I31, NOP!I30, NYK!I31, OKC!I31, ORL!I31, PHI!I31, PHX!I31, POR!I31, SAC!I31, SAS!I31, TOR!I31, UTH!I31, WAS!I31)</f>
        <v>1.943650632</v>
      </c>
      <c r="J197" s="141">
        <f>STDEVP(ATL!J31, BOS!J31, BRK!J31, CHA!J31, CHI!J31, CLE!J31, DAL!J31, DEN!J31, DET!J31, GSW!J31, HOU!J31, IND!J31, LAC!J29, LAL!J31, MEM!J31, MIA!J31, MIL!J31, MIN!J31, NOP!J30, NYK!J31, OKC!J31, ORL!J31, PHI!J31, PHX!J31, POR!J31, SAC!J31, SAS!J31, TOR!J31, UTH!J31, WAS!J31)</f>
        <v>4.120970759</v>
      </c>
      <c r="K197" s="141">
        <f>STDEVP(ATL!K31, BOS!K31, BRK!K31, CHA!K31, CHI!K31, CLE!K31, DAL!K31, DEN!K31, DET!K31, GSW!K31, HOU!K31, IND!K31, LAC!K29, LAL!K31, MEM!K31, MIA!K31, MIL!K31, MIN!K31, NOP!K30, NYK!K31, OKC!K31, ORL!K31, PHI!K31, PHX!K31, POR!K31, SAC!K31, SAS!K31, TOR!K31, UTH!K31, WAS!K31)</f>
        <v>1.800848565</v>
      </c>
      <c r="L197" s="141">
        <f>STDEVP(ATL!L31, BOS!L31, BRK!L31, CHA!L31, CHI!L31, CLE!L31, DAL!L31, DEN!L31, DET!L31, GSW!L31, HOU!L31, IND!L31, LAC!L29, LAL!L31, MEM!L31, MIA!L31, MIL!L31, MIN!L31, NOP!L30, NYK!L31, OKC!L31, ORL!L31, PHI!L31, PHX!L31, POR!L31, SAC!L31, SAS!L31, TOR!L31, UTH!L31, WAS!L31)</f>
        <v>2.602911433</v>
      </c>
      <c r="M197" s="141">
        <f>STDEVP(ATL!M31, BOS!M31, BRK!M31, CHA!M31, CHI!M31, CLE!M31, DAL!M31, DEN!M31, DET!M31, GSW!M31, HOU!M31, IND!M31, LAC!M29, LAL!M31, MEM!M31, MIA!M31, MIL!M31, MIN!M31, NOP!M31, NYK!M31, OKC!M31, ORL!M31, PHI!M31, PHX!M31, POR!M31, SAC!M31, SAS!M31, TOR!M31, UTH!M31, WAS!M31)</f>
        <v>2.624195115</v>
      </c>
      <c r="N197" s="141">
        <f>STDEVP(ATL!N31, BOS!N31, BRK!N31, CHA!N31, CHI!N31, CLE!N31, DAL!N31, DEN!N31, DET!N31, GSW!N31, HOU!N31, IND!N31, LAC!N29, LAL!N31, MEM!N31, MIA!N31, MIL!N31, MIN!N31, NOP!N31, NYK!N31, OKC!N31, ORL!N31, PHI!N31, PHX!N31, POR!N31, SAC!N31, SAS!N31, TOR!N31, UTH!N31, WAS!N31)</f>
        <v>2.292247805</v>
      </c>
      <c r="O197" s="141">
        <f>STDEVP(ATL!O31, BOS!O31, BRK!O31, CHA!O31, CHI!O31, CLE!O31, DAL!O31, DEN!O31, DET!O31, GSW!O31, HOU!O31, IND!O31, LAC!O29, LAL!O31, MEM!O31, MIA!O31, MIL!O31, MIN!O31, NOP!O31, NYK!O31, OKC!O31, ORL!O31, PHI!O31, PHX!O31, POR!O31, SAC!O31, SAS!O31, TOR!O31, UTH!O31, WAS!O31)</f>
        <v>2.310593641</v>
      </c>
      <c r="P197" s="141" t="str">
        <f>STDEVP(ATL!P31, BOS!P31, BRK!P31, CHA!P31, CHI!P31, CLE!P31, DAL!P31, DEN!P31, DET!P31, GSW!P31, HOU!P31, IND!P31, LAC!P29, LAL!P31, MEM!P31, MIA!P31, MIL!P31, MIN!P31, NOP!P31, NYK!P31, OKC!P31, ORL!P31, PHI!P31, PHX!P31, POR!P31, SAC!P31, SAS!P31, TOR!P31, UTH!P31, WAS!P31)</f>
        <v>#DIV/0!</v>
      </c>
      <c r="Q197" s="141" t="str">
        <f>STDEVP(ATL!Q31, BOS!Q31, BRK!Q31, CHA!Q31, CHI!Q31, CLE!Q31, DAL!Q31, DEN!Q31, DET!Q31, GSW!Q31, HOU!Q31, IND!Q31, LAC!Q29, LAL!Q31, MEM!Q31, MIA!Q31, MIL!Q31, MIN!Q31, NOP!Q31, NYK!Q31, OKC!Q31, ORL!Q31, PHI!Q31, PHX!Q31, POR!Q31, SAC!Q31, SAS!Q31, TOR!Q31, UTH!Q31, WAS!Q31)</f>
        <v>#DIV/0!</v>
      </c>
      <c r="R197" s="141" t="str">
        <f>STDEVP(ATL!R31, BOS!R31, BRK!R31, CHA!R31, CHI!R31, CLE!R31, DAL!R31, DEN!R31, DET!R31, GSW!R31, HOU!R31, IND!R31, LAC!R29, LAL!R31, MEM!R31, MIA!R31, MIL!R31, MIN!R31, NOP!R31, NYK!R31, OKC!R31, ORL!R31, PHI!R31, PHX!R31, POR!R31, SAC!R31, SAS!R31, TOR!R31, UTH!R31, WAS!R31)</f>
        <v>#DIV/0!</v>
      </c>
      <c r="S197" s="141" t="str">
        <f>STDEVP(ATL!S31, BOS!S31, BRK!S31, CHA!S31, CHI!S31, CLE!S31, DAL!S31, DEN!S31, DET!S31, GSW!S31, HOU!S31, IND!S31, LAC!S29, LAL!S31, MEM!S31, MIA!S31, MIL!S31, MIN!S31, NOP!S31, NYK!S31, OKC!S31, ORL!S31, PHI!S31, PHX!S31, POR!S31, SAC!S31, SAS!S31, TOR!S31, UTH!S31, WAS!S31)</f>
        <v>#DIV/0!</v>
      </c>
    </row>
    <row r="198">
      <c r="A198" s="104"/>
      <c r="B198" s="141"/>
      <c r="C198" s="141"/>
      <c r="D198" s="141"/>
      <c r="E198" s="141"/>
      <c r="F198" s="141"/>
      <c r="G198" s="141"/>
      <c r="H198" s="141"/>
      <c r="I198" s="141"/>
      <c r="J198" s="141"/>
      <c r="K198" s="141"/>
      <c r="L198" s="141"/>
      <c r="M198" s="141"/>
      <c r="N198" s="141"/>
      <c r="O198" s="141"/>
      <c r="P198" s="141"/>
      <c r="Q198" s="141"/>
      <c r="R198" s="141"/>
      <c r="S198" s="141"/>
    </row>
    <row r="199">
      <c r="A199" s="85" t="s">
        <v>82</v>
      </c>
      <c r="B199" s="141"/>
      <c r="C199" s="141"/>
      <c r="D199" s="141"/>
      <c r="E199" s="141"/>
      <c r="F199" s="141"/>
      <c r="G199" s="141"/>
      <c r="H199" s="141"/>
      <c r="I199" s="141"/>
      <c r="J199" s="141"/>
      <c r="K199" s="141"/>
      <c r="L199" s="141"/>
      <c r="M199" s="141"/>
      <c r="N199" s="141"/>
      <c r="O199" s="141"/>
      <c r="P199" s="141"/>
      <c r="Q199" s="141"/>
      <c r="R199" s="141"/>
      <c r="S199" s="141"/>
    </row>
    <row r="200">
      <c r="A200" s="3" t="s">
        <v>1</v>
      </c>
      <c r="B200" s="142">
        <f>SUM(ATL!B2, BOS!B2, BRK!B2, CHA!B2, CHI!B2, CLE!B2, DAL!B2, DEN!B2, DET!B2, GSW!B2, HOU!B2, IND!B2, LAC!B2, LAL!B2, MEM!B2, MIA!B2, MIL!B2, MIN!B2, NOP!B2, NYK!B2, OKC!B2, ORL!B2, PHI!B2, PHX!B2, POR!B2, SAC!B2, SAS!B2, TOR!B2, UTH!B2, WAS!B2)</f>
        <v>491</v>
      </c>
      <c r="C200" s="142">
        <f>SUM(ATL!C2, BOS!C2, BRK!C2, CHA!C2, CHI!C2, CLE!C2, DAL!C2, DEN!C2, DET!C2, GSW!C2, HOU!C2, IND!C2, LAC!C2, LAL!C2, MEM!C2, MIA!C2, MIL!C2, MIN!C2, NOP!C2, NYK!C2, OKC!C2, ORL!C2, PHI!C2, PHX!C2, POR!C2, SAC!C2, SAS!C2, TOR!C2, UTH!C2, WAS!C2)</f>
        <v>439</v>
      </c>
      <c r="D200" s="142">
        <f>SUM(ATL!D2, BOS!D2, BRK!D2, CHA!D2, CHI!D2, CLE!D2, DAL!D2, DEN!D2, DET!D2, GSW!D2, HOU!D2, IND!D2, LAC!D2, LAL!D2, MEM!D2, MIA!D2, MIL!D2, MIN!D2, NOP!D2, NYK!D2, OKC!D2, ORL!D2, PHI!D2, PHX!D2, POR!D2, SAC!D2, SAS!D2, TOR!D2, UTH!D2, WAS!D2)</f>
        <v>411</v>
      </c>
      <c r="E200" s="142">
        <f>SUM(ATL!E2, BOS!E2, BRK!E2, CHA!E2, CHI!E2, CLE!E2, DAL!E2, DEN!E2, DET!E2, GSW!E2, HOU!E2, IND!E2, LAC!E2, LAL!E2, MEM!E2, MIA!E2, MIL!E2, MIN!E2, NOP!E2, NYK!E2, OKC!E2, ORL!E2, PHI!E2, PHX!E2, POR!E2, SAC!E2, SAS!E2, TOR!E2, UTH!E2, WAS!E2)</f>
        <v>327</v>
      </c>
      <c r="F200" s="142">
        <f>SUM(ATL!G2, BOS!F2, BRK!F2, CHA!F2, CHI!F2, CLE!F2, DAL!F2, DEN!F2, DET!F2, GSW!F2, HOU!F2, IND!F2, LAC!F2, LAL!F2, MEM!F2, MIA!F2, MIL!F2, MIN!F2, NOP!F2, NYK!F2, OKC!F2, ORL!F2, PHI!F2, PHX!F2, POR!F2, SAC!F2, SAS!F2, TOR!F2, UTH!F2, WAS!F2)</f>
        <v>224</v>
      </c>
      <c r="G200" s="142">
        <f>SUM(ATL!G2, BOS!G2, BRK!G2, CHA!G2, CHI!G2, CLE!G2, DAL!G2, DEN!G2, DET!G2, GSW!G2, HOU!G2, IND!G2, LAC!G2, LAL!G2, MEM!G2, MIA!G2, MIL!G2, MIN!G2, NOP!G2, NYK!G2, OKC!G2, ORL!G2, PHI!G2, PHX!G2, POR!G2, SAC!G2, SAS!G2, TOR!G2, UTH!G2, WAS!G2)</f>
        <v>135</v>
      </c>
      <c r="H200" s="142">
        <f>SUM(ATL!H2, BOS!H2, BRK!H2, CHA!H2, CHI!H2, CLE!H2, DAL!H2, DEN!H2, DET!H2, GSW!H2, HOU!H2, IND!H2, LAC!H2, LAL!H2, MEM!H2, MIA!H2, MIL!H2, MIN!H2, NOP!G2, NYK!H2, OKC!H2, ORL!H2, PHI!H2, PHX!H2, POR!H2, SAC!H2, SAS!H2, TOR!H2, UTH!H2, WAS!H2)</f>
        <v>54</v>
      </c>
      <c r="I200" s="142">
        <f>SUM(ATL!I2, BOS!I2, BRK!I2, CHA!I2, CHI!I2, CLE!I2, DAL!I2, DEN!I2, DET!I2, GSW!I2, HOU!I2, IND!I2, LAC!I2, LAL!I2, MEM!I2, MIA!I2, MIL!I2, MIN!I2, NOP!I2, NYK!I2, OKC!I2, ORL!I2, PHI!I2, PHX!I2, POR!I2, SAC!I2, SAS!I2, TOR!I2, UTH!I2, WAS!I2)</f>
        <v>45</v>
      </c>
      <c r="J200" s="142">
        <f>SUM(ATL!J2, BOS!J2, BRK!J2, CHA!J2, CHI!J2, CLE!J2, DAL!J2, DEN!J2, DET!J2, GSW!J2, HOU!J2, IND!J2, LAC!J2, LAL!J2, MEM!J2, MIA!J2, MIL!J2, MIN!J2, NOP!J2, NYK!J2, OKC!J2, ORL!J2, PHI!J2, PHX!J2, POR!J2, SAC!J2, SAS!J2, TOR!J2, UTH!J2, WAS!J2)</f>
        <v>28</v>
      </c>
      <c r="K200" s="142">
        <f>SUM(ATL!K2, BOS!K2, BRK!K2, CHA!K2, CHI!K2, CLE!K2, DAL!K2, DEN!K2, DET!K2, GSW!K2, HOU!K2, IND!K2, LAC!K2, LAL!K2, MEM!K2, MIA!K2, MIL!K2, MIN!K2, NOP!K2, NYK!K2, OKC!K2, ORL!K2, PHI!K2, PHX!K2, POR!K2, SAC!K2, SAS!K2, TOR!K2, UTH!K2, WAS!K2)</f>
        <v>61</v>
      </c>
      <c r="L200" s="142">
        <f>SUM(ATL!L2, BOS!L2, BRK!L2, CHA!L2, CHI!L2, CLE!L2, DAL!L2, DEN!L2, DET!L2, GSW!L2, HOU!L2, IND!L2, LAC!L2, LAL!L2, MEM!L2, MIA!L2, MIL!L2, MIN!L2, NOP!L2, NYK!L2, OKC!L2, ORL!L2, PHI!L2, PHX!L2, POR!L2, SAC!L2, SAS!L2, TOR!L2, UTH!L2, WAS!L2)</f>
        <v>50</v>
      </c>
      <c r="M200" s="142">
        <f>SUM(ATL!M2, BOS!M2, BRK!M2, CHA!M2, CHI!M2, CLE!M2, DAL!M2, DEN!M2, DET!M2, GSW!M2, HOU!M2, IND!M2, LAC!M2, LAL!M2, MEM!M2, MIA!M2, MIL!M2, MIN!M2, NOP!M2, NYK!M2, OKC!M2, ORL!M2, PHI!M2, PHX!M2, POR!M2, SAC!M2, SAS!M2, TOR!M2, UTH!M2, WAS!M2)</f>
        <v>90</v>
      </c>
      <c r="N200" s="142">
        <f>SUM(ATL!N2, BOS!N2, BRK!N2, CHA!N2, CHI!N2, CLE!N2, DAL!N2, DEN!N2, DET!N2, GSW!N2, HOU!N2, IND!N2, LAC!N2, LAL!N2, MEM!N2, MIA!N2, MIL!N2, MIN!N2, NOP!N2, NYK!N2, OKC!N2, ORL!N2, PHI!N2, PHX!N2, POR!N2, SAC!N2, SAS!N2, TOR!N2, UTH!N2, WAS!N2)</f>
        <v>124</v>
      </c>
      <c r="O200" s="142">
        <f>SUM(ATL!O2, BOS!O2, BRK!O2, CHA!O2, CHI!O2, CLE!O2, DAL!O2, DEN!O2, DET!O2, GSW!O2, HOU!O2, IND!O2, LAC!O2, LAL!O2, MEM!O2, MIA!O2, MIL!O2, MIN!O2, NOP!O2, NYK!O2, OKC!O2, ORL!O2, PHI!O2, PHX!O2, POR!O2, SAC!O2, SAS!O2, TOR!O2, UTH!O2, WAS!O2)</f>
        <v>53</v>
      </c>
      <c r="P200" s="142">
        <f>SUM(ATL!P2, BOS!P2, BRK!P2, CHA!P2, CHI!P2, CLE!P2, DAL!P2, DEN!P2, DET!P2, GSW!P2, HOU!P2, IND!P2, LAC!P2, LAL!P2, MEM!P2, MIA!P2, MIL!P2, MIN!P2, NOP!P2, NYK!P2, OKC!P2, ORL!P2, PHI!P2, PHX!P2, POR!P2, SAC!P2, SAS!P2, TOR!P2, UTH!P2, WAS!P2)</f>
        <v>0</v>
      </c>
      <c r="Q200" s="142">
        <f>SUM(ATL!Q2, BOS!Q2, BRK!Q2, CHA!Q2, CHI!Q2, CLE!Q2, DAL!Q2, DEN!Q2, DET!Q2, GSW!Q2, HOU!Q2, IND!Q2, LAC!Q2, LAL!Q2, MEM!Q2, MIA!Q2, MIL!Q2, MIN!Q2, NOP!Q2, NYK!Q2, OKC!Q2, ORL!Q2, PHI!Q2, PHX!Q2, POR!Q2, SAC!Q2, SAS!Q2, TOR!Q2, UTH!Q2, WAS!Q2)</f>
        <v>0</v>
      </c>
      <c r="R200" s="142">
        <f>SUM(ATL!R2, BOS!R2, BRK!R2, CHA!R2, CHI!R2, CLE!R2, DAL!R2, DEN!R2, DET!R2, GSW!R2, HOU!R2, IND!R2, LAC!R2, LAL!R2, MEM!R2, MIA!R2, MIL!R2, MIN!R2, NOP!R2, NYK!R2, OKC!R2, ORL!R2, PHI!R2, PHX!R2, POR!R2, SAC!R2, SAS!R2, TOR!R2, UTH!R2, WAS!R2)</f>
        <v>0</v>
      </c>
      <c r="S200" s="142">
        <f>SUM(ATL!S2, BOS!S2, BRK!S2, CHA!S2, CHI!S2, CLE!S2, DAL!S2, DEN!S2, DET!S2, GSW!S2, HOU!S2, IND!S2, LAC!S2, LAL!S2, MEM!S2, MIA!S2, MIL!S2, MIN!S2, NOP!S2, NYK!S2, OKC!S2, ORL!S2, PHI!S2, PHX!S2, POR!S2, SAC!S2, SAS!S2, TOR!S2, UTH!S2, WAS!S2)</f>
        <v>41821</v>
      </c>
    </row>
    <row r="201">
      <c r="A201" s="3" t="s">
        <v>22</v>
      </c>
      <c r="B201" s="142">
        <f>SUM(ATL!B3, BOS!B3, BRK!B3, CHA!B3, CHI!B3, CLE!B3, DAL!B3, DEN!B3, DET!B3, GSW!B3, HOU!B3, IND!B3, LAC!B3, LAL!B3, MEM!B3, MIA!B3, MIL!B3, MIN!B3, NOP!B3, NYK!B3, OKC!B3, ORL!B3, PHI!B3, PHX!B3, POR!B3, SAC!B3, SAS!B3, TOR!B3, UTH!B3, WAS!B3)</f>
        <v>800</v>
      </c>
      <c r="C201" s="142">
        <f>SUM(ATL!C3, BOS!C3, BRK!C3, CHA!C3, CHI!C3, CLE!C3, DAL!C3, DEN!C3, DET!C3, GSW!C3, HOU!C3, IND!C3, LAC!C3, LAL!C3, MEM!C3, MIA!C3, MIL!C3, MIN!C3, NOP!C3, NYK!C3, OKC!C3, ORL!C3, PHI!C3, PHX!C3, POR!C3, SAC!C3, SAS!C3, TOR!C3, UTH!C3, WAS!C3)</f>
        <v>606</v>
      </c>
      <c r="D201" s="142">
        <f>SUM(ATL!D3, BOS!D3, BRK!D3, CHA!D3, CHI!D3, CLE!D3, DAL!D3, DEN!D3, DET!D3, GSW!D3, HOU!D3, IND!D3, LAC!D3, LAL!D3, MEM!D3, MIA!D3, MIL!D3, MIN!D3, NOP!D3, NYK!D3, OKC!D3, ORL!D3, PHI!D3, PHX!D3, POR!D3, SAC!D3, SAS!D3, TOR!D3, UTH!D3, WAS!D3)</f>
        <v>558</v>
      </c>
      <c r="E201" s="142">
        <f>SUM(ATL!E3, BOS!E3, BRK!E3, CHA!E3, CHI!E3, CLE!E3, DAL!E3, DEN!E3, DET!E3, GSW!E3, HOU!E3, IND!E3, LAC!E3, LAL!E3, MEM!E3, MIA!E3, MIL!E3, MIN!E3, NOP!E3, NYK!E3, OKC!E3, ORL!E3, PHI!E3, PHX!E3, POR!E3, SAC!E3, SAS!E3, TOR!E3, UTH!E3, WAS!E3)</f>
        <v>618</v>
      </c>
      <c r="F201" s="142">
        <f>SUM(ATL!G3, BOS!F3, BRK!F3, CHA!F3, CHI!F3, CLE!F3, DAL!F3, DEN!F3, DET!F3, GSW!F3, HOU!F3, IND!F3, LAC!F3, LAL!F3, MEM!F3, MIA!F3, MIL!F3, MIN!F3, NOP!F3, NYK!F3, OKC!F3, ORL!F3, PHI!F3, PHX!F3, POR!F3, SAC!F3, SAS!F3, TOR!F3, UTH!F3, WAS!F3)</f>
        <v>587</v>
      </c>
      <c r="G201" s="142">
        <f>SUM(ATL!G3, BOS!G3, BRK!G3, CHA!G3, CHI!G3, CLE!G3, DAL!G3, DEN!G3, DET!G3, GSW!G3, HOU!G3, IND!G3, LAC!G3, LAL!G3, MEM!G3, MIA!G3, MIL!G3, MIN!G3, NOP!G3, NYK!G3, OKC!G3, ORL!G3, PHI!G3, PHX!G3, POR!G3, SAC!G3, SAS!G3, TOR!G3, UTH!G3, WAS!G3)</f>
        <v>631</v>
      </c>
      <c r="H201" s="142">
        <f>SUM(ATL!H3, BOS!H3, BRK!H3, CHA!H3, CHI!H3, CLE!H3, DAL!H3, DEN!H3, DET!H3, GSW!H3, HOU!H3, IND!H3, LAC!H3, LAL!H3, MEM!H3, MIA!H3, MIL!H3, MIN!H3, NOP!G3, NYK!H3, OKC!H3, ORL!H3, PHI!H3, PHX!H3, POR!H3, SAC!H3, SAS!H3, TOR!H3, UTH!H3, WAS!H3)</f>
        <v>694</v>
      </c>
      <c r="I201" s="142">
        <f>SUM(ATL!I3, BOS!I3, BRK!I3, CHA!I3, CHI!I3, CLE!I3, DAL!I3, DEN!I3, DET!I3, GSW!I3, HOU!I3, IND!I3, LAC!I3, LAL!I3, MEM!I3, MIA!I3, MIL!I3, MIN!I3, NOP!I2, NYK!I3, OKC!I3, ORL!I3, PHI!I3, PHX!I3, POR!I3, SAC!I3, SAS!I3, TOR!I3, UTH!I3, WAS!I3)</f>
        <v>630</v>
      </c>
      <c r="J201" s="142">
        <f>SUM(ATL!J3, BOS!J3, BRK!J3, CHA!J3, CHI!J3, CLE!J3, DAL!J3, DEN!J3, DET!J3, GSW!J3, HOU!J3, IND!J3, LAC!J3, LAL!J3, MEM!J3, MIA!J3, MIL!J3, MIN!J3, NOP!J2, NYK!J3, OKC!J3, ORL!J3, PHI!J3, PHX!J3, POR!J3, SAC!J3, SAS!J3, TOR!J3, UTH!J3, WAS!J3)</f>
        <v>523</v>
      </c>
      <c r="K201" s="142">
        <f>SUM(ATL!K3, BOS!K3, BRK!K3, CHA!K3, CHI!K3, CLE!K3, DAL!K3, DEN!K3, DET!K3, GSW!K3, HOU!K3, IND!K3, LAC!K3, LAL!K3, MEM!K3, MIA!K3, MIL!K3, MIN!K3, NOP!K2, NYK!K3, OKC!K3, ORL!K3, PHI!K3, PHX!K3, POR!K3, SAC!K3, SAS!K3, TOR!K3, UTH!K3, WAS!K3)</f>
        <v>550</v>
      </c>
      <c r="L201" s="142">
        <f>SUM(ATL!L3, BOS!L3, BRK!L3, CHA!L3, CHI!L3, CLE!L3, DAL!L3, DEN!L3, DET!L3, GSW!L3, HOU!L3, IND!L3, LAC!L3, LAL!L3, MEM!L3, MIA!L3, MIL!L3, MIN!L3, NOP!L2, NYK!L3, OKC!L3, ORL!L3, PHI!L3, PHX!L3, POR!L3, SAC!L3, SAS!L3, TOR!L3, UTH!L3, WAS!L3)</f>
        <v>532</v>
      </c>
      <c r="M201" s="142">
        <f>SUM(ATL!M3, BOS!M3, BRK!M3, CHA!M3, CHI!M3, CLE!M3, DAL!M3, DEN!M3, DET!M3, GSW!M3, HOU!M3, IND!M3, LAC!M3, LAL!M3, MEM!M3, MIA!M3, MIL!M3, MIN!M3, NOP!M3, NYK!M3, OKC!M3, ORL!M3, PHI!M3, PHX!M3, POR!M3, SAC!M3, SAS!M3, TOR!M3, UTH!M3, WAS!M3)</f>
        <v>474</v>
      </c>
      <c r="N201" s="142">
        <f>SUM(ATL!N3, BOS!N3, BRK!N3, CHA!N3, CHI!N3, CLE!N3, DAL!N3, DEN!N3, DET!N3, GSW!N3, HOU!N3, IND!N3, LAC!N3, LAL!N3, MEM!N3, MIA!N3, MIL!N3, MIN!N3, NOP!N3, NYK!N3, OKC!N3, ORL!N3, PHI!N3, PHX!N3, POR!N3, SAC!N3, SAS!N3, TOR!N3, UTH!N3, WAS!N3)</f>
        <v>436</v>
      </c>
      <c r="O201" s="142">
        <f>SUM(ATL!O3, BOS!O3, BRK!O3, CHA!O3, CHI!O3, CLE!O3, DAL!O3, DEN!O3, DET!O3, GSW!O3, HOU!O3, IND!O3, LAC!O3, LAL!O3, MEM!O3, MIA!O3, MIL!O3, MIN!O3, NOP!O3, NYK!O3, OKC!O3, ORL!O3, PHI!O3, PHX!O3, POR!O3, SAC!O3, SAS!O3, TOR!O3, UTH!O3, WAS!O3)</f>
        <v>164</v>
      </c>
      <c r="P201" s="142">
        <f>SUM(ATL!P3, BOS!P3, BRK!P3, CHA!P3, CHI!P3, CLE!P3, DAL!P3, DEN!P3, DET!P3, GSW!P3, HOU!P3, IND!P3, LAC!P3, LAL!P3, MEM!P3, MIA!P3, MIL!P3, MIN!P3, NOP!P3, NYK!P3, OKC!P3, ORL!P3, PHI!P3, PHX!P3, POR!P3, SAC!P3, SAS!P3, TOR!P3, UTH!P3, WAS!P3)</f>
        <v>0</v>
      </c>
      <c r="Q201" s="142">
        <f>SUM(ATL!Q3, BOS!Q3, BRK!Q3, CHA!Q3, CHI!Q3, CLE!Q3, DAL!Q3, DEN!Q3, DET!Q3, GSW!Q3, HOU!Q3, IND!Q3, LAC!Q3, LAL!Q3, MEM!Q3, MIA!Q3, MIL!Q3, MIN!Q3, NOP!Q3, NYK!Q3, OKC!Q3, ORL!Q3, PHI!Q3, PHX!Q3, POR!Q3, SAC!Q3, SAS!Q3, TOR!Q3, UTH!Q3, WAS!Q3)</f>
        <v>0</v>
      </c>
      <c r="R201" s="142">
        <f>SUM(ATL!R3, BOS!R3, BRK!R3, CHA!R3, CHI!R3, CLE!R3, DAL!R3, DEN!R3, DET!R3, GSW!R3, HOU!R3, IND!R3, LAC!R3, LAL!R3, MEM!R3, MIA!R3, MIL!R3, MIN!R3, NOP!R3, NYK!R3, OKC!R3, ORL!R3, PHI!R3, PHX!R3, POR!R3, SAC!R3, SAS!R3, TOR!R3, UTH!R3, WAS!R3)</f>
        <v>0</v>
      </c>
      <c r="S201" s="142">
        <f>SUM(ATL!S3, BOS!S3, BRK!S3, CHA!S3, CHI!S3, CLE!S3, DAL!S3, DEN!S3, DET!S3, GSW!S3, HOU!S3, IND!S3, LAC!S3, LAL!S3, MEM!S3, MIA!S3, MIL!S3, MIN!S3, NOP!S3, NYK!S3, OKC!S3, ORL!S3, PHI!S3, PHX!S3, POR!S3, SAC!S3, SAS!S3, TOR!S3, UTH!S3, WAS!S3)</f>
        <v>41702</v>
      </c>
    </row>
    <row r="202">
      <c r="A202" s="3" t="s">
        <v>23</v>
      </c>
      <c r="B202" s="142">
        <f>SUM(ATL!B4, BOS!B4, BRK!B4, CHA!B4, CHI!B4, CLE!B4, DAL!B4, DEN!B4, DET!B4, GSW!B4, HOU!B4, IND!B4, LAC!B4, LAL!B4, MEM!B4, MIA!B4, MIL!B4, MIN!B4, NOP!B4, NYK!B4, OKC!B4, ORL!B4, PHI!B4, PHX!B4, POR!B4, SAC!B4, SAS!B4, TOR!B4, UTH!B4, WAS!B4)</f>
        <v>553</v>
      </c>
      <c r="C202" s="142">
        <f>SUM(ATL!C4, BOS!C4, BRK!C4, CHA!C4, CHI!C4, CLE!C4, DAL!C4, DEN!C4, DET!C4, GSW!C4, HOU!C4, IND!C4, LAC!C4, LAL!C4, MEM!C4, MIA!C4, MIL!C4, MIN!C4, NOP!C4, NYK!C4, OKC!C4, ORL!C4, PHI!C4, PHX!C4, POR!C4, SAC!C4, SAS!C4, TOR!C4, UTH!C4, WAS!C4)</f>
        <v>544</v>
      </c>
      <c r="D202" s="142">
        <f>SUM(ATL!D4, BOS!D4, BRK!D4, CHA!D4, CHI!D4, CLE!D4, DAL!D4, DEN!D4, DET!D4, GSW!D4, HOU!D4, IND!D4, LAC!D4, LAL!D4, MEM!D4, MIA!D4, MIL!D4, MIN!D4, NOP!D4, NYK!D4, OKC!D4, ORL!D4, PHI!D4, PHX!D4, POR!D4, SAC!D4, SAS!D4, TOR!D4, UTH!D4, WAS!D4)</f>
        <v>468</v>
      </c>
      <c r="E202" s="142">
        <f>SUM(ATL!E4, BOS!E4, BRK!E4, CHA!E4, CHI!E4, CLE!E4, DAL!E4, DEN!E4, DET!E4, GSW!E4, HOU!E4, IND!E4, LAC!E4, LAL!E4, MEM!E4, MIA!E4, MIL!E4, MIN!E4, NOP!E4, NYK!E4, OKC!E4, ORL!E4, PHI!E4, PHX!E4, POR!E4, SAC!E4, SAS!E4, TOR!E4, UTH!E4, WAS!E4)</f>
        <v>532</v>
      </c>
      <c r="F202" s="142">
        <f>SUM(ATL!G4, BOS!F4, BRK!F4, CHA!F4, CHI!F4, CLE!F4, DAL!F4, DEN!F4, DET!F4, GSW!F4, HOU!F4, IND!F4, LAC!F4, LAL!F4, MEM!F4, MIA!F4, MIL!F4, MIN!F4, NOP!F4, NYK!F4, OKC!F4, ORL!F4, PHI!F4, PHX!F4, POR!F4, SAC!F4, SAS!F4, TOR!F4, UTH!F4, WAS!F4)</f>
        <v>494</v>
      </c>
      <c r="G202" s="142">
        <f>SUM(ATL!G4, BOS!G4, BRK!G4, CHA!G4, CHI!G4, CLE!G4, DAL!G4, DEN!G4, DET!G4, GSW!G4, HOU!G4, IND!G4, LAC!G4, LAL!G4, MEM!G4, MIA!G4, MIL!G4, MIN!G4, NOP!G4, NYK!G4, OKC!G4, ORL!G4, PHI!G4, PHX!G4, POR!G4, SAC!G4, SAS!G4, TOR!G4, UTH!G4, WAS!G4)</f>
        <v>502</v>
      </c>
      <c r="H202" s="142">
        <f>SUM(ATL!H4, BOS!H4, BRK!H4, CHA!H4, CHI!H4, CLE!H4, DAL!H4, DEN!H4, DET!H4, GSW!H4, HOU!H4, IND!H4, LAC!H4, LAL!H4, MEM!H4, MIA!H4, MIL!H4, MIN!H4, NOP!G4, NYK!H4, OKC!H4, ORL!H4, PHI!H4, PHX!H4, POR!H4, SAC!H4, SAS!H4, TOR!H4, UTH!H4, WAS!H4)</f>
        <v>576</v>
      </c>
      <c r="I202" s="142">
        <f>SUM(ATL!I4, BOS!I4, BRK!I4, CHA!I4, CHI!I4, CLE!I4, DAL!I4, DEN!I4, DET!I4, GSW!I4, HOU!I4, IND!I4, LAC!I4, LAL!I4, MEM!I4, MIA!I4, MIL!I4, MIN!I4, NOP!I3, NYK!I4, OKC!I4, ORL!I4, PHI!I4, PHX!I4, POR!I4, SAC!I4, SAS!I4, TOR!I4, UTH!I4, WAS!I4)</f>
        <v>588</v>
      </c>
      <c r="J202" s="142">
        <f>SUM(ATL!J4, BOS!J4, BRK!J4, CHA!J4, CHI!J4, CLE!J4, DAL!J4, DEN!J4, DET!J4, GSW!J4, HOU!J4, IND!J4, LAC!J4, LAL!J4, MEM!J4, MIA!J4, MIL!J4, MIN!J4, NOP!J3, NYK!J4, OKC!J4, ORL!J4, PHI!J4, PHX!J4, POR!J4, SAC!J4, SAS!J4, TOR!J4, UTH!J4, WAS!J4)</f>
        <v>525</v>
      </c>
      <c r="K202" s="142">
        <f>SUM(ATL!K4, BOS!K4, BRK!K4, CHA!K4, CHI!K4, CLE!K4, DAL!K4, DEN!K4, DET!K4, GSW!K4, HOU!K4, IND!K4, LAC!K4, LAL!K4, MEM!K4, MIA!K4, MIL!K4, MIN!K4, NOP!K3, NYK!K4, OKC!K4, ORL!K4, PHI!K4, PHX!K4, POR!K4, SAC!K4, SAS!K4, TOR!K4, UTH!K4, WAS!K4)</f>
        <v>493</v>
      </c>
      <c r="L202" s="142">
        <f>SUM(ATL!L4, BOS!L4, BRK!L4, CHA!L4, CHI!L4, CLE!L4, DAL!L4, DEN!L4, DET!L4, GSW!L4, HOU!L4, IND!L4, LAC!L4, LAL!L4, MEM!L4, MIA!L4, MIL!L4, MIN!L4, NOP!L3, NYK!L4, OKC!L4, ORL!L4, PHI!L4, PHX!L4, POR!L4, SAC!L4, SAS!L4, TOR!L4, UTH!L4, WAS!L4)</f>
        <v>567</v>
      </c>
      <c r="M202" s="142">
        <f>SUM(ATL!M4, BOS!M4, BRK!M4, CHA!M4, CHI!M4, CLE!M4, DAL!M4, DEN!M4, DET!M4, GSW!M4, HOU!M4, IND!M4, LAC!M4, LAL!M4, MEM!M4, MIA!M4, MIL!M4, MIN!M4, NOP!M4, NYK!M4, OKC!M4, ORL!M4, PHI!M4, PHX!M4, POR!M4, SAC!M4, SAS!M4, TOR!M4, UTH!M4, WAS!M4)</f>
        <v>533</v>
      </c>
      <c r="N202" s="142">
        <f>SUM(ATL!N4, BOS!N4, BRK!N4, CHA!N4, CHI!N4, CLE!N4, DAL!N4, DEN!N4, DET!N4, GSW!N4, HOU!N4, IND!N4, LAC!N4, LAL!N4, MEM!N4, MIA!N4, MIL!N4, MIN!N4, NOP!N4, NYK!N4, OKC!N4, ORL!N4, PHI!N4, PHX!N4, POR!N4, SAC!N4, SAS!N4, TOR!N4, UTH!N4, WAS!N4)</f>
        <v>402</v>
      </c>
      <c r="O202" s="142">
        <f>SUM(ATL!O4, BOS!O4, BRK!O4, CHA!O4, CHI!O4, CLE!O4, DAL!O4, DEN!O4, DET!O4, GSW!O4, HOU!O4, IND!O4, LAC!O4, LAL!O4, MEM!O4, MIA!O4, MIL!O4, MIN!O4, NOP!O4, NYK!O4, OKC!O4, ORL!O4, PHI!O4, PHX!O4, POR!O4, SAC!O4, SAS!O4, TOR!O4, UTH!O4, WAS!O4)</f>
        <v>175</v>
      </c>
      <c r="P202" s="142">
        <f>SUM(ATL!P4, BOS!P4, BRK!P4, CHA!P4, CHI!P4, CLE!P4, DAL!P4, DEN!P4, DET!P4, GSW!P4, HOU!P4, IND!P4, LAC!P4, LAL!P4, MEM!P4, MIA!P4, MIL!P4, MIN!P4, NOP!P4, NYK!P4, OKC!P4, ORL!P4, PHI!P4, PHX!P4, POR!P4, SAC!P4, SAS!P4, TOR!P4, UTH!P4, WAS!P4)</f>
        <v>0</v>
      </c>
      <c r="Q202" s="142">
        <f>SUM(ATL!Q4, BOS!Q4, BRK!Q4, CHA!Q4, CHI!Q4, CLE!Q4, DAL!Q4, DEN!Q4, DET!Q4, GSW!Q4, HOU!Q4, IND!Q4, LAC!Q4, LAL!Q4, MEM!Q4, MIA!Q4, MIL!Q4, MIN!Q4, NOP!Q4, NYK!Q4, OKC!Q4, ORL!Q4, PHI!Q4, PHX!Q4, POR!Q4, SAC!Q4, SAS!Q4, TOR!Q4, UTH!Q4, WAS!Q4)</f>
        <v>0</v>
      </c>
      <c r="R202" s="142">
        <f>SUM(ATL!R4, BOS!R4, BRK!R4, CHA!R4, CHI!R4, CLE!R4, DAL!R4, DEN!R4, DET!R4, GSW!R4, HOU!R4, IND!R4, LAC!R4, LAL!R4, MEM!R4, MIA!R4, MIL!R4, MIN!R4, NOP!R4, NYK!R4, OKC!R4, ORL!R4, PHI!R4, PHX!R4, POR!R4, SAC!R4, SAS!R4, TOR!R4, UTH!R4, WAS!R4)</f>
        <v>0</v>
      </c>
      <c r="S202" s="142">
        <f>SUM(ATL!S4, BOS!S4, BRK!S4, CHA!S4, CHI!S4, CLE!S4, DAL!S4, DEN!S4, DET!S4, GSW!S4, HOU!S4, IND!S4, LAC!S4, LAL!S4, MEM!S4, MIA!S4, MIL!S4, MIN!S4, NOP!S4, NYK!S4, OKC!S4, ORL!S4, PHI!S4, PHX!S4, POR!S4, SAC!S4, SAS!S4, TOR!S4, UTH!S4, WAS!S4)</f>
        <v>41732</v>
      </c>
    </row>
    <row r="203">
      <c r="A203" s="3" t="s">
        <v>24</v>
      </c>
      <c r="B203" s="142">
        <f>SUM(ATL!B5, BOS!B5, BRK!B5, CHA!B5, CHI!B5, CLE!B5, DAL!B5, DEN!B5, DET!B5, GSW!B5, HOU!B5, IND!B5, LAC!B5, LAL!B5, MEM!B5, MIA!B5, MIL!B5, MIN!B5, NOP!B5, NYK!B5, OKC!B5, ORL!B5, PHI!B5, PHX!B5, POR!B5, SAC!B5, SAS!B5, TOR!B5, UTH!B5, WAS!B5)</f>
        <v>412</v>
      </c>
      <c r="C203" s="142">
        <f>SUM(ATL!C5, BOS!C5, BRK!C5, CHA!C5, CHI!C5, CLE!C5, DAL!C5, DEN!C5, DET!C5, GSW!C5, HOU!C5, IND!C5, LAC!C5, LAL!C5, MEM!C5, MIA!C5, MIL!C5, MIN!C5, NOP!C5, NYK!C5, OKC!C5, ORL!C5, PHI!C5, PHX!C5, POR!C5, SAC!C5, SAS!C5, TOR!C5, UTH!C5, WAS!C5)</f>
        <v>457</v>
      </c>
      <c r="D203" s="142">
        <f>SUM(ATL!D5, BOS!D5, BRK!D5, CHA!D5, CHI!D5, CLE!D5, DAL!D5, DEN!D5, DET!D5, GSW!D5, HOU!D5, IND!D5, LAC!D5, LAL!D5, MEM!D5, MIA!D5, MIL!D5, MIN!D5, NOP!D5, NYK!D5, OKC!D5, ORL!D5, PHI!D5, PHX!D5, POR!D5, SAC!D5, SAS!D5, TOR!D5, UTH!D5, WAS!D5)</f>
        <v>500</v>
      </c>
      <c r="E203" s="142">
        <f>SUM(ATL!E5, BOS!E5, BRK!E5, CHA!E5, CHI!E5, CLE!E5, DAL!E5, DEN!E5, DET!E5, GSW!E5, HOU!E5, IND!E5, LAC!E5, LAL!E5, MEM!E5, MIA!E5, MIL!E5, MIN!E5, NOP!E5, NYK!E5, OKC!E5, ORL!E5, PHI!E5, PHX!E5, POR!E5, SAC!E5, SAS!E5, TOR!E5, UTH!E5, WAS!E5)</f>
        <v>686</v>
      </c>
      <c r="F203" s="142">
        <f>SUM(ATL!G5, BOS!F5, BRK!F5, CHA!F5, CHI!F5, CLE!F5, DAL!F5, DEN!F5, DET!F5, GSW!F5, HOU!F5, IND!F5, LAC!F5, LAL!F5, MEM!F5, MIA!F5, MIL!F5, MIN!F5, NOP!F5, NYK!F5, OKC!F5, ORL!F5, PHI!F5, PHX!F5, POR!F5, SAC!F5, SAS!F5, TOR!F5, UTH!F5, WAS!F5)</f>
        <v>631</v>
      </c>
      <c r="G203" s="142">
        <f>SUM(ATL!G5, BOS!G5, BRK!G5, CHA!G5, CHI!G5, CLE!G5, DAL!G5, DEN!G5, DET!G5, GSW!G5, HOU!G5, IND!G5, LAC!G5, LAL!G5, MEM!G5, MIA!G5, MIL!G5, MIN!G5, NOP!G5, NYK!G5, OKC!G5, ORL!G5, PHI!G5, PHX!G5, POR!G5, SAC!G5, SAS!G5, TOR!G5, UTH!G5, WAS!G5)</f>
        <v>634</v>
      </c>
      <c r="H203" s="142">
        <f>SUM(ATL!H5, BOS!H5, BRK!H5, CHA!H5, CHI!H5, CLE!H5, DAL!H5, DEN!H5, DET!H5, GSW!H5, HOU!H5, IND!H5, LAC!H5, LAL!H5, MEM!H5, MIA!H5, MIL!H5, MIN!H5, NOP!G5, NYK!H5, OKC!H5, ORL!H5, PHI!H5, PHX!H5, POR!H5, SAC!H5, SAS!H5, TOR!H5, UTH!H5, WAS!H5)</f>
        <v>558</v>
      </c>
      <c r="I203" s="142">
        <f>SUM(ATL!I5, BOS!I5, BRK!I5, CHA!I5, CHI!I5, CLE!I5, DAL!I5, DEN!I5, DET!I5, GSW!I5, HOU!I5, IND!I5, LAC!I5, LAL!I5, MEM!I5, MIA!I5, MIL!I5, MIN!I5, NOP!I4, NYK!I5, OKC!I5, ORL!I5, PHI!I5, PHX!I5, POR!I5, SAC!I5, SAS!I5, TOR!I5, UTH!I5, WAS!I5)</f>
        <v>479</v>
      </c>
      <c r="J203" s="142">
        <f>SUM(ATL!J5, BOS!J5, BRK!J5, CHA!J5, CHI!J5, CLE!J5, DAL!J5, DEN!J5, DET!J5, GSW!J5, HOU!J5, IND!J5, LAC!J5, LAL!J5, MEM!J5, MIA!J5, MIL!J5, MIN!J5, NOP!J4, NYK!J5, OKC!J5, ORL!J5, PHI!J5, PHX!J5, POR!J5, SAC!J5, SAS!J5, TOR!J5, UTH!J5, WAS!J5)</f>
        <v>430</v>
      </c>
      <c r="K203" s="142">
        <f>SUM(ATL!K5, BOS!K5, BRK!K5, CHA!K5, CHI!K5, CLE!K5, DAL!K5, DEN!K5, DET!K5, GSW!K5, HOU!K5, IND!K5, LAC!K5, LAL!K5, MEM!K5, MIA!K5, MIL!K5, MIN!K5, NOP!K4, NYK!K5, OKC!K5, ORL!K5, PHI!K5, PHX!K5, POR!K5, SAC!K5, SAS!K5, TOR!K5, UTH!K5, WAS!K5)</f>
        <v>496</v>
      </c>
      <c r="L203" s="142">
        <f>SUM(ATL!L5, BOS!L5, BRK!L5, CHA!L5, CHI!L5, CLE!L5, DAL!L5, DEN!L5, DET!L5, GSW!L5, HOU!L5, IND!L5, LAC!L5, LAL!L5, MEM!L5, MIA!L5, MIL!L5, MIN!L5, NOP!L4, NYK!L5, OKC!L5, ORL!L5, PHI!L5, PHX!L5, POR!L5, SAC!L5, SAS!L5, TOR!L5, UTH!L5, WAS!L5)</f>
        <v>435</v>
      </c>
      <c r="M203" s="142">
        <f>SUM(ATL!M5, BOS!M5, BRK!M5, CHA!M5, CHI!M5, CLE!M5, DAL!M5, DEN!M5, DET!M5, GSW!M5, HOU!M5, IND!M5, LAC!M5, LAL!M5, MEM!M5, MIA!M5, MIL!M5, MIN!M5, NOP!M5, NYK!M5, OKC!M5, ORL!M5, PHI!M5, PHX!M5, POR!M5, SAC!M5, SAS!M5, TOR!M5, UTH!M5, WAS!M5)</f>
        <v>510</v>
      </c>
      <c r="N203" s="142">
        <f>SUM(ATL!N5, BOS!N5, BRK!N5, CHA!N5, CHI!N5, CLE!N5, DAL!N5, DEN!N5, DET!N5, GSW!N5, HOU!N5, IND!N5, LAC!N5, LAL!N5, MEM!N5, MIA!N5, MIL!N5, MIN!N5, NOP!N5, NYK!N5, OKC!N5, ORL!N5, PHI!N5, PHX!N5, POR!N5, SAC!N5, SAS!N5, TOR!N5, UTH!N5, WAS!N5)</f>
        <v>539</v>
      </c>
      <c r="O203" s="142">
        <f>SUM(ATL!O5, BOS!O5, BRK!O5, CHA!O5, CHI!O5, CLE!O5, DAL!O5, DEN!O5, DET!O5, GSW!O5, HOU!O5, IND!O5, LAC!O5, LAL!O5, MEM!O5, MIA!O5, MIL!O5, MIN!O5, NOP!O5, NYK!O5, OKC!O5, ORL!O5, PHI!O5, PHX!O5, POR!O5, SAC!O5, SAS!O5, TOR!O5, UTH!O5, WAS!O5)</f>
        <v>226</v>
      </c>
      <c r="P203" s="142">
        <f>SUM(ATL!P5, BOS!P5, BRK!P5, CHA!P5, CHI!P5, CLE!P5, DAL!P5, DEN!P5, DET!P5, GSW!P5, HOU!P5, IND!P5, LAC!P5, LAL!P5, MEM!P5, MIA!P5, MIL!P5, MIN!P5, NOP!P5, NYK!P5, OKC!P5, ORL!P5, PHI!P5, PHX!P5, POR!P5, SAC!P5, SAS!P5, TOR!P5, UTH!P5, WAS!P5)</f>
        <v>0</v>
      </c>
      <c r="Q203" s="142">
        <f>SUM(ATL!Q5, BOS!Q5, BRK!Q5, CHA!Q5, CHI!Q5, CLE!Q5, DAL!Q5, DEN!Q5, DET!Q5, GSW!Q5, HOU!Q5, IND!Q5, LAC!Q5, LAL!Q5, MEM!Q5, MIA!Q5, MIL!Q5, MIN!Q5, NOP!Q5, NYK!Q5, OKC!Q5, ORL!Q5, PHI!Q5, PHX!Q5, POR!Q5, SAC!Q5, SAS!Q5, TOR!Q5, UTH!Q5, WAS!Q5)</f>
        <v>0</v>
      </c>
      <c r="R203" s="142">
        <f>SUM(ATL!R5, BOS!R5, BRK!R5, CHA!R5, CHI!R5, CLE!R5, DAL!R5, DEN!R5, DET!R5, GSW!R5, HOU!R5, IND!R5, LAC!R5, LAL!R5, MEM!R5, MIA!R5, MIL!R5, MIN!R5, NOP!R5, NYK!R5, OKC!R5, ORL!R5, PHI!R5, PHX!R5, POR!R5, SAC!R5, SAS!R5, TOR!R5, UTH!R5, WAS!R5)</f>
        <v>0</v>
      </c>
      <c r="S203" s="142">
        <f>SUM(ATL!S5, BOS!S5, BRK!S5, CHA!S5, CHI!S5, CLE!S5, DAL!S5, DEN!S5, DET!S5, GSW!S5, HOU!S5, IND!S5, LAC!S5, LAL!S5, MEM!S5, MIA!S5, MIL!S5, MIN!S5, NOP!S5, NYK!S5, OKC!S5, ORL!S5, PHI!S5, PHX!S5, POR!S5, SAC!S5, SAS!S5, TOR!S5, UTH!S5, WAS!S5)</f>
        <v>41673</v>
      </c>
    </row>
    <row r="204">
      <c r="A204" s="3" t="s">
        <v>25</v>
      </c>
      <c r="B204" s="142">
        <f>SUM(ATL!B6, BOS!B6, BRK!B6, CHA!B6, CHI!B6, CLE!B6, DAL!B6, DEN!B6, DET!B6, GSW!B6, HOU!B6, IND!B6, LAC!B6, LAL!B6, MEM!B6, MIA!B6, MIL!B6, MIN!B6, NOP!B6, NYK!B6, OKC!B6, ORL!B6, PHI!B6, PHX!B6, POR!B6, SAC!B6, SAS!B6, TOR!B6, UTH!B6, WAS!B6)</f>
        <v>129</v>
      </c>
      <c r="C204" s="142">
        <f>SUM(ATL!C6, BOS!C6, BRK!C6, CHA!C6, CHI!C6, CLE!C6, DAL!C6, DEN!C6, DET!C6, GSW!C6, HOU!C6, IND!C6, LAC!C6, LAL!C6, MEM!C6, MIA!C6, MIL!C6, MIN!C6, NOP!C6, NYK!C6, OKC!C6, ORL!C6, PHI!C6, PHX!C6, POR!C6, SAC!C6, SAS!C6, TOR!C6, UTH!C6, WAS!C6)</f>
        <v>127</v>
      </c>
      <c r="D204" s="142">
        <f>SUM(ATL!D6, BOS!D6, BRK!D6, CHA!D6, CHI!D6, CLE!D6, DAL!D6, DEN!D6, DET!D6, GSW!D6, HOU!D6, IND!D6, LAC!D6, LAL!D6, MEM!D6, MIA!D6, MIL!D6, MIN!D6, NOP!D6, NYK!D6, OKC!D6, ORL!D6, PHI!D6, PHX!D6, POR!D6, SAC!D6, SAS!D6, TOR!D6, UTH!D6, WAS!D6)</f>
        <v>172</v>
      </c>
      <c r="E204" s="142">
        <f>SUM(ATL!E6, BOS!E6, BRK!E6, CHA!E6, CHI!E6, CLE!E6, DAL!E6, DEN!E6, DET!E6, GSW!E6, HOU!E6, IND!E6, LAC!E6, LAL!E6, MEM!E6, MIA!E6, MIL!E6, MIN!E6, NOP!E6, NYK!E6, OKC!E6, ORL!E6, PHI!E6, PHX!E6, POR!E6, SAC!E6, SAS!E6, TOR!E6, UTH!E6, WAS!E6)</f>
        <v>213</v>
      </c>
      <c r="F204" s="142">
        <f>SUM(ATL!G6, BOS!F6, BRK!F6, CHA!F6, CHI!F6, CLE!F6, DAL!F6, DEN!F6, DET!F6, GSW!F6, HOU!F6, IND!F6, LAC!F6, LAL!F6, MEM!F6, MIA!F6, MIL!F6, MIN!F6, NOP!F6, NYK!F6, OKC!F6, ORL!F6, PHI!F6, PHX!F6, POR!F6, SAC!F6, SAS!F6, TOR!F6, UTH!F6, WAS!F6)</f>
        <v>258</v>
      </c>
      <c r="G204" s="142">
        <f>SUM(ATL!G6, BOS!G6, BRK!G6, CHA!G6, CHI!G6, CLE!G6, DAL!G6, DEN!G6, DET!G6, GSW!G6, HOU!G6, IND!G6, LAC!G6, LAL!G6, MEM!G6, MIA!G6, MIL!G6, MIN!G6, NOP!G6, NYK!G6, OKC!G6, ORL!G6, PHI!G6, PHX!G6, POR!G6, SAC!G6, SAS!G6, TOR!G6, UTH!G6, WAS!G6)</f>
        <v>176</v>
      </c>
      <c r="H204" s="142">
        <f>SUM(ATL!H6, BOS!H6, BRK!H6, CHA!H6, CHI!H6, CLE!H6, DAL!H6, DEN!H6, DET!H6, GSW!H6, HOU!H6, IND!H6, LAC!H6, LAL!H6, MEM!H6, MIA!H6, MIL!H6, MIN!H6, NOP!G6, NYK!H6, OKC!H6, ORL!H6, PHI!H6, PHX!H6, POR!H6, SAC!H6, SAS!H6, TOR!H6, UTH!H6, WAS!H6)</f>
        <v>171</v>
      </c>
      <c r="I204" s="142">
        <f>SUM(ATL!I6, BOS!I6, BRK!I6, CHA!I6, CHI!I6, CLE!I6, DAL!I6, DEN!I6, DET!I6, GSW!I6, HOU!I6, IND!I6, LAC!I6, LAL!I6, MEM!I6, MIA!I6, MIL!I6, MIN!I6, NOP!I5, NYK!I6, OKC!I6, ORL!I6, PHI!I6, PHX!I6, POR!I6, SAC!I6, SAS!I6, TOR!I6, UTH!I6, WAS!I6)</f>
        <v>296</v>
      </c>
      <c r="J204" s="142">
        <f>SUM(ATL!J6, BOS!J6, BRK!J6, CHA!J6, CHI!J6, CLE!J6, DAL!J6, DEN!J6, DET!J6, GSW!J6, HOU!J6, IND!J6, LAC!J6, LAL!J6, MEM!J6, MIA!J6, MIL!J6, MIN!J6, NOP!J5, NYK!J6, OKC!J6, ORL!J6, PHI!J6, PHX!J6, POR!J6, SAC!J6, SAS!J6, TOR!J6, UTH!J6, WAS!J6)</f>
        <v>275</v>
      </c>
      <c r="K204" s="142">
        <f>SUM(ATL!K6, BOS!K6, BRK!K6, CHA!K6, CHI!K6, CLE!K6, DAL!K6, DEN!K6, DET!K6, GSW!K6, HOU!K6, IND!K6, LAC!K6, LAL!K6, MEM!K6, MIA!K6, MIL!K6, MIN!K6, NOP!K5, NYK!K6, OKC!K6, ORL!K6, PHI!K6, PHX!K6, POR!K6, SAC!K6, SAS!K6, TOR!K6, UTH!K6, WAS!K6)</f>
        <v>234</v>
      </c>
      <c r="L204" s="142">
        <f>SUM(ATL!L6, BOS!L6, BRK!L6, CHA!L6, CHI!L6, CLE!L6, DAL!L6, DEN!L6, DET!L6, GSW!L6, HOU!L6, IND!L6, LAC!L6, LAL!L6, MEM!L6, MIA!L6, MIL!L6, MIN!L6, NOP!L5, NYK!L6, OKC!L6, ORL!L6, PHI!L6, PHX!L6, POR!L6, SAC!L6, SAS!L6, TOR!L6, UTH!L6, WAS!L6)</f>
        <v>273</v>
      </c>
      <c r="M204" s="142">
        <f>SUM(ATL!M6, BOS!M6, BRK!M6, CHA!M6, CHI!M6, CLE!M6, DAL!M6, DEN!M6, DET!M6, GSW!M6, HOU!M6, IND!M6, LAC!M6, LAL!M6, MEM!M6, MIA!M6, MIL!M6, MIN!M6, NOP!M6, NYK!M6, OKC!M6, ORL!M6, PHI!M6, PHX!M6, POR!M6, SAC!M6, SAS!M6, TOR!M6, UTH!M6, WAS!M6)</f>
        <v>302</v>
      </c>
      <c r="N204" s="142">
        <f>SUM(ATL!N6, BOS!N6, BRK!N6, CHA!N6, CHI!N6, CLE!N6, DAL!N6, DEN!N6, DET!N6, GSW!N6, HOU!N6, IND!N6, LAC!N6, LAL!N6, MEM!N6, MIA!N6, MIL!N6, MIN!N6, NOP!N6, NYK!N6, OKC!N6, ORL!N6, PHI!N6, PHX!N6, POR!N6, SAC!N6, SAS!N6, TOR!N6, UTH!N6, WAS!N6)</f>
        <v>228</v>
      </c>
      <c r="O204" s="142">
        <f>SUM(ATL!O6, BOS!O6, BRK!O6, CHA!O6, CHI!O6, CLE!O6, DAL!O6, DEN!O6, DET!O6, GSW!O6, HOU!O6, IND!O6, LAC!O6, LAL!O6, MEM!O6, MIA!O6, MIL!O6, MIN!O6, NOP!O6, NYK!O6, OKC!O6, ORL!O6, PHI!O6, PHX!O6, POR!O6, SAC!O6, SAS!O6, TOR!O6, UTH!O6, WAS!O6)</f>
        <v>92</v>
      </c>
      <c r="P204" s="142">
        <f>SUM(ATL!P6, BOS!P6, BRK!P6, CHA!P6, CHI!P6, CLE!P6, DAL!P6, DEN!P6, DET!P6, GSW!P6, HOU!P6, IND!P6, LAC!P6, LAL!P6, MEM!P6, MIA!P6, MIL!P6, MIN!P6, NOP!P6, NYK!P6, OKC!P6, ORL!P6, PHI!P6, PHX!P6, POR!P6, SAC!P6, SAS!P6, TOR!P6, UTH!P6, WAS!P6)</f>
        <v>0</v>
      </c>
      <c r="Q204" s="142">
        <f>SUM(ATL!Q6, BOS!Q6, BRK!Q6, CHA!Q6, CHI!Q6, CLE!Q6, DAL!Q6, DEN!Q6, DET!Q6, GSW!Q6, HOU!Q6, IND!Q6, LAC!Q6, LAL!Q6, MEM!Q6, MIA!Q6, MIL!Q6, MIN!Q6, NOP!Q6, NYK!Q6, OKC!Q6, ORL!Q6, PHI!Q6, PHX!Q6, POR!Q6, SAC!Q6, SAS!Q6, TOR!Q6, UTH!Q6, WAS!Q6)</f>
        <v>0</v>
      </c>
      <c r="R204" s="142">
        <f>SUM(ATL!R6, BOS!R6, BRK!R6, CHA!R6, CHI!R6, CLE!R6, DAL!R6, DEN!R6, DET!R6, GSW!R6, HOU!R6, IND!R6, LAC!R6, LAL!R6, MEM!R6, MIA!R6, MIL!R6, MIN!R6, NOP!R6, NYK!R6, OKC!R6, ORL!R6, PHI!R6, PHX!R6, POR!R6, SAC!R6, SAS!R6, TOR!R6, UTH!R6, WAS!R6)</f>
        <v>0</v>
      </c>
      <c r="S204" s="142">
        <f>SUM(ATL!S6, BOS!S6, BRK!S6, CHA!S6, CHI!S6, CLE!S6, DAL!S6, DEN!S6, DET!S6, GSW!S6, HOU!S6, IND!S6, LAC!S6, LAL!S6, MEM!S6, MIA!S6, MIL!S6, MIN!S6, NOP!S6, NYK!S6, OKC!S6, ORL!S6, PHI!S6, PHX!S6, POR!S6, SAC!S6, SAS!S6, TOR!S6, UTH!S6, WAS!S6)</f>
        <v>41731</v>
      </c>
    </row>
    <row r="205">
      <c r="A205" s="3" t="s">
        <v>26</v>
      </c>
      <c r="B205" s="142">
        <f>SUM(ATL!B7, BOS!B7, BRK!B7, CHA!B7, CHI!B7, CLE!B7, DAL!B7, DEN!B7, DET!B7, GSW!B7, HOU!B7, IND!B7, LAC!B7, LAL!B7, MEM!B7, MIA!B7, MIL!B7, MIN!B7, NOP!B7, NYK!B7, OKC!B7, ORL!B7, PHI!B7, PHX!B7, POR!B7, SAC!B7, SAS!B7, TOR!B7, UTH!B7, WAS!B7)</f>
        <v>65</v>
      </c>
      <c r="C205" s="142">
        <f>SUM(ATL!C7, BOS!C7, BRK!C7, CHA!C7, CHI!C7, CLE!C7, DAL!C7, DEN!C7, DET!C7, GSW!C7, HOU!C7, IND!C7, LAC!C7, LAL!C7, MEM!C7, MIA!C7, MIL!C7, MIN!C7, NOP!C7, NYK!C7, OKC!C7, ORL!C7, PHI!C7, PHX!C7, POR!C7, SAC!C7, SAS!C7, TOR!C7, UTH!C7, WAS!C7)</f>
        <v>111</v>
      </c>
      <c r="D205" s="142">
        <f>SUM(ATL!D7, BOS!D7, BRK!D7, CHA!D7, CHI!D7, CLE!D7, DAL!D7, DEN!D7, DET!D7, GSW!D7, HOU!D7, IND!D7, LAC!D7, LAL!D7, MEM!D7, MIA!D7, MIL!D7, MIN!D7, NOP!D7, NYK!D7, OKC!D7, ORL!D7, PHI!D7, PHX!D7, POR!D7, SAC!D7, SAS!D7, TOR!D7, UTH!D7, WAS!D7)</f>
        <v>214</v>
      </c>
      <c r="E205" s="142">
        <f>SUM(ATL!E7, BOS!E7, BRK!E7, CHA!E7, CHI!E7, CLE!E7, DAL!E7, DEN!E7, DET!E7, GSW!E7, HOU!E7, IND!E7, LAC!E7, LAL!E7, MEM!E7, MIA!E7, MIL!E7, MIN!E7, NOP!E7, NYK!E7, OKC!E7, ORL!E7, PHI!E7, PHX!E7, POR!E7, SAC!E7, SAS!E7, TOR!E7, UTH!E7, WAS!E7)</f>
        <v>293</v>
      </c>
      <c r="F205" s="142">
        <f>SUM(ATL!G7, BOS!F7, BRK!F7, CHA!F7, CHI!F7, CLE!F7, DAL!F7, DEN!F7, DET!F7, GSW!F7, HOU!F7, IND!F7, LAC!F7, LAL!F7, MEM!F7, MIA!F7, MIL!F7, MIN!F7, NOP!F7, NYK!F7, OKC!F7, ORL!F7, PHI!F7, PHX!F7, POR!F7, SAC!F7, SAS!F7, TOR!F7, UTH!F7, WAS!F7)</f>
        <v>277</v>
      </c>
      <c r="G205" s="142">
        <f>SUM(ATL!G7, BOS!G7, BRK!G7, CHA!G7, CHI!G7, CLE!G7, DAL!G7, DEN!G7, DET!G7, GSW!G7, HOU!G7, IND!G7, LAC!G7, LAL!G7, MEM!G7, MIA!G7, MIL!G7, MIN!G7, NOP!G7, NYK!G7, OKC!G7, ORL!G7, PHI!G7, PHX!G7, POR!G7, SAC!G7, SAS!G7, TOR!G7, UTH!G7, WAS!G7)</f>
        <v>328</v>
      </c>
      <c r="H205" s="142">
        <f>SUM(ATL!H7, BOS!H7, BRK!H7, CHA!H7, CHI!H7, CLE!H7, DAL!H7, DEN!H7, DET!H7, GSW!H7, HOU!H7, IND!H7, LAC!H7, LAL!H7, MEM!H7, MIA!H7, MIL!H7, MIN!H7, NOP!G7, NYK!H7, OKC!H7, ORL!H7, PHI!H7, PHX!H7, POR!H7, SAC!H7, SAS!H7, TOR!H7, UTH!H7, WAS!H7)</f>
        <v>450</v>
      </c>
      <c r="I205" s="142">
        <f>SUM(ATL!I7, BOS!I7, BRK!I7, CHA!I7, CHI!I7, CLE!I7, DAL!I7, DEN!I7, DET!I7, GSW!I7, HOU!I7, IND!I7, LAC!I7, LAL!I7, MEM!I7, MIA!I7, MIL!I7, MIN!I7, NOP!I6, NYK!I7, OKC!I7, ORL!I7, PHI!I7, PHX!I7, POR!I7, SAC!I7, SAS!I7, TOR!I7, UTH!I7, WAS!I7)</f>
        <v>260</v>
      </c>
      <c r="J205" s="142">
        <f>SUM(ATL!J7, BOS!J7, BRK!J7, CHA!J7, CHI!J7, CLE!J7, DAL!J7, DEN!J7, DET!J7, GSW!J7, HOU!J7, IND!J7, LAC!J7, LAL!J7, MEM!J7, MIA!J7, MIL!J7, MIN!J7, NOP!J6, NYK!J7, OKC!J7, ORL!J7, PHI!J7, PHX!J7, POR!J7, SAC!J7, SAS!J7, TOR!J7, UTH!J7, WAS!J7)</f>
        <v>154</v>
      </c>
      <c r="K205" s="142">
        <f>SUM(ATL!K7, BOS!K7, BRK!K7, CHA!K7, CHI!K7, CLE!K7, DAL!K7, DEN!K7, DET!K7, GSW!K7, HOU!K7, IND!K7, LAC!K7, LAL!K7, MEM!K7, MIA!K7, MIL!K7, MIN!K7, NOP!K6, NYK!K7, OKC!K7, ORL!K7, PHI!K7, PHX!K7, POR!K7, SAC!K7, SAS!K7, TOR!K7, UTH!K7, WAS!K7)</f>
        <v>121</v>
      </c>
      <c r="L205" s="142">
        <f>SUM(ATL!L7, BOS!L7, BRK!L7, CHA!L7, CHI!L7, CLE!L7, DAL!L7, DEN!L7, DET!L7, GSW!L7, HOU!L7, IND!L7, LAC!L7, LAL!L7, MEM!L7, MIA!L7, MIL!L7, MIN!L7, NOP!L6, NYK!L7, OKC!L7, ORL!L7, PHI!L7, PHX!L7, POR!L7, SAC!L7, SAS!L7, TOR!L7, UTH!L7, WAS!L7)</f>
        <v>128</v>
      </c>
      <c r="M205" s="142">
        <f>SUM(ATL!M7, BOS!M7, BRK!M7, CHA!M7, CHI!M7, CLE!M7, DAL!M7, DEN!M7, DET!M7, GSW!M7, HOU!M7, IND!M7, LAC!M7, LAL!M7, MEM!M7, MIA!M7, MIL!M7, MIN!M7, NOP!M7, NYK!M7, OKC!M7, ORL!M7, PHI!M7, PHX!M7, POR!M7, SAC!M7, SAS!M7, TOR!M7, UTH!M7, WAS!M7)</f>
        <v>66</v>
      </c>
      <c r="N205" s="142">
        <f>SUM(ATL!N7, BOS!N7, BRK!N7, CHA!N7, CHI!N7, CLE!N7, DAL!N7, DEN!N7, DET!N7, GSW!N7, HOU!N7, IND!N7, LAC!N7, LAL!N7, MEM!N7, MIA!N7, MIL!N7, MIN!N7, NOP!N7, NYK!N7, OKC!N7, ORL!N7, PHI!N7, PHX!N7, POR!N7, SAC!N7, SAS!N7, TOR!N7, UTH!N7, WAS!N7)</f>
        <v>82</v>
      </c>
      <c r="O205" s="142">
        <f>SUM(ATL!O7, BOS!O7, BRK!O7, CHA!O7, CHI!O7, CLE!O7, DAL!O7, DEN!O7, DET!O7, GSW!O7, HOU!O7, IND!O7, LAC!O7, LAL!O7, MEM!O7, MIA!O7, MIL!O7, MIN!O7, NOP!O7, NYK!O7, OKC!O7, ORL!O7, PHI!O7, PHX!O7, POR!O7, SAC!O7, SAS!O7, TOR!O7, UTH!O7, WAS!O7)</f>
        <v>29</v>
      </c>
      <c r="P205" s="142">
        <f>SUM(ATL!P7, BOS!P7, BRK!P7, CHA!P7, CHI!P7, CLE!P7, DAL!P7, DEN!P7, DET!P7, GSW!P7, HOU!P7, IND!P7, LAC!P7, LAL!P7, MEM!P7, MIA!P7, MIL!P7, MIN!P7, NOP!P7, NYK!P7, OKC!P7, ORL!P7, PHI!P7, PHX!P7, POR!P7, SAC!P7, SAS!P7, TOR!P7, UTH!P7, WAS!P7)</f>
        <v>0</v>
      </c>
      <c r="Q205" s="142">
        <f>SUM(ATL!Q7, BOS!Q7, BRK!Q7, CHA!Q7, CHI!Q7, CLE!Q7, DAL!Q7, DEN!Q7, DET!Q7, GSW!Q7, HOU!Q7, IND!Q7, LAC!Q7, LAL!Q7, MEM!Q7, MIA!Q7, MIL!Q7, MIN!Q7, NOP!Q7, NYK!Q7, OKC!Q7, ORL!Q7, PHI!Q7, PHX!Q7, POR!Q7, SAC!Q7, SAS!Q7, TOR!Q7, UTH!Q7, WAS!Q7)</f>
        <v>0</v>
      </c>
      <c r="R205" s="142">
        <f>SUM(ATL!R7, BOS!R7, BRK!R7, CHA!R7, CHI!R7, CLE!R7, DAL!R7, DEN!R7, DET!R7, GSW!R7, HOU!R7, IND!R7, LAC!R7, LAL!R7, MEM!R7, MIA!R7, MIL!R7, MIN!R7, NOP!R7, NYK!R7, OKC!R7, ORL!R7, PHI!R7, PHX!R7, POR!R7, SAC!R7, SAS!R7, TOR!R7, UTH!R7, WAS!R7)</f>
        <v>0</v>
      </c>
      <c r="S205" s="142">
        <f>SUM(ATL!S7, BOS!S7, BRK!S7, CHA!S7, CHI!S7, CLE!S7, DAL!S7, DEN!S7, DET!S7, GSW!S7, HOU!S7, IND!S7, LAC!S7, LAL!S7, MEM!S7, MIA!S7, MIL!S7, MIN!S7, NOP!S7, NYK!S7, OKC!S7, ORL!S8, PHI!S7, PHX!S7, POR!S7, SAC!S7, SAS!S7, TOR!S7, UTH!S7, WAS!S7)</f>
        <v>41761</v>
      </c>
    </row>
    <row r="206">
      <c r="A206" s="3" t="s">
        <v>27</v>
      </c>
      <c r="B206" s="142">
        <f>SUM(ATL!B8, BOS!B8, BRK!B8, CHA!B8, CHI!B8, CLE!B8, DAL!B8, DEN!B8, DET!B8, GSW!B8, HOU!B8, IND!B8, LAC!B8, LAL!B8, MEM!B8, MIA!B8, MIL!B8, MIN!B8, NOP!B8, NYK!B8, OKC!B8, ORL!B8, PHI!B8, PHX!B8, POR!B8, SAC!B8, SAS!B8, TOR!B8, UTH!B8, WAS!B8)</f>
        <v>257</v>
      </c>
      <c r="C206" s="142">
        <f>SUM(ATL!C8, BOS!C8, BRK!C8, CHA!C8, CHI!C8, CLE!C8, DAL!C8, DEN!C8, DET!C8, GSW!C8, HOU!C8, IND!C8, LAC!C8, LAL!C8, MEM!C8, MIA!C8, MIL!C8, MIN!C8, NOP!C8, NYK!C8, OKC!C8, ORL!C8, PHI!C8, PHX!C8, POR!C8, SAC!C8, SAS!C8, TOR!C8, UTH!C8, WAS!C8)</f>
        <v>181</v>
      </c>
      <c r="D206" s="142">
        <f>SUM(ATL!D8, BOS!D8, BRK!D8, CHA!D8, CHI!D8, CLE!D8, DAL!D8, DEN!D8, DET!D8, GSW!D8, HOU!D8, IND!D8, LAC!D8, LAL!D8, MEM!D8, MIA!D8, MIL!D8, MIN!D8, NOP!D8, NYK!D8, OKC!D8, ORL!D8, PHI!D8, PHX!D8, POR!D8, SAC!D8, SAS!D8, TOR!D8, UTH!D8, WAS!D8)</f>
        <v>172</v>
      </c>
      <c r="E206" s="142">
        <f>SUM(ATL!E8, BOS!E8, BRK!E8, CHA!E8, CHI!E8, CLE!E8, DAL!E8, DEN!E8, DET!E8, GSW!E8, HOU!E8, IND!E8, LAC!E8, LAL!E8, MEM!E8, MIA!E8, MIL!E8, MIN!E8, NOP!E8, NYK!E8, OKC!E8, ORL!E8, PHI!E8, PHX!E8, POR!E8, SAC!E8, SAS!E8, TOR!E8, UTH!E8, WAS!E8)</f>
        <v>161</v>
      </c>
      <c r="F206" s="142">
        <f>SUM(ATL!G8, BOS!F8, BRK!F8, CHA!F8, CHI!F8, CLE!F8, DAL!F8, DEN!F8, DET!F8, GSW!F8, HOU!F8, IND!F8, LAC!F8, LAL!F8, MEM!F8, MIA!F8, MIL!F8, MIN!F8, NOP!F8, NYK!F8, OKC!F8, ORL!F8, PHI!F8, PHX!F8, POR!F8, SAC!F8, SAS!F8, TOR!F8, UTH!F8, WAS!F8)</f>
        <v>254</v>
      </c>
      <c r="G206" s="142">
        <f>SUM(ATL!G8, BOS!G8, BRK!G8, CHA!G8, CHI!G8, CLE!G8, DAL!G8, DEN!G8, DET!G8, GSW!G8, HOU!G8, IND!G8, LAC!G8, LAL!G8, MEM!G8, MIA!G8, MIL!G8, MIN!G8, NOP!G8, NYK!G8, OKC!G8, ORL!G8, PHI!G8, PHX!G8, POR!G8, SAC!G8, SAS!G8, TOR!G8, UTH!G8, WAS!G8)</f>
        <v>217</v>
      </c>
      <c r="H206" s="142">
        <f>SUM(ATL!H8, BOS!H8, BRK!H8, CHA!H8, CHI!H8, CLE!H8, DAL!H8, DEN!H8, DET!H8, GSW!H8, HOU!H8, IND!H8, LAC!H8, LAL!H8, MEM!H8, MIA!H8, MIL!H8, MIN!H8, NOP!G8, NYK!H8, OKC!H8, ORL!H8, PHI!H8, PHX!H8, POR!H8, SAC!H8, SAS!H8, TOR!H8, UTH!H8, WAS!H8)</f>
        <v>179</v>
      </c>
      <c r="I206" s="142">
        <f>SUM(ATL!I8, BOS!I8, BRK!I8, CHA!I8, CHI!I8, CLE!I8, DAL!I8, DEN!I8, DET!I8, GSW!I8, HOU!I8, IND!I8, LAC!I8, LAL!I8, MEM!I8, MIA!I8, MIL!I8, MIN!I8, NOP!I7, NYK!I8, OKC!I8, ORL!I8, PHI!I8, PHX!I8, POR!I8, SAC!I8, SAS!I8, TOR!I8, UTH!I8, WAS!I8)</f>
        <v>195</v>
      </c>
      <c r="J206" s="142">
        <f>SUM(ATL!J8, BOS!J8, BRK!J8, CHA!J8, CHI!J8, CLE!J8, DAL!J8, DEN!J8, DET!J8, GSW!J8, HOU!J8, IND!J8, LAC!J8, LAL!J8, MEM!J8, MIA!J8, MIL!J8, MIN!J8, NOP!J7, NYK!J8, OKC!J8, ORL!J8, PHI!J8, PHX!J8, POR!J8, SAC!J8, SAS!J8, TOR!J8, UTH!J8, WAS!J8)</f>
        <v>172</v>
      </c>
      <c r="K206" s="142">
        <f>SUM(ATL!K8, BOS!K8, BRK!K8, CHA!K8, CHI!K8, CLE!K8, DAL!K8, DEN!K8, DET!K8, GSW!K8, HOU!K8, IND!K8, LAC!K8, LAL!K8, MEM!K8, MIA!K8, MIL!K8, MIN!K8, NOP!K7, NYK!K8, OKC!K8, ORL!K8, PHI!K8, PHX!K8, POR!K8, SAC!K8, SAS!K8, TOR!K8, UTH!K8, WAS!K8)</f>
        <v>190</v>
      </c>
      <c r="L206" s="142">
        <f>SUM(ATL!L8, BOS!L8, BRK!L8, CHA!L8, CHI!L8, CLE!L8, DAL!L8, DEN!L8, DET!L8, GSW!L8, HOU!L8, IND!L8, LAC!L8, LAL!L8, MEM!L8, MIA!L8, MIL!L8, MIN!L8, NOP!L7, NYK!L8, OKC!L8, ORL!L8, PHI!L8, PHX!L8, POR!L8, SAC!L8, SAS!L8, TOR!L8, UTH!L8, WAS!L8)</f>
        <v>262</v>
      </c>
      <c r="M206" s="142">
        <f>SUM(ATL!M8, BOS!M8, BRK!M8, CHA!M8, CHI!M8, CLE!M8, DAL!M8, DEN!M8, DET!M8, GSW!M8, HOU!M8, IND!M8, LAC!M8, LAL!M8, MEM!M8, MIA!M8, MIL!M8, MIN!M8, NOP!M8, NYK!M8, OKC!M8, ORL!M8, PHI!M8, PHX!M8, POR!M8, SAC!M8, SAS!M8, TOR!M8, UTH!M8, WAS!M8)</f>
        <v>247</v>
      </c>
      <c r="N206" s="142">
        <f>SUM(ATL!N8, BOS!N8, BRK!N8, CHA!N8, CHI!N8, CLE!N8, DAL!N8, DEN!N8, DET!N8, GSW!N8, HOU!N8, IND!N8, LAC!N8, LAL!N8, MEM!N8, MIA!N8, MIL!N8, MIN!N8, NOP!N8, NYK!N8, OKC!N8, ORL!N8, PHI!N8, PHX!N8, POR!N8, SAC!N8, SAS!N8, TOR!N8, UTH!N8, WAS!N8)</f>
        <v>278</v>
      </c>
      <c r="O206" s="142">
        <f>SUM(ATL!O8, BOS!O8, BRK!O8, CHA!O8, CHI!O8, CLE!O8, DAL!O8, DEN!O8, DET!O8, GSW!O8, HOU!O8, IND!O8, LAC!O8, LAL!O8, MEM!O8, MIA!O8, MIL!O8, MIN!O8, NOP!O8, NYK!O8, OKC!O8, ORL!O8, PHI!O8, PHX!O8, POR!O8, SAC!O8, SAS!O8, TOR!O8, UTH!O8, WAS!O8)</f>
        <v>116</v>
      </c>
      <c r="P206" s="142">
        <f>SUM(ATL!P8, BOS!P8, BRK!P8, CHA!P8, CHI!P8, CLE!P8, DAL!P8, DEN!P8, DET!P8, GSW!P8, HOU!P8, IND!P8, LAC!P8, LAL!P8, MEM!P8, MIA!P8, MIL!P8, MIN!P8, NOP!P8, NYK!P8, OKC!P8, ORL!P8, PHI!P8, PHX!P8, POR!P8, SAC!P8, SAS!P8, TOR!P8, UTH!P8, WAS!P8)</f>
        <v>0</v>
      </c>
      <c r="Q206" s="142">
        <f>SUM(ATL!Q8, BOS!Q8, BRK!Q8, CHA!Q8, CHI!Q8, CLE!Q8, DAL!Q8, DEN!Q8, DET!Q8, GSW!Q8, HOU!Q8, IND!Q8, LAC!Q8, LAL!Q8, MEM!Q8, MIA!Q8, MIL!Q8, MIN!Q8, NOP!Q8, NYK!Q8, OKC!Q8, ORL!Q8, PHI!Q8, PHX!Q8, POR!Q8, SAC!Q8, SAS!Q8, TOR!Q8, UTH!Q8, WAS!Q8)</f>
        <v>0</v>
      </c>
      <c r="R206" s="142">
        <f>SUM(ATL!R8, BOS!R8, BRK!R8, CHA!R8, CHI!R8, CLE!R8, DAL!R8, DEN!R8, DET!R8, GSW!R8, HOU!R8, IND!R8, LAC!R8, LAL!R8, MEM!R8, MIA!R8, MIL!R8, MIN!R8, NOP!R8, NYK!R8, OKC!R8, ORL!R8, PHI!R8, PHX!R8, POR!R8, SAC!R8, SAS!R8, TOR!R8, UTH!R8, WAS!R8)</f>
        <v>0</v>
      </c>
      <c r="S206" s="142">
        <f>SUM(ATL!S8, BOS!S8, BRK!S8, CHA!S8, CHI!S8, CLE!S8, DAL!S8, DEN!S8, DET!S8, GSW!S8, HOU!S8, IND!S8, LAC!S35, LAL!S8, MEM!S8, MIA!S8, MIL!S8, MIN!S8, NOP!S8, NYK!S8, OKC!S8, ORL!S7, PHI!S8, PHX!S8, POR!S8, SAC!S8, SAS!S8, TOR!S8, UTH!S8, WAS!S8)</f>
        <v>41732</v>
      </c>
    </row>
    <row r="207">
      <c r="A207" s="3" t="s">
        <v>28</v>
      </c>
      <c r="B207" s="142">
        <f>SUM(ATL!B9, BOS!B9, BRK!B9, CHA!B9, CHI!B9, CLE!B9, DAL!B9, DEN!B9, DET!B9, GSW!B9, HOU!B9, IND!B9, LAC!B9, LAL!B9, MEM!B9, MIA!B9, MIL!B9, MIN!B9, NOP!B9, NYK!B9, OKC!B9, ORL!B9, PHI!B9, PHX!B9, POR!B9, SAC!B9, SAS!B9, TOR!B9, UTH!B9, WAS!B9)</f>
        <v>504</v>
      </c>
      <c r="C207" s="142">
        <f>SUM(ATL!C9, BOS!C9, BRK!C9, CHA!C9, CHI!C9, CLE!C9, DAL!C9, DEN!C9, DET!C9, GSW!C9, HOU!C9, IND!C9, LAC!C9, LAL!C9, MEM!C9, MIA!C9, MIL!C9, MIN!C9, NOP!C9, NYK!C9, OKC!C9, ORL!C9, PHI!C9, PHX!C9, POR!C9, SAC!C9, SAS!C9, TOR!C9, UTH!C9, WAS!C9)</f>
        <v>491</v>
      </c>
      <c r="D207" s="142">
        <f>SUM(ATL!D9, BOS!D9, BRK!D9, CHA!D9, CHI!D9, CLE!D9, DAL!D9, DEN!D9, DET!D9, GSW!D9, HOU!D9, IND!D9, LAC!D9, LAL!D9, MEM!D9, MIA!D9, MIL!D9, MIN!D9, NOP!D9, NYK!D9, OKC!D9, ORL!D9, PHI!D9, PHX!D9, POR!D9, SAC!D9, SAS!D9, TOR!D9, UTH!D9, WAS!D9)</f>
        <v>712</v>
      </c>
      <c r="E207" s="142">
        <f>SUM(ATL!E9, BOS!E9, BRK!E9, CHA!E9, CHI!E9, CLE!E9, DAL!E9, DEN!E9, DET!E9, GSW!E9, HOU!E9, IND!E9, LAC!E9, LAL!E9, MEM!E9, MIA!E9, MIL!E9, MIN!E9, NOP!E9, NYK!E9, OKC!E9, ORL!E9, PHI!E9, PHX!E9, POR!E9, SAC!E9, SAS!E9, TOR!E9, UTH!E9, WAS!E9)</f>
        <v>412</v>
      </c>
      <c r="F207" s="142">
        <f>SUM(ATL!G9, BOS!F9, BRK!F9, CHA!F9, CHI!F9, CLE!F9, DAL!F9, DEN!F9, DET!F9, GSW!F9, HOU!F9, IND!F9, LAC!F9, LAL!F9, MEM!F9, MIA!F9, MIL!F9, MIN!F9, NOP!F9, NYK!F9, OKC!F9, ORL!F9, PHI!F9, PHX!F9, POR!F9, SAC!F9, SAS!F9, TOR!F9, UTH!F9, WAS!F9)</f>
        <v>498</v>
      </c>
      <c r="G207" s="142">
        <f>SUM(ATL!G9, BOS!G9, BRK!G9, CHA!G9, CHI!G9, CLE!G9, DAL!G9, DEN!G9, DET!G9, GSW!G9, HOU!G9, IND!G9, LAC!G9, LAL!G9, MEM!G9, MIA!G9, MIL!G9, MIN!G9, NOP!G9, NYK!G9, OKC!G9, ORL!G9, PHI!G9, PHX!G9, POR!G9, SAC!G9, SAS!G9, TOR!G9, UTH!G9, WAS!G9)</f>
        <v>525</v>
      </c>
      <c r="H207" s="142">
        <f>SUM(ATL!H9, BOS!H9, BRK!H9, CHA!H9, CHI!H9, CLE!H9, DAL!H9, DEN!H9, DET!H9, GSW!H9, HOU!H9, IND!H9, LAC!H9, LAL!H9, MEM!H9, MIA!H9, MIL!H9, MIN!H9, NOP!G9, NYK!H9, OKC!H9, ORL!H9, PHI!H9, PHX!H9, POR!H9, SAC!H9, SAS!H9, TOR!H9, UTH!H9, WAS!H9)</f>
        <v>494</v>
      </c>
      <c r="I207" s="142">
        <f>SUM(ATL!I9, BOS!I9, BRK!I9, CHA!I9, CHI!I9, CLE!I9, DAL!I9, DEN!I9, DET!I9, GSW!I9, HOU!I9, IND!I9, LAC!I9, LAL!I9, MEM!I9, MIA!I9, MIL!I9, MIN!I9, NOP!I8, NYK!I9, OKC!I9, ORL!I9, PHI!I9, PHX!I9, POR!I9, SAC!I9, SAS!I9, TOR!I9, UTH!I9, WAS!I9)</f>
        <v>563</v>
      </c>
      <c r="J207" s="142">
        <f>SUM(ATL!J9, BOS!J9, BRK!J9, CHA!J9, CHI!J9, CLE!J9, DAL!J9, DEN!J9, DET!J9, GSW!J9, HOU!J9, IND!J9, LAC!J9, LAL!J9, MEM!J9, MIA!J9, MIL!J9, MIN!J9, NOP!J8, NYK!J9, OKC!J9, ORL!J9, PHI!J9, PHX!J9, POR!J9, SAC!J9, SAS!J9, TOR!J9, UTH!J9, WAS!J9)</f>
        <v>606</v>
      </c>
      <c r="K207" s="142">
        <f>SUM(ATL!K9, BOS!K9, BRK!K9, CHA!K9, CHI!K9, CLE!K9, DAL!K9, DEN!K9, DET!K9, GSW!K9, HOU!K9, IND!K9, LAC!K9, LAL!K9, MEM!K9, MIA!K9, MIL!K9, MIN!K9, NOP!K8, NYK!K9, OKC!K9, ORL!K9, PHI!K9, PHX!K9, POR!K9, SAC!K9, SAS!K9, TOR!K9, UTH!K9, WAS!K9)</f>
        <v>616</v>
      </c>
      <c r="L207" s="142">
        <f>SUM(ATL!L9, BOS!L9, BRK!L9, CHA!L9, CHI!L9, CLE!L9, DAL!L9, DEN!L9, DET!L9, GSW!L9, HOU!L9, IND!L9, LAC!L9, LAL!L9, MEM!L9, MIA!L9, MIL!L9, MIN!L9, NOP!L8, NYK!L9, OKC!L9, ORL!L9, PHI!L9, PHX!L9, POR!L9, SAC!L9, SAS!L9, TOR!L9, UTH!L9, WAS!L9)</f>
        <v>660</v>
      </c>
      <c r="M207" s="142">
        <f>SUM(ATL!M9, BOS!M9, BRK!M9, CHA!M9, CHI!M9, CLE!M9, DAL!M9, DEN!M9, DET!M9, GSW!M9, HOU!M9, IND!M9, LAC!M9, LAL!M9, MEM!M9, MIA!M9, MIL!M9, MIN!M9, NOP!M9, NYK!M9, OKC!M9, ORL!M9, PHI!M9, PHX!M9, POR!M9, SAC!M9, SAS!M9, TOR!M9, UTH!M9, WAS!M9)</f>
        <v>573</v>
      </c>
      <c r="N207" s="142">
        <f>SUM(ATL!N9, BOS!N9, BRK!N9, CHA!N9, CHI!N9, CLE!N9, DAL!N9, DEN!N9, DET!N9, GSW!N9, HOU!N9, IND!N9, LAC!N9, LAL!N9, MEM!N9, MIA!N9, MIL!N9, MIN!N9, NOP!N9, NYK!N9, OKC!N9, ORL!N9, PHI!N9, PHX!N9, POR!N9, SAC!N9, SAS!N9, TOR!N9, UTH!N9, WAS!N9)</f>
        <v>632</v>
      </c>
      <c r="O207" s="142">
        <f>SUM(ATL!O9, BOS!O9, BRK!O9, CHA!O9, CHI!O9, CLE!O9, DAL!O9, DEN!O9, DET!O9, GSW!O9, HOU!O9, IND!O9, LAC!O9, LAL!O9, MEM!O9, MIA!O9, MIL!O9, MIN!O9, NOP!O9, NYK!O9, OKC!O9, ORL!O9, PHI!O9, PHX!O9, POR!O9, SAC!O9, SAS!O9, TOR!O9, UTH!O9, WAS!O9)</f>
        <v>254</v>
      </c>
      <c r="P207" s="142">
        <f>SUM(ATL!P9, BOS!P9, BRK!P9, CHA!P9, CHI!P9, CLE!P9, DAL!P9, DEN!P9, DET!P9, GSW!P9, HOU!P9, IND!P9, LAC!P9, LAL!P9, MEM!P9, MIA!P9, MIL!P9, MIN!P9, NOP!P9, NYK!P9, OKC!P9, ORL!P9, PHI!P9, PHX!P9, POR!P9, SAC!P9, SAS!P9, TOR!P9, UTH!P9, WAS!P9)</f>
        <v>0</v>
      </c>
      <c r="Q207" s="142">
        <f>SUM(ATL!Q9, BOS!Q9, BRK!Q9, CHA!Q9, CHI!Q9, CLE!Q9, DAL!Q9, DEN!Q9, DET!Q9, GSW!Q9, HOU!Q9, IND!Q9, LAC!Q9, LAL!Q9, MEM!Q9, MIA!Q9, MIL!Q9, MIN!Q9, NOP!Q9, NYK!Q9, OKC!Q9, ORL!Q9, PHI!Q9, PHX!Q9, POR!Q9, SAC!Q9, SAS!Q9, TOR!Q9, UTH!Q9, WAS!Q9)</f>
        <v>0</v>
      </c>
      <c r="R207" s="142">
        <f>SUM(ATL!R9, BOS!R9, BRK!R9, CHA!R9, CHI!R9, CLE!R9, DAL!R9, DEN!R9, DET!R9, GSW!R9, HOU!R9, IND!R9, LAC!R9, LAL!R9, MEM!R9, MIA!R9, MIL!R9, MIN!R9, NOP!R9, NYK!R9, OKC!R9, ORL!R9, PHI!R9, PHX!R9, POR!R9, SAC!R9, SAS!R9, TOR!R9, UTH!R9, WAS!R9)</f>
        <v>0</v>
      </c>
      <c r="S207" s="142">
        <f>SUM(ATL!S9, BOS!S9, BRK!S9, CHA!S9, CHI!S9, CLE!S9, DAL!S9, DEN!S9, DET!S9, GSW!S9, HOU!S9, IND!S9, LAC!S8, LAL!S9, MEM!S9, MIA!S9, MIL!S9, MIN!S9, NOP!S9, NYK!S9, OKC!S9, ORL!S9, PHI!S9, PHX!S9, POR!S9, SAC!S9, SAS!S9, TOR!S9, UTH!S9, WAS!S9)</f>
        <v>41676</v>
      </c>
    </row>
    <row r="208">
      <c r="A208" s="3" t="s">
        <v>29</v>
      </c>
      <c r="B208" s="142">
        <f>SUM(ATL!B10, BOS!B10, BRK!B10, CHA!B10, CHI!B10, CLE!B10, DAL!B10, DEN!B10, DET!B10, GSW!B10, HOU!B10, IND!B10, LAC!B10, LAL!B10, MEM!B10, MIA!B10, MIL!B10, MIN!B10, NOP!B10, NYK!B10, OKC!B10, ORL!B10, PHI!B10, PHX!B10, POR!B10, SAC!B10, SAS!B10, TOR!B10, UTH!B10, WAS!B10)</f>
        <v>638</v>
      </c>
      <c r="C208" s="142">
        <f>SUM(ATL!C10, BOS!C10, BRK!C10, CHA!C10, CHI!C10, CLE!C10, DAL!C10, DEN!C10, DET!C10, GSW!C10, HOU!C10, IND!C10, LAC!C10, LAL!C10, MEM!C10, MIA!C10, MIL!C10, MIN!C10, NOP!C10, NYK!C10, OKC!C10, ORL!C10, PHI!C10, PHX!C10, POR!C10, SAC!C10, SAS!C10, TOR!C10, UTH!C10, WAS!C10)</f>
        <v>708</v>
      </c>
      <c r="D208" s="142">
        <f>SUM(ATL!D10, BOS!D10, BRK!D10, CHA!D10, CHI!D10, CLE!D10, DAL!D10, DEN!D10, DET!D10, GSW!D10, HOU!D10, IND!D10, LAC!D10, LAL!D10, MEM!D10, MIA!D10, MIL!D10, MIN!D10, NOP!D10, NYK!D10, OKC!D10, ORL!D10, PHI!D10, PHX!D10, POR!D10, SAC!D10, SAS!D10, TOR!D10, UTH!D10, WAS!D10)</f>
        <v>682</v>
      </c>
      <c r="E208" s="142">
        <f>SUM(ATL!E10, BOS!E10, BRK!E10, CHA!E10, CHI!E10, CLE!E10, DAL!E10, DEN!E10, DET!E10, GSW!E10, HOU!E10, IND!E10, LAC!E10, LAL!E10, MEM!E10, MIA!E10, MIL!E10, MIN!E10, NOP!E11, NYK!E10, OKC!E10, ORL!E10, PHI!E10, PHX!E10, POR!E10, SAC!E10, SAS!E10, TOR!E10, UTH!E10, WAS!E10)</f>
        <v>710</v>
      </c>
      <c r="F208" s="142">
        <f>SUM(ATL!G10, BOS!F10, BRK!F10, CHA!F10, CHI!F10, CLE!F10, DAL!F10, DEN!F10, DET!F10, GSW!F10, HOU!F10, IND!F10, LAC!F10, LAL!F10, MEM!F10, MIA!F10, MIL!F10, MIN!F10, NOP!F10, NYK!F10, OKC!F10, ORL!F10, PHI!F10, PHX!F10, POR!F10, SAC!F10, SAS!F10, TOR!F10, UTH!F10, WAS!F10)</f>
        <v>722</v>
      </c>
      <c r="G208" s="142">
        <f>SUM(ATL!G10, BOS!G10, BRK!G10, CHA!G10, CHI!G10, CLE!G10, DAL!G10, DEN!G10, DET!G10, GSW!G10, HOU!G10, IND!G10, LAC!G10, LAL!G10, MEM!G10, MIA!G10, MIL!G10, MIN!G10, NOP!G10, NYK!G10, OKC!G10, ORL!G10, PHI!G10, PHX!G10, POR!G10, SAC!G10, SAS!G10, TOR!G10, UTH!G10, WAS!G10)</f>
        <v>702</v>
      </c>
      <c r="H208" s="142">
        <f>SUM(ATL!H10, BOS!H10, BRK!H10, CHA!H10, CHI!H10, CLE!H11, DAL!H10, DEN!H10, DET!H10, GSW!H10, HOU!H10, IND!H10, LAC!H10, LAL!H10, MEM!H10, MIA!H10, MIL!H10, MIN!H10, NOP!G10, NYK!H10, OKC!H10, ORL!H10, PHI!H10, PHX!H10, POR!H10, SAC!H10, SAS!H10, TOR!H10, UTH!H10, WAS!H10)</f>
        <v>427</v>
      </c>
      <c r="I208" s="142">
        <f>SUM(ATL!I10, BOS!I10, BRK!I10, CHA!I10, CHI!I10, CLE!I10, DAL!I10, DEN!I10, DET!I10, GSW!I10, HOU!I10, IND!I10, LAC!I10, LAL!I10, MEM!I10, MIA!I10, MIL!I10, MIN!I10, NOP!I9, NYK!I10, OKC!I10, ORL!I10, PHI!I10, PHX!I10, POR!I10, SAC!I10, SAS!I10, TOR!I10, UTH!I10, WAS!I10)</f>
        <v>516</v>
      </c>
      <c r="J208" s="142">
        <f>SUM(ATL!J10, BOS!J10, BRK!J10, CHA!J10, CHI!J10, CLE!J10, DAL!J10, DEN!J10, DET!J10, GSW!J10, HOU!J10, IND!J10, LAC!J10, LAL!J10, MEM!J10, MIA!J10, MIL!J10, MIN!J10, NOP!J9, NYK!J10, OKC!J10, ORL!J10, PHI!J10, PHX!J10, POR!J10, SAC!J10, SAS!J10, TOR!J10, UTH!J10, WAS!J10)</f>
        <v>499</v>
      </c>
      <c r="K208" s="142">
        <f>SUM(ATL!K10, BOS!K10, BRK!K10, CHA!K10, CHI!K10, CLE!K10, DAL!K10, DEN!K10, DET!K10, GSW!K10, HOU!K10, IND!K10, LAC!K10, LAL!K10, MEM!K10, MIA!K10, MIL!K10, MIN!K10, NOP!K9, NYK!K10, OKC!K10, ORL!K10, PHI!K10, PHX!K10, POR!K10, SAC!K10, SAS!K10, TOR!K10, UTH!K10, WAS!K10)</f>
        <v>426</v>
      </c>
      <c r="L208" s="142">
        <f>SUM(ATL!L10, BOS!L10, BRK!L10, CHA!L10, CHI!L10, CLE!L10, DAL!L10, DEN!L10, DET!L10, GSW!L10, HOU!L10, IND!L10, LAC!L10, LAL!L10, MEM!L10, MIA!L10, MIL!L10, MIN!L10, NOP!L9, NYK!L10, OKC!L10, ORL!L10, PHI!L10, PHX!L10, POR!L10, SAC!L10, SAS!L10, TOR!L10, UTH!L10, WAS!L10)</f>
        <v>617</v>
      </c>
      <c r="M208" s="142">
        <f>SUM(ATL!M10, BOS!M10, BRK!M10, CHA!M10, CHI!M10, CLE!M10, DAL!M10, DEN!M10, DET!M10, GSW!M10, HOU!M10, IND!M10, LAC!M10, LAL!M10, MEM!M10, MIA!M10, MIL!M10, MIN!M10, NOP!M10, NYK!M10, OKC!M10, ORL!M10, PHI!M10, PHX!M10, POR!M10, SAC!M10, SAS!M10, TOR!M10, UTH!M10, WAS!M10)</f>
        <v>589</v>
      </c>
      <c r="N208" s="142">
        <f>SUM(ATL!N10, BOS!N10, BRK!N10, CHA!N10, CHI!N10, CLE!N10, DAL!N10, DEN!N10, DET!N10, GSW!N10, HOU!N10, IND!N10, LAC!N10, LAL!N10, MEM!N10, MIA!N10, MIL!N10, MIN!N10, NOP!N10, NYK!N10, OKC!N10, ORL!N10, PHI!N10, PHX!N10, POR!N10, SAC!N10, SAS!N10, TOR!N10, UTH!N10, WAS!N10)</f>
        <v>560</v>
      </c>
      <c r="O208" s="142">
        <f>SUM(ATL!O10, BOS!O10, BRK!O10, CHA!O10, CHI!O10, CLE!O10, DAL!O10, DEN!O10, DET!O10, GSW!O10, HOU!O10, IND!O10, LAC!O10, LAL!O10, MEM!O10, MIA!O10, MIL!O10, MIN!O10, NOP!O10, NYK!O10, OKC!O10, ORL!O10, PHI!O10, PHX!O10, POR!O10, SAC!O10, SAS!O10, TOR!O10, UTH!O10, WAS!O10)</f>
        <v>224</v>
      </c>
      <c r="P208" s="142">
        <f>SUM(ATL!P10, BOS!P10, BRK!P10, CHA!P10, CHI!P10, CLE!P10, DAL!P10, DEN!P10, DET!P10, GSW!P10, HOU!P10, IND!P10, LAC!P10, LAL!P10, MEM!P10, MIA!P10, MIL!P10, MIN!P10, NOP!P10, NYK!P10, OKC!P10, ORL!P10, PHI!P10, PHX!P10, POR!P10, SAC!P10, SAS!P10, TOR!P10, UTH!P10, WAS!P10)</f>
        <v>0</v>
      </c>
      <c r="Q208" s="142">
        <f>SUM(ATL!Q10, BOS!Q10, BRK!Q10, CHA!Q10, CHI!Q10, CLE!Q10, DAL!Q10, DEN!Q10, DET!Q10, GSW!Q10, HOU!Q10, IND!Q10, LAC!Q10, LAL!Q10, MEM!Q10, MIA!Q10, MIL!Q10, MIN!Q10, NOP!Q10, NYK!Q10, OKC!Q10, ORL!Q10, PHI!Q10, PHX!Q10, POR!Q10, SAC!Q10, SAS!Q10, TOR!Q10, UTH!Q10, WAS!Q10)</f>
        <v>0</v>
      </c>
      <c r="R208" s="142">
        <f>SUM(ATL!R10, BOS!R10, BRK!R10, CHA!R10, CHI!R10, CLE!R10, DAL!R10, DEN!R10, DET!R10, GSW!R10, HOU!R10, IND!R10, LAC!R10, LAL!R10, MEM!R10, MIA!R10, MIL!R10, MIN!R10, NOP!R10, NYK!R10, OKC!R10, ORL!R10, PHI!R10, PHX!R10, POR!R10, SAC!R10, SAS!R10, TOR!R10, UTH!R10, WAS!R10)</f>
        <v>0</v>
      </c>
      <c r="S208" s="142">
        <f>SUM(ATL!S10, BOS!S10, BRK!S10, CHA!S10, CHI!S10, CLE!S10, DAL!S10, DEN!S10, DET!S10, GSW!S10, HOU!S10, IND!S10, LAC!S9, LAL!S10, MEM!S10, MIA!S10, MIL!S10, MIN!S10, NOP!S10, NYK!S10, OKC!S10, ORL!S10, PHI!S10, PHX!S10, POR!S10, SAC!S10, SAS!S10, TOR!S10, UTH!S10, WAS!S10)</f>
        <v>41675</v>
      </c>
    </row>
    <row r="209">
      <c r="A209" s="3" t="s">
        <v>30</v>
      </c>
      <c r="B209" s="142">
        <f>SUM(ATL!B11, BOS!B11, BRK!B11, CHA!B11, CHI!B11, CLE!B11, DAL!B11, DEN!B11, DET!B11, GSW!B11, HOU!B11, IND!B11, LAC!B11, LAL!B11, MEM!B11, MIA!B11, MIL!B11, MIN!B11, NOP!B11, NYK!B11, OKC!B11, ORL!B11, PHI!B11, PHX!B11, POR!B11, SAC!B11, SAS!B11, TOR!B11, UTH!B11, WAS!B11)</f>
        <v>174</v>
      </c>
      <c r="C209" s="142">
        <f>SUM(ATL!C11, BOS!C11, BRK!C11, CHA!C11, CHI!C11, CLE!C11, DAL!C11, DEN!C11, DET!C11, GSW!C11, HOU!C11, IND!C11, LAC!C11, LAL!C11, MEM!C11, MIA!C11, MIL!C11, MIN!C11, NOP!C11, NYK!C11, OKC!C11, ORL!C11, PHI!C11, PHX!C11, POR!C11, SAC!C11, SAS!C11, TOR!C11, UTH!C11, WAS!C11)</f>
        <v>75</v>
      </c>
      <c r="D209" s="142">
        <f>SUM(ATL!D11, BOS!D11, BRK!D11, CHA!D11, CHI!D11, CLE!D11, DAL!D11, DEN!D11, DET!D11, GSW!D11, HOU!D11, IND!D11, LAC!D11, LAL!D11, MEM!D11, MIA!D11, MIL!D11, MIN!D11, NOP!D11, NYK!D11, OKC!D11, ORL!D11, PHI!D11, PHX!D11, POR!D11, SAC!D11, SAS!D11, TOR!D11, UTH!D11, WAS!D11)</f>
        <v>55</v>
      </c>
      <c r="E209" s="142">
        <f>SUM(ATL!E11, BOS!E11, BRK!E11, CHA!E11, CHI!E11, CLE!E11, DAL!E11, DEN!E11, DET!E11, GSW!E11, HOU!E11, IND!E11, LAC!E11, LAL!E11, MEM!E11, MIA!E11, MIL!E11, MIN!E11, NOP!E12, NYK!E11, OKC!E11, ORL!E11, PHI!E11, PHX!E11, POR!E11, SAC!E11, SAS!E11, TOR!E11, UTH!E11, WAS!E11)</f>
        <v>39</v>
      </c>
      <c r="F209" s="142">
        <f>SUM(ATL!G11, BOS!F11, BRK!F11, CHA!F11, CHI!F11, CLE!F11, DAL!F11, DEN!F11, DET!F11, GSW!F11, HOU!F11, IND!F11, LAC!F11, LAL!F11, MEM!F11, MIA!F11, MIL!F11, MIN!F11, NOP!F11, NYK!F11, OKC!F11, ORL!F11, PHI!F11, PHX!F11, POR!F11, SAC!F11, SAS!F11, TOR!F11, UTH!F11, WAS!F11)</f>
        <v>28</v>
      </c>
      <c r="G209" s="142">
        <f>SUM(ATL!G11, BOS!G11, BRK!G11, CHA!G11, CHI!G11, CLE!G11, DAL!G11, DEN!G11, DET!G11, GSW!G11, HOU!G11, IND!G11, LAC!G11, LAL!G11, MEM!G11, MIA!G11, MIL!G11, MIN!G11, NOP!G11, NYK!G11, OKC!G11, ORL!G11, PHI!G11, PHX!G11, POR!G11, SAC!G11, SAS!G11, TOR!G11, UTH!G11, WAS!G11)</f>
        <v>47</v>
      </c>
      <c r="H209" s="142">
        <f>SUM(ATL!H11, BOS!H11, BRK!H11, CHA!H11, CHI!H11, CLE!H11, DAL!H11, DEN!H11, DET!H11, GSW!H11, HOU!H11, IND!H11, LAC!H11, LAL!H11, MEM!H11, MIA!H11, MIL!H11, MIN!H11, NOP!G11, NYK!H11, OKC!H11, ORL!H11, PHI!H11, PHX!H11, POR!H11, SAC!H11, SAS!H11, TOR!H11, UTH!H11, WAS!H11)</f>
        <v>33</v>
      </c>
      <c r="I209" s="142">
        <f>SUM(ATL!I11, BOS!I11, BRK!I11, CHA!I11, CHI!I11, CLE!I11, DAL!I11, DEN!I11, DET!I11, GSW!I11, HOU!I11, IND!I11, LAC!I11, LAL!I11, MEM!I11, MIA!I11, MIL!I11, MIN!I11, NOP!I10, NYK!I11, OKC!I11, ORL!I11, PHI!I11, PHX!I11, POR!I11, SAC!I11, SAS!I11, TOR!I11, UTH!I11, WAS!I11)</f>
        <v>36</v>
      </c>
      <c r="J209" s="142">
        <f>SUM(ATL!J11, BOS!J11, BRK!J11, CHA!J11, CHI!J11, CLE!J11, DAL!J11, DEN!J11, DET!J11, GSW!J11, HOU!J11, IND!J11, LAC!J11, LAL!J11, MEM!J11, MIA!J11, MIL!J11, MIN!J11, NOP!J10, NYK!J11, OKC!J11, ORL!J11, PHI!J11, PHX!J11, POR!J11, SAC!J11, SAS!J11, TOR!J11, UTH!J11, WAS!J11)</f>
        <v>71</v>
      </c>
      <c r="K209" s="142">
        <f>SUM(ATL!K11, BOS!K11, BRK!K11, CHA!K11, CHI!K11, CLE!K11, DAL!K11, DEN!K11, DET!K11, GSW!K11, HOU!K11, IND!K11, LAC!K11, LAL!K11, MEM!K11, MIA!K11, MIL!K11, MIN!K11, NOP!K10, NYK!K11, OKC!K11, ORL!K11, PHI!K11, PHX!K11, POR!K11, SAC!K11, SAS!K11, TOR!K11, UTH!K11, WAS!K11)</f>
        <v>38</v>
      </c>
      <c r="L209" s="142">
        <f>SUM(ATL!L11, BOS!L11, BRK!L11, CHA!L11, CHI!L11, CLE!L11, DAL!L11, DEN!L11, DET!L11, GSW!L11, HOU!L11, IND!L11, LAC!L11, LAL!L11, MEM!L11, MIA!L11, MIL!L11, MIN!L11, NOP!L10, NYK!L11, OKC!L11, ORL!L11, PHI!L11, PHX!L11, POR!L11, SAC!L11, SAS!L11, TOR!L11, UTH!L11, WAS!L11)</f>
        <v>52</v>
      </c>
      <c r="M209" s="142">
        <f>SUM(ATL!M11, BOS!M11, BRK!M11, CHA!M11, CHI!M11, CLE!M11, DAL!M11, DEN!M11, DET!M11, GSW!M11, HOU!M11, IND!M11, LAC!M11, LAL!M11, MEM!M11, MIA!M11, MIL!M11, MIN!M11, NOP!M11, NYK!M11, OKC!M11, ORL!M11, PHI!M11, PHX!M11, POR!M11, SAC!M11, SAS!M11, TOR!M11, UTH!M11, WAS!M11)</f>
        <v>25</v>
      </c>
      <c r="N209" s="142">
        <f>SUM(ATL!N11, BOS!N11, BRK!N11, CHA!N11, CHI!N11, CLE!N11, DAL!N11, DEN!N11, DET!N11, GSW!N11, HOU!N11, IND!N11, LAC!N11, LAL!N11, MEM!N11, MIA!N11, MIL!N11, MIN!N11, NOP!N11, NYK!N11, OKC!N11, ORL!N11, PHI!N11, PHX!N11, POR!N11, SAC!N11, SAS!N11, TOR!N11, UTH!N11, WAS!N11)</f>
        <v>33</v>
      </c>
      <c r="O209" s="142">
        <f>SUM(ATL!O11, BOS!O11, BRK!O11, CHA!O11, CHI!O11, CLE!O11, DAL!O11, DEN!O11, DET!O11, GSW!O11, HOU!O11, IND!O11, LAC!O11, LAL!O11, MEM!O11, MIA!O11, MIL!O11, MIN!O11, NOP!O11, NYK!O11, OKC!O11, ORL!O11, PHI!O11, PHX!O11, POR!O11, SAC!O11, SAS!O11, TOR!O11, UTH!O11, WAS!O11)</f>
        <v>13</v>
      </c>
      <c r="P209" s="142">
        <f>SUM(ATL!P11, BOS!P11, BRK!P11, CHA!P11, CHI!P11, CLE!P11, DAL!P11, DEN!P11, DET!P11, GSW!P11, HOU!P11, IND!P11, LAC!P11, LAL!P11, MEM!P11, MIA!P11, MIL!P11, MIN!P11, NOP!P11, NYK!P11, OKC!P11, ORL!P11, PHI!P11, PHX!P11, POR!P11, SAC!P11, SAS!P11, TOR!P11, UTH!P11, WAS!P11)</f>
        <v>0</v>
      </c>
      <c r="Q209" s="142">
        <f>SUM(ATL!Q11, BOS!Q11, BRK!Q11, CHA!Q11, CHI!Q11, CLE!Q11, DAL!Q11, DEN!Q11, DET!Q11, GSW!Q11, HOU!Q11, IND!Q11, LAC!Q11, LAL!Q11, MEM!Q11, MIA!Q11, MIL!Q11, MIN!Q11, NOP!Q11, NYK!Q11, OKC!Q11, ORL!Q11, PHI!Q11, PHX!Q11, POR!Q11, SAC!Q11, SAS!Q11, TOR!Q11, UTH!Q11, WAS!Q11)</f>
        <v>0</v>
      </c>
      <c r="R209" s="142">
        <f>SUM(ATL!R11, BOS!R11, BRK!R11, CHA!R11, CHI!R11, CLE!R11, DAL!R11, DEN!R11, DET!R11, GSW!R11, HOU!R11, IND!R11, LAC!R11, LAL!R11, MEM!R11, MIA!R11, MIL!R11, MIN!R11, NOP!R11, NYK!R11, OKC!R11, ORL!R11, PHI!R11, PHX!R11, POR!R11, SAC!R11, SAS!R11, TOR!R11, UTH!R11, WAS!R11)</f>
        <v>0</v>
      </c>
      <c r="S209" s="142">
        <f>SUM(ATL!S11, BOS!S11, BRK!S11, CHA!S11, CHI!S11, CLE!S11, DAL!S11, DEN!S11, DET!S11, GSW!S11, HOU!S11, IND!S11, LAC!S10, LAL!S11, MEM!S11, MIA!S11, MIL!S11, MIN!S11, NOP!S11, NYK!S11, OKC!S11, ORL!S11, PHI!S11, PHX!S11, POR!S11, SAC!S11, SAS!S11, TOR!S11, UTH!S11, WAS!S11)</f>
        <v>0</v>
      </c>
    </row>
    <row r="210">
      <c r="A210" s="3" t="s">
        <v>31</v>
      </c>
      <c r="B210" s="142">
        <f>SUM(ATL!B12, BOS!B12, BRK!B12, CHA!B12, CHI!B12, CLE!B12, DAL!B12, DEN!B12, DET!B12, GSW!B12, HOU!B12, IND!B12, LAC!B12, LAL!B12, MEM!B12, MIA!B12, MIL!B12, MIN!B12, NOP!B12, NYK!B12, OKC!B12, ORL!B12, PHI!B12, PHX!B12, POR!B12, SAC!B12, SAS!B12, TOR!B12, UTH!B12, WAS!B12)</f>
        <v>285</v>
      </c>
      <c r="C210" s="142">
        <f>SUM(ATL!C12, BOS!C12, BRK!C12, CHA!C12, CHI!C12, CLE!C12, DAL!C12, DEN!C12, DET!C12, GSW!C12, HOU!C12, IND!C12, LAC!C12, LAL!C12, MEM!C12, MIA!C12, MIL!C12, MIN!C12, NOP!C12, NYK!C12, OKC!C12, ORL!C12, PHI!C12, PHX!C12, POR!C12, SAC!C12, SAS!C12, TOR!C12, UTH!C12, WAS!C12)</f>
        <v>167</v>
      </c>
      <c r="D210" s="142">
        <f>SUM(ATL!D12, BOS!D12, BRK!D12, CHA!D12, CHI!D12, CLE!D12, DAL!D12, DEN!D12, DET!D12, GSW!D12, HOU!D12, IND!D12, LAC!D12, LAL!D12, MEM!D12, MIA!D12, MIL!D12, MIN!D12, NOP!D12, NYK!D12, OKC!D12, ORL!D12, PHI!D12, PHX!D12, POR!D12, SAC!D12, SAS!D12, TOR!D12, UTH!D12, WAS!D12)</f>
        <v>86</v>
      </c>
      <c r="E210" s="142">
        <f>SUM(ATL!E12, BOS!E12, BRK!E12, CHA!E12, CHI!E12, CLE!I8, DAL!E12, DEN!E12, DET!E12, GSW!E12, HOU!E12, IND!E12, LAC!E12, LAL!E12, MEM!E12, MIA!E12, MIL!E12, MIN!E12, NOP!E12, NYK!E12, OKC!E12, ORL!E12, PHI!E12, PHX!E12, POR!E12, SAC!E12, SAS!E12, TOR!E12, UTH!E12, WAS!E12)</f>
        <v>138</v>
      </c>
      <c r="F210" s="142">
        <f>SUM(ATL!G12, BOS!F12, BRK!F12, CHA!F12, CHI!F12, CLE!F12, DAL!F12, DEN!F12, DET!F12, GSW!F12, HOU!F12, IND!F12, LAC!F12, LAL!F12, MEM!F12, MIA!F12, MIL!F12, MIN!F12, NOP!F12, NYK!F12, OKC!F12, ORL!F12, PHI!F12, PHX!F12, POR!F12, SAC!F12, SAS!F12, TOR!F12, UTH!F12, WAS!F12)</f>
        <v>86</v>
      </c>
      <c r="G210" s="142">
        <f>SUM(ATL!G12, BOS!G12, BRK!G12, CHA!G12, CHI!G12, CLE!G12, DAL!G12, DEN!G12, DET!G12, GSW!G12, HOU!G12, IND!G12, LAC!G12, LAL!G12, MEM!G12, MIA!G12, MIL!G12, MIN!G12, NOP!G12, NYK!G12, OKC!G12, ORL!G12, PHI!G12, PHX!G12, POR!G12, SAC!G12, SAS!G12, TOR!G12, UTH!G12, WAS!G12)</f>
        <v>143</v>
      </c>
      <c r="H210" s="142">
        <f>SUM(ATL!H12, BOS!H12, BRK!H12, CHA!H12, CHI!H12, CLE!H12, DAL!H12, DEN!H12, DET!H12, GSW!H12, HOU!H12, IND!H12, LAC!H12, LAL!H12, MEM!H12, MIA!H12, MIL!H12, MIN!H12, NOP!G12, NYK!H12, OKC!H12, ORL!H12, PHI!H12, PHX!H12, POR!H12, SAC!H12, SAS!H12, TOR!H12, UTH!H12, WAS!H12)</f>
        <v>142</v>
      </c>
      <c r="I210" s="142">
        <f>SUM(ATL!I12, BOS!I12, BRK!I12, CHA!I12, CHI!I12, CLE!I12, DAL!I12, DEN!I12, DET!I12, GSW!I12, HOU!I12, IND!I12, LAC!I12, LAL!I12, MEM!I12, MIA!I12, MIL!I12, MIN!I12, NOP!I11, NYK!I12, OKC!I12, ORL!I12, PHI!I12, PHX!I12, POR!I12, SAC!I12, SAS!I12, TOR!I12, UTH!I12, WAS!I12)</f>
        <v>154</v>
      </c>
      <c r="J210" s="142">
        <f>SUM(ATL!J12, BOS!J12, BRK!J12, CHA!J12, CHI!J12, CLE!J12, DAL!J12, DEN!J12, DET!J12, GSW!J12, HOU!J12, IND!J12, LAC!J12, LAL!J12, MEM!J12, MIA!J12, MIL!J12, MIN!J12, NOP!J11, NYK!J12, OKC!J12, ORL!J12, PHI!J12, PHX!J12, POR!J12, SAC!J12, SAS!J12, TOR!J12, UTH!J12, WAS!J12)</f>
        <v>132</v>
      </c>
      <c r="K210" s="142">
        <f>SUM(ATL!K12, BOS!K12, BRK!K12, CHA!K12, CHI!K12, CLE!K12, DAL!K12, DEN!K12, DET!K12, GSW!K12, HOU!K12, IND!K12, LAC!K12, LAL!K12, MEM!K12, MIA!K12, MIL!K12, MIN!K12, NOP!K11, NYK!K12, OKC!K12, ORL!K12, PHI!K12, PHX!K12, POR!K12, SAC!K12, SAS!K12, TOR!K12, UTH!K12, WAS!K12)</f>
        <v>143</v>
      </c>
      <c r="L210" s="142">
        <f>SUM(ATL!L12, BOS!L12, BRK!L12, CHA!L12, CHI!L12, CLE!L12, DAL!L12, DEN!L12, DET!L12, GSW!L12, HOU!L12, IND!L12, LAC!L12, LAL!L12, MEM!L12, MIA!L12, MIL!L12, MIN!L12, NOP!L11, NYK!L12, OKC!L12, ORL!L12, PHI!L12, PHX!L12, POR!L12, SAC!L12, SAS!L12, TOR!L12, UTH!L12, WAS!L12)</f>
        <v>105</v>
      </c>
      <c r="M210" s="142">
        <f>SUM(ATL!M12, BOS!M12, BRK!M12, CHA!M12, CHI!M12, CLE!M12, DAL!M12, DEN!M12, DET!M12, GSW!M12, HOU!M12, IND!M12, LAC!M12, LAL!M12, MEM!M12, MIA!M12, MIL!M12, MIN!M12, NOP!M12, NYK!M12, OKC!M12, ORL!M12, PHI!M12, PHX!M12, POR!M12, SAC!M12, SAS!M12, TOR!M12, UTH!M12, WAS!M12)</f>
        <v>148</v>
      </c>
      <c r="N210" s="142">
        <f>SUM(ATL!N12, BOS!N12, BRK!N12, CHA!N12, CHI!N12, CLE!N12, DAL!N12, DEN!N12, DET!N12, GSW!N12, HOU!N12, IND!N12, LAC!N12, LAL!N12, MEM!N12, MIA!N12, MIL!N12, MIN!N12, NOP!N12, NYK!N12, OKC!N12, ORL!N12, PHI!N12, PHX!N12, POR!N12, SAC!N12, SAS!N12, TOR!N12, UTH!N12, WAS!N12)</f>
        <v>109</v>
      </c>
      <c r="O210" s="142">
        <f>SUM(ATL!O12, BOS!O12, BRK!O12, CHA!O12, CHI!O12, CLE!O12, DAL!O12, DEN!O12, DET!O12, GSW!O12, HOU!O12, IND!O12, LAC!O12, LAL!O12, MEM!O12, MIA!O12, MIL!O12, MIN!O12, NOP!O12, NYK!O12, OKC!O12, ORL!O12, PHI!O12, PHX!O12, POR!O12, SAC!O12, SAS!O12, TOR!O12, UTH!O12, WAS!O12)</f>
        <v>48</v>
      </c>
      <c r="P210" s="142">
        <f>SUM(ATL!P12, BOS!P12, BRK!P12, CHA!P12, CHI!P12, CLE!P12, DAL!P12, DEN!P12, DET!P12, GSW!P12, HOU!P12, IND!P12, LAC!P12, LAL!P12, MEM!P12, MIA!P12, MIL!P12, MIN!P12, NOP!P12, NYK!P12, OKC!P12, ORL!P12, PHI!P12, PHX!P12, POR!P12, SAC!P12, SAS!P12, TOR!P12, UTH!P12, WAS!P12)</f>
        <v>0</v>
      </c>
      <c r="Q210" s="142">
        <f>SUM(ATL!Q12, BOS!Q12, BRK!Q12, CHA!Q12, CHI!Q12, CLE!Q12, DAL!Q12, DEN!Q12, DET!Q12, GSW!Q12, HOU!Q12, IND!Q12, LAC!Q12, LAL!Q12, MEM!Q12, MIA!Q12, MIL!Q12, MIN!Q12, NOP!Q12, NYK!Q12, OKC!Q12, ORL!Q12, PHI!Q12, PHX!Q12, POR!Q12, SAC!Q12, SAS!Q12, TOR!Q12, UTH!Q12, WAS!Q12)</f>
        <v>0</v>
      </c>
      <c r="R210" s="142">
        <f>SUM(ATL!R12, BOS!R12, BRK!R12, CHA!R12, CHI!R12, CLE!R12, DAL!R12, DEN!R12, DET!R12, GSW!R12, HOU!R12, IND!R12, LAC!R12, LAL!R12, MEM!R12, MIA!R12, MIL!R12, MIN!R12, NOP!R12, NYK!R12, OKC!R12, ORL!R12, PHI!R12, PHX!R12, POR!R12, SAC!R12, SAS!R12, TOR!R12, UTH!R12, WAS!R12)</f>
        <v>0</v>
      </c>
      <c r="S210" s="142">
        <f>SUM(ATL!S12, BOS!S12, BRK!S12, CHA!S12, CHI!S12, CLE!S12, DAL!S12, DEN!S12, DET!S12, GSW!S12, HOU!S12, IND!S12, LAC!S11, LAL!S12, MEM!S12, MIA!S12, MIL!S12, MIN!S12, NOP!S12, NYK!S12, OKC!S12, ORL!S12, PHI!S12, PHX!S12, POR!S12, SAC!S12, SAS!S12, TOR!S12, UTH!S12, WAS!S12)</f>
        <v>41760</v>
      </c>
    </row>
    <row r="211">
      <c r="A211" s="3" t="s">
        <v>32</v>
      </c>
      <c r="B211" s="142">
        <f>SUM(ATL!B13, BOS!B13, BRK!B13, CHA!B13, CHI!B13, CLE!B13, DAL!B13, DEN!B13, DET!B13, GSW!B13, HOU!B13, IND!B13, LAC!B13, LAL!B13, MEM!B13, MIA!B13, MIL!B13, MIN!B13, NOP!B13, NYK!B13, OKC!B13, ORL!B13, PHI!B13, PHX!B13, POR!B13, SAC!B13, SAS!B13, TOR!B13, UTH!B13, WAS!B13)</f>
        <v>672</v>
      </c>
      <c r="C211" s="142">
        <f>SUM(ATL!C13, BOS!C13, BRK!C13, CHA!C13, CHI!C13, CLE!C13, DAL!C13, DEN!C13, DET!C13, GSW!C13, HOU!C13, IND!C13, LAC!C13, LAL!C13, MEM!C13, MIA!C13, MIL!C13, MIN!C13, NOP!C13, NYK!C13, OKC!C13, ORL!C13, PHI!C13, PHX!C13, POR!C13, SAC!C13, SAS!C13, TOR!C13, UTH!C13, WAS!C13)</f>
        <v>660</v>
      </c>
      <c r="D211" s="142">
        <f>SUM(ATL!D13, BOS!D13, BRK!D13, CHA!D13, CHI!D13, CLE!D13, DAL!D13, DEN!D13, DET!D13, GSW!D13, HOU!D13, IND!D13, LAC!D13, LAL!D13, MEM!D13, MIA!D13, MIL!D13, MIN!D13, NOP!D13, NYK!D13, OKC!D13, ORL!D13, PHI!D13, PHX!D13, POR!D13, SAC!D13, SAS!D13, TOR!D13, UTH!D13, WAS!D13)</f>
        <v>596</v>
      </c>
      <c r="E211" s="142">
        <f>SUM(ATL!E13, BOS!E13, BRK!E13, CHA!E13, CHI!E13, CLE!E13, DAL!E13, DEN!E13, DET!E13, GSW!E13, HOU!E13, IND!E13, LAC!E13, LAL!E13, MEM!E13, MIA!E13, MIL!E13, MIN!E13, NOP!E13, NYK!E13, OKC!E13, ORL!E13, PHI!E13, PHX!E13, POR!E13, SAC!E13, SAS!E13, TOR!E13, UTH!E13, WAS!E13)</f>
        <v>518</v>
      </c>
      <c r="F211" s="142">
        <f>SUM(ATL!G13, BOS!F13, BRK!F13, CHA!F13, CHI!F13, CLE!F13, DAL!F13, DEN!F13, DET!F13, GSW!F13, HOU!F13, IND!F13, LAC!F13, LAL!F13, MEM!F13, MIA!F13, MIL!F13, MIN!F13, NOP!F13, NYK!F13, OKC!F13, ORL!F13, PHI!F13, PHX!F13, POR!F13, SAC!F13, SAS!F13, TOR!F13, UTH!F13, WAS!F13)</f>
        <v>647</v>
      </c>
      <c r="G211" s="142">
        <f>SUM(ATL!G13, BOS!G13, BRK!G13, CHA!G13, CHI!G13, CLE!G13, DAL!G13, DEN!G13, DET!G13, GSW!G13, HOU!G13, IND!G13, LAC!G13, LAL!G13, MEM!G13, MIA!G13, MIL!G13, MIN!G13, NOP!G13, NYK!G13, OKC!G13, ORL!G13, PHI!G13, PHX!G13, POR!G13, SAC!G13, SAS!G13, TOR!G13, UTH!G13, WAS!G13)</f>
        <v>624</v>
      </c>
      <c r="H211" s="142">
        <f>SUM(ATL!H13, BOS!H13, BRK!H13, CHA!H13, CHI!H13, CLE!H13, DAL!H13, DEN!H13, DET!H13, GSW!H13, HOU!H13, IND!H13, LAC!H13, LAL!H13, MEM!H13, MIA!H13, MIL!H13, MIN!H13, NOP!G13, NYK!H13, OKC!H13, ORL!H13, PHI!H13, PHX!H13, POR!H13, SAC!H13, SAS!H13, TOR!H13, UTH!H13, WAS!H13)</f>
        <v>597</v>
      </c>
      <c r="I211" s="142">
        <f>SUM(ATL!I13, BOS!I13, BRK!I13, CHA!I13, CHI!I13, CLE!I13, DAL!I13, DEN!I13, DET!I13, GSW!I13, HOU!I13, IND!I13, LAC!I13, LAL!I13, MEM!I13, MIA!I13, MIL!I13, MIN!I13, NOP!I12, NYK!I13, OKC!I13, ORL!I13, PHI!I13, PHX!I13, POR!I13, SAC!I13, SAS!I13, TOR!I13, UTH!I13, WAS!I13)</f>
        <v>656</v>
      </c>
      <c r="J211" s="142">
        <f>SUM(ATL!J13, BOS!J13, BRK!J13, CHA!J13, CHI!J13, CLE!J13, DAL!J13, DEN!J13, DET!J13, GSW!J13, HOU!J13, IND!J13, LAC!J13, LAL!J13, MEM!J13, MIA!J13, MIL!J13, MIN!J13, NOP!J12, NYK!J13, OKC!J13, ORL!J13, PHI!J13, PHX!J13, POR!J13, SAC!J13, SAS!J13, TOR!J13, UTH!J13, WAS!J13)</f>
        <v>488</v>
      </c>
      <c r="K211" s="142">
        <f>SUM(ATL!K13, BOS!K13, BRK!K13, CHA!K13, CHI!K13, CLE!K13, DAL!K13, DEN!K13, DET!K13, GSW!K13, HOU!K13, IND!K13, LAC!K13, LAL!K13, MEM!K13, MIA!K13, MIL!K13, MIN!K13, NOP!K12, NYK!K13, OKC!K13, ORL!K13, PHI!K13, PHX!K13, POR!K13, SAC!K13, SAS!K13, TOR!K13, UTH!K13, WAS!K13)</f>
        <v>450</v>
      </c>
      <c r="L211" s="142">
        <f>SUM(ATL!L13, BOS!L13, BRK!L13, CHA!L13, CHI!L13, CLE!L13, DAL!L13, DEN!L13, DET!L13, GSW!L13, HOU!L13, IND!L13, LAC!L13, LAL!L13, MEM!L13, MIA!L13, MIL!L13, MIN!L13, NOP!L12, NYK!L13, OKC!L13, ORL!L13, PHI!L13, PHX!L13, POR!L13, SAC!L13, SAS!L13, TOR!L13, UTH!L13, WAS!L13)</f>
        <v>362</v>
      </c>
      <c r="M211" s="142">
        <f>SUM(ATL!M13, BOS!M13, BRK!M13, CHA!M13, CHI!M13, CLE!M13, DAL!M13, DEN!M13, DET!M13, GSW!M13, HOU!M13, IND!M13, LAC!M13, LAL!M13, MEM!M13, MIA!M13, MIL!M13, MIN!M13, NOP!M13, NYK!M13, OKC!M13, ORL!M13, PHI!M13, PHX!M13, POR!M13, SAC!M13, SAS!M13, TOR!M13, UTH!M13, WAS!M13)</f>
        <v>494</v>
      </c>
      <c r="N211" s="142">
        <f>SUM(ATL!N13, BOS!N13, BRK!N13, CHA!N13, CHI!N13, CLE!N13, DAL!N13, DEN!N13, DET!N13, GSW!N13, HOU!N13, IND!N13, LAC!N13, LAL!N13, MEM!N13, MIA!N13, MIL!N13, MIN!N13, NOP!N13, NYK!N13, OKC!N13, ORL!N13, PHI!N13, PHX!N13, POR!N13, SAC!N13, SAS!N13, TOR!N13, UTH!N13, WAS!N13)</f>
        <v>473</v>
      </c>
      <c r="O211" s="142">
        <f>SUM(ATL!O13, BOS!O13, BRK!O13, CHA!O13, CHI!O13, CLE!O13, DAL!O13, DEN!O13, DET!O13, GSW!O13, HOU!O13, IND!O13, LAC!O13, LAL!O13, MEM!O13, MIA!O13, MIL!O13, MIN!O13, NOP!O13, NYK!O13, OKC!O13, ORL!O13, PHI!O13, PHX!O13, POR!O13, SAC!O13, SAS!O13, TOR!O13, UTH!O13, WAS!O13)</f>
        <v>192</v>
      </c>
      <c r="P211" s="142">
        <f>SUM(ATL!P13, BOS!P13, BRK!P13, CHA!P13, CHI!P13, CLE!P13, DAL!P13, DEN!P13, DET!P13, GSW!P13, HOU!P13, IND!P13, LAC!P13, LAL!P13, MEM!P13, MIA!P13, MIL!P13, MIN!P13, NOP!P13, NYK!P13, OKC!P13, ORL!P13, PHI!P13, PHX!P13, POR!P13, SAC!P13, SAS!P13, TOR!P13, UTH!P13, WAS!P13)</f>
        <v>0</v>
      </c>
      <c r="Q211" s="142">
        <f>SUM(ATL!Q13, BOS!Q13, BRK!Q13, CHA!Q13, CHI!Q13, CLE!Q13, DAL!Q13, DEN!Q13, DET!Q13, GSW!Q13, HOU!Q13, IND!Q13, LAC!Q13, LAL!Q13, MEM!Q13, MIA!Q13, MIL!Q13, MIN!Q13, NOP!Q13, NYK!Q13, OKC!Q13, ORL!Q13, PHI!Q13, PHX!Q13, POR!Q13, SAC!Q13, SAS!Q13, TOR!Q13, UTH!Q13, WAS!Q13)</f>
        <v>0</v>
      </c>
      <c r="R211" s="142">
        <f>SUM(ATL!R13, BOS!R13, BRK!R13, CHA!R13, CHI!R13, CLE!R13, DAL!R13, DEN!R13, DET!R13, GSW!R13, HOU!R13, IND!R13, LAC!R13, LAL!R13, MEM!R13, MIA!R13, MIL!R13, MIN!R13, NOP!R13, NYK!R13, OKC!R13, ORL!R13, PHI!R13, PHX!R13, POR!R13, SAC!R13, SAS!R13, TOR!R13, UTH!R13, WAS!R13)</f>
        <v>0</v>
      </c>
      <c r="S211" s="142">
        <f>SUM(ATL!S13, BOS!S13, BRK!S13, CHA!S13, CHI!S13, CLE!S13, DAL!S13, DEN!S13, DET!S13, GSW!S13, HOU!S13, IND!S13, LAC!S12, LAL!S13, MEM!S13, MIA!S13, MIL!S13, MIN!S13, NOP!S13, NYK!S13, OKC!S13, ORL!S13, PHI!S13, PHX!S13, POR!S13, SAC!S13, SAS!S13, TOR!S13, UTH!S13, WAS!S13)</f>
        <v>0</v>
      </c>
    </row>
    <row r="212">
      <c r="A212" s="3" t="s">
        <v>33</v>
      </c>
      <c r="B212" s="142">
        <f>SUM(ATL!B14, BOS!B14, BRK!B14, CHA!B14, CHI!B14, CLE!B14, DAL!B14, DEN!B14, DET!B14, GSW!B14, HOU!B14, IND!B14, LAC!B14, LAL!B14, MEM!B14, MIA!B14, MIL!B14, MIN!B14, NOP!B14, NYK!B14, OKC!B14, ORL!B14, PHI!B14, PHX!B14, POR!B14, SAC!B14, SAS!B14, TOR!B14, UTH!B14, WAS!B14)</f>
        <v>102</v>
      </c>
      <c r="C212" s="142">
        <f>SUM(ATL!C14, BOS!C14, BRK!C14, CHA!C14, CHI!C14, CLE!C14, DAL!C14, DEN!C14, DET!C14, GSW!C14, HOU!C14, IND!C14, LAC!C14, LAL!C14, MEM!C14, MIA!C14, MIL!C14, MIN!C14, NOP!C14, NYK!C14, OKC!C14, ORL!C14, PHI!C14, PHX!C14, POR!C14, SAC!C14, SAS!C14, TOR!C14, UTH!C14, WAS!C14)</f>
        <v>179</v>
      </c>
      <c r="D212" s="142">
        <f>SUM(ATL!D14, BOS!D14, BRK!D14, CHA!D14, CHI!D14, CLE!D14, DAL!D14, DEN!D14, DET!D14, GSW!D14, HOU!D14, IND!D14, LAC!D14, LAL!D14, MEM!D14, MIA!D14, MIL!D14, MIN!D14, NOP!D14, NYK!D14, OKC!D14, ORL!D14, PHI!D14, PHX!D14, POR!D14, SAC!D14, SAS!D14, TOR!D14, UTH!D14, WAS!D14)</f>
        <v>292</v>
      </c>
      <c r="E212" s="142">
        <f>SUM(ATL!E14, BOS!E14, BRK!E14, CHA!E14, CHI!E14, CLE!E14, DAL!E14, DEN!E14, DET!E14, GSW!E14, HOU!E14, IND!E14, LAC!E14, LAL!E14, MEM!E14, MIA!E14, MIL!E14, MIN!E14, NOP!E14, NYK!E14, OKC!E14, ORL!E14, PHI!E14, PHX!E14, POR!E14, SAC!E14, SAS!E14, TOR!E14, UTH!E14, WAS!E14)</f>
        <v>210</v>
      </c>
      <c r="F212" s="142">
        <f>SUM(ATL!G14, BOS!F14, BRK!F14, CHA!F14, CHI!F14, CLE!F14, DAL!F14, DEN!F14, DET!F14, GSW!F14, HOU!F14, IND!F14, LAC!F14, LAL!F14, MEM!F14, MIA!F14, MIL!F14, MIN!F14, NOP!F14, NYK!F14, OKC!F14, ORL!F14, PHI!F14, PHX!F14, POR!F14, SAC!F14, SAS!F14, TOR!F14, UTH!F14, WAS!F14)</f>
        <v>210</v>
      </c>
      <c r="G212" s="142">
        <f>SUM(ATL!G14, BOS!G14, BRK!G14, CHA!G14, CHI!G14, CLE!G14, DAL!G14, DEN!G14, DET!G14, GSW!G14, HOU!G14, IND!G14, LAC!G14, LAL!G14, MEM!G14, MIA!G14, MIL!G14, MIN!G14, NOP!G14, NYK!G14, OKC!G14, ORL!G14, PHI!G14, PHX!G14, POR!G14, SAC!G14, SAS!G14, TOR!G14, UTH!G14, WAS!G14)</f>
        <v>271</v>
      </c>
      <c r="H212" s="142">
        <f>SUM(ATL!H14, BOS!H14, BRK!H14, CHA!H14, CHI!H14, CLE!H14, DAL!H14, DEN!H14, DET!H14, GSW!H14, HOU!H14, IND!H14, LAC!H14, LAL!H14, MEM!H14, MIA!H14, MIL!H14, MIN!H14, NOP!G14, NYK!H14, OKC!H14, ORL!H14, PHI!H14, PHX!H14, POR!H14, SAC!H14, SAS!H14, TOR!H14, UTH!H14, WAS!H14)</f>
        <v>227</v>
      </c>
      <c r="I212" s="142">
        <f>SUM(ATL!I14, BOS!I14, BRK!I14, CHA!I14, CHI!I14, CLE!I14, DAL!I14, DEN!I14, DET!I14, GSW!I14, HOU!I14, IND!I14, LAC!I14, LAL!I14, MEM!I14, MIA!I14, MIL!I14, MIN!I14, NOP!I13, NYK!I14, OKC!I14, ORL!I14, PHI!I14, PHX!I14, POR!I14, SAC!I14, SAS!I14, TOR!I14, UTH!I14, WAS!I14)</f>
        <v>152</v>
      </c>
      <c r="J212" s="142">
        <f>SUM(ATL!J14, BOS!J14, BRK!J14, CHA!J14, CHI!J14, CLE!J14, DAL!J14, DEN!J14, DET!J14, GSW!J14, HOU!J14, IND!J14, LAC!J14, LAL!J14, MEM!J14, MIA!J14, MIL!J14, MIN!J14, NOP!J13, NYK!J14, OKC!J14, ORL!J14, PHI!J14, PHX!J14, POR!J14, SAC!J14, SAS!J14, TOR!J14, UTH!J14, WAS!J14)</f>
        <v>303</v>
      </c>
      <c r="K212" s="142">
        <f>SUM(ATL!K14, BOS!K14, BRK!K14, CHA!K14, CHI!K14, CLE!K14, DAL!K14, DEN!K14, DET!K14, GSW!K14, HOU!K14, IND!K14, LAC!K14, LAL!K14, MEM!K14, MIA!K14, MIL!K14, MIN!K14, NOP!K13, NYK!K14, OKC!K14, ORL!K14, PHI!K14, PHX!K14, POR!K14, SAC!K14, SAS!K14, TOR!K14, UTH!K14, WAS!K14)</f>
        <v>203</v>
      </c>
      <c r="L212" s="142">
        <f>SUM(ATL!L14, BOS!L14, BRK!L14, CHA!L14, CHI!L14, CLE!L14, DAL!L14, DEN!L14, DET!L14, GSW!L14, HOU!L14, IND!L14, LAC!L14, LAL!L14, MEM!L14, MIA!L14, MIL!L14, MIN!L14, NOP!L13, NYK!L14, OKC!L14, ORL!L14, PHI!L14, PHX!L14, POR!L14, SAC!L14, SAS!L14, TOR!L14, UTH!L14, WAS!L14)</f>
        <v>201</v>
      </c>
      <c r="M212" s="142">
        <f>SUM(ATL!M14, BOS!M14, BRK!M14, CHA!M14, CHI!M14, CLE!M14, DAL!M14, DEN!M14, DET!M14, GSW!M14, HOU!M14, IND!M14, LAC!M14, LAL!M14, MEM!M14, MIA!M14, MIL!M14, MIN!M14, NOP!M14, NYK!M14, OKC!M14, ORL!M14, PHI!M14, PHX!M14, POR!M14, SAC!M14, SAS!M14, TOR!M14, UTH!M14, WAS!M14)</f>
        <v>150</v>
      </c>
      <c r="N212" s="142">
        <f>SUM(ATL!N14, BOS!N14, BRK!N14, CHA!N14, CHI!N14, CLE!N14, DAL!N14, DEN!N14, DET!N14, GSW!N14, HOU!N14, IND!N14, LAC!N14, LAL!N14, MEM!N14, MIA!N14, MIL!N14, MIN!N14, NOP!N14, NYK!N14, OKC!N14, ORL!N14, PHI!N14, PHX!N14, POR!N14, SAC!N14, SAS!N14, TOR!N14, UTH!N14, WAS!N14)</f>
        <v>124</v>
      </c>
      <c r="O212" s="142">
        <f>SUM(ATL!O14, BOS!O14, BRK!O14, CHA!O14, CHI!O14, CLE!O14, DAL!O14, DEN!O14, DET!O14, GSW!O14, HOU!O14, IND!O14, LAC!O14, LAL!O14, MEM!O14, MIA!O14, MIL!O14, MIN!O14, NOP!O14, NYK!O14, OKC!O14, ORL!O14, PHI!O14, PHX!O14, POR!O14, SAC!O14, SAS!O14, TOR!O14, UTH!O14, WAS!O14)</f>
        <v>51</v>
      </c>
      <c r="P212" s="142">
        <f>SUM(ATL!P14, BOS!P14, BRK!P14, CHA!P14, CHI!P14, CLE!P14, DAL!P14, DEN!P14, DET!P14, GSW!P14, HOU!P14, IND!P14, LAC!P14, LAL!P14, MEM!P14, MIA!P14, MIL!P14, MIN!P14, NOP!P14, NYK!P14, OKC!P14, ORL!P14, PHI!P14, PHX!P14, POR!P14, SAC!P14, SAS!P14, TOR!P14, UTH!P14, WAS!P14)</f>
        <v>0</v>
      </c>
      <c r="Q212" s="142">
        <f>SUM(ATL!Q14, BOS!Q14, BRK!Q14, CHA!Q14, CHI!Q14, CLE!Q14, DAL!Q14, DEN!Q14, DET!Q14, GSW!Q14, HOU!Q14, IND!Q14, LAC!Q14, LAL!Q14, MEM!Q14, MIA!Q14, MIL!Q14, MIN!Q14, NOP!Q14, NYK!Q14, OKC!Q14, ORL!Q14, PHI!Q14, PHX!Q14, POR!Q14, SAC!Q14, SAS!Q14, TOR!Q14, UTH!Q14, WAS!Q14)</f>
        <v>0</v>
      </c>
      <c r="R212" s="142">
        <f>SUM(ATL!R14, BOS!R14, BRK!R14, CHA!R14, CHI!R14, CLE!R14, DAL!R14, DEN!R14, DET!R14, GSW!R14, HOU!R14, IND!R14, LAC!R14, LAL!R14, MEM!R14, MIA!R14, MIL!R14, MIN!R14, NOP!R14, NYK!R14, OKC!R14, ORL!R14, PHI!R14, PHX!R14, POR!R14, SAC!R14, SAS!R14, TOR!R14, UTH!R14, WAS!R14)</f>
        <v>0</v>
      </c>
      <c r="S212" s="142">
        <f>SUM(ATL!S14, BOS!S14, BRK!S14, CHA!S14, CHI!S14, CLE!S14, DAL!S14, DEN!S14, DET!S14, GSW!S14, HOU!S14, IND!S14, LAC!S13, LAL!S14, MEM!S14, MIA!S14, MIL!S14, MIN!S14, NOP!S14, NYK!S14, OKC!S14, ORL!S14, PHI!S14, PHX!S14, POR!S14, SAC!S14, SAS!S14, TOR!S14, UTH!S14, WAS!S14)</f>
        <v>41761</v>
      </c>
    </row>
    <row r="213">
      <c r="A213" s="3" t="s">
        <v>34</v>
      </c>
      <c r="B213" s="142">
        <f>SUM(ATL!B15, BOS!B15, BRK!B15, CHA!B15, CHI!B15, CLE!B15, DAL!B15, DEN!B15, DET!B15, GSW!B15, HOU!B15, IND!B15, LAC!B15, LAL!B15, MEM!B15, MIA!B15, MIL!B15, MIN!B15, NOP!B15, NYK!B15, OKC!B15, ORL!B15, PHI!B15, PHX!B15, POR!B15, SAC!B15, SAS!B15, TOR!B15, UTH!B15, WAS!B15)</f>
        <v>736</v>
      </c>
      <c r="C213" s="142">
        <f>SUM(ATL!C15, BOS!C15, BRK!C15, CHA!C15, CHI!C15, CLE!C15, DAL!C15, DEN!C15, DET!C15, GSW!C15, HOU!C15, IND!C15, LAC!C15, LAL!C15, MEM!C15, MIA!C15, MIL!C15, MIN!C15, NOP!C15, NYK!C15, OKC!C15, ORL!C15, PHI!C15, PHX!C15, POR!C15, SAC!C15, SAS!C15, TOR!C15, UTH!C15, WAS!C15)</f>
        <v>775</v>
      </c>
      <c r="D213" s="142">
        <f>SUM(ATL!D15, BOS!D15, BRK!D15, CHA!D15, CHI!D15, CLE!D15, DAL!D15, DEN!D15, DET!D15, GSW!D15, HOU!D15, IND!D15, LAC!D15, LAL!D15, MEM!D15, MIA!D15, MIL!D15, MIN!D15, NOP!D15, NYK!D15, OKC!D15, ORL!D15, PHI!D15, PHX!D15, POR!D15, SAC!D15, SAS!D15, TOR!D15, UTH!D15, WAS!D15)</f>
        <v>780</v>
      </c>
      <c r="E213" s="142">
        <f>SUM(ATL!E15, BOS!E15, BRK!E15, CHA!E15, CHI!E15, CLE!E15, DAL!E15, DEN!E15, DET!E15, GSW!E15, HOU!E15, IND!E15, LAC!E15, LAL!E15, MEM!E15, MIA!E15, MIL!E15, MIN!E15, NOP!E15, NYK!E15, OKC!E15, ORL!E15, PHI!E15, PHX!E15, POR!E15, SAC!E15, SAS!E15, TOR!E15, UTH!E15, WAS!E15)</f>
        <v>693</v>
      </c>
      <c r="F213" s="142">
        <f>SUM(ATL!G15, BOS!F15, BRK!F15, CHA!F15, CHI!F15, CLE!F15, DAL!F15, DEN!F15, DET!F15, GSW!F15, HOU!F15, IND!F15, LAC!F15, LAL!F15, MEM!F15, MIA!F15, MIL!F15, MIN!F15, NOP!F15, NYK!F15, OKC!F15, ORL!F15, PHI!F15, PHX!F15, POR!F15, SAC!F15, SAS!F15, TOR!F15, UTH!F15, WAS!F15)</f>
        <v>597</v>
      </c>
      <c r="G213" s="142">
        <f>SUM(ATL!G15, BOS!G15, BRK!G15, CHA!G15, CHI!G15, CLE!G15, DAL!G15, DEN!G15, DET!G15, GSW!G15, HOU!G15, IND!G15, LAC!G15, LAL!G15, MEM!G15, MIA!G15, MIL!G15, MIN!G15, NOP!G15, NYK!G15, OKC!G15, ORL!G15, PHI!G15, PHX!G15, POR!G15, SAC!G15, SAS!G15, TOR!G15, UTH!G15, WAS!G15)</f>
        <v>686</v>
      </c>
      <c r="H213" s="142">
        <f>SUM(ATL!H15, BOS!H15, BRK!H15, CHA!H15, CHI!H15, CLE!H15, DAL!H15, DEN!H15, DET!H15, GSW!H15, HOU!H15, IND!H15, LAC!H15, LAL!H15, MEM!H15, MIA!H15, MIL!H15, MIN!H15, NOP!G15, NYK!H15, OKC!H15, ORL!H15, PHI!H15, PHX!H15, POR!H15, SAC!H15, SAS!H15, TOR!H15, UTH!H15, WAS!H15)</f>
        <v>689</v>
      </c>
      <c r="I213" s="142">
        <f>SUM(ATL!I15, BOS!I15, BRK!I15, CHA!I15, CHI!I15, CLE!I15, DAL!I15, DEN!I15, DET!I15, GSW!I15, HOU!I15, IND!I15, LAC!I15, LAL!I15, MEM!I15, MIA!I15, MIL!I15, MIN!I15, NOP!I14, NYK!I15, OKC!I15, ORL!I15, PHI!I15, PHX!I15, POR!I15, SAC!I15, SAS!I15, TOR!I15, UTH!I15, WAS!I15)</f>
        <v>732</v>
      </c>
      <c r="J213" s="142">
        <f>SUM(ATL!J15, BOS!J15, BRK!J15, CHA!J15, CHI!J15, CLE!J15, DAL!J15, DEN!J15, DET!J15, GSW!J15, HOU!J15, IND!J15, LAC!J15, LAL!J15, MEM!J15, MIA!J15, MIL!J15, MIN!J15, NOP!J14, NYK!J15, OKC!J15, ORL!J15, PHI!J15, PHX!J15, POR!J15, SAC!J15, SAS!J15, TOR!J15, UTH!J15, WAS!J15)</f>
        <v>698</v>
      </c>
      <c r="K213" s="142">
        <f>SUM(ATL!K15, BOS!K15, BRK!K15, CHA!K15, CHI!K15, CLE!K15, DAL!K15, DEN!K15, DET!K15, GSW!K15, HOU!K15, IND!K15, LAC!K15, LAL!K15, MEM!K15, MIA!K15, MIL!K15, MIN!K15, NOP!K14, NYK!K15, OKC!K15, ORL!K15, PHI!K15, PHX!K15, POR!K15, SAC!K15, SAS!K15, TOR!K15, UTH!K15, WAS!K15)</f>
        <v>681</v>
      </c>
      <c r="L213" s="142">
        <f>SUM(ATL!L15, BOS!L15, BRK!L15, CHA!L15, CHI!L15, CLE!L15, DAL!L15, DEN!L15, DET!L15, GSW!L15, HOU!L15, IND!L15, LAC!L15, LAL!L15, MEM!L15, MIA!L15, MIL!L15, MIN!L15, NOP!L14, NYK!L15, OKC!L15, ORL!L15, PHI!L15, PHX!L15, POR!L15, SAC!L15, SAS!L15, TOR!L15, UTH!L15, WAS!L15)</f>
        <v>697</v>
      </c>
      <c r="M213" s="142">
        <f>SUM(ATL!M15, BOS!M15, BRK!M15, CHA!M15, CHI!M15, CLE!M15, DAL!M15, DEN!M15, DET!M15, GSW!M15, HOU!M15, IND!M15, LAC!M15, LAL!M15, MEM!M15, MIA!M15, MIL!M15, MIN!M15, NOP!M15, NYK!M15, OKC!M15, ORL!M15, PHI!M15, PHX!M15, POR!M15, SAC!M15, SAS!M15, TOR!M15, UTH!M15, WAS!M15)</f>
        <v>689</v>
      </c>
      <c r="N213" s="142">
        <f>SUM(ATL!N15, BOS!N15, BRK!N15, CHA!N15, CHI!N15, CLE!N15, DAL!N15, DEN!N15, DET!N15, GSW!N15, HOU!N15, IND!N15, LAC!N15, LAL!N15, MEM!N15, MIA!N15, MIL!N15, MIN!N15, NOP!N15, NYK!N15, OKC!N15, ORL!N15, PHI!N15, PHX!N15, POR!N15, SAC!N15, SAS!N15, TOR!N15, UTH!N15, WAS!N15)</f>
        <v>684</v>
      </c>
      <c r="O213" s="142">
        <f>SUM(ATL!O15, BOS!O15, BRK!O15, CHA!O15, CHI!O15, CLE!O15, DAL!O15, DEN!O15, DET!O15, GSW!O15, HOU!O15, IND!O15, LAC!O15, LAL!O15, MEM!O15, MIA!O15, MIL!O15, MIN!O15, NOP!O15, NYK!O15, OKC!O15, ORL!O15, PHI!O15, PHX!O15, POR!O15, SAC!O15, SAS!O15, TOR!O15, UTH!O15, WAS!O15)</f>
        <v>275</v>
      </c>
      <c r="P213" s="142">
        <f>SUM(ATL!P15, BOS!P15, BRK!P15, CHA!P15, CHI!P15, CLE!P15, DAL!P15, DEN!P15, DET!P15, GSW!P15, HOU!P15, IND!P15, LAC!P15, LAL!P15, MEM!P15, MIA!P15, MIL!P15, MIN!P15, NOP!P15, NYK!P15, OKC!P15, ORL!P15, PHI!P15, PHX!P15, POR!P15, SAC!P15, SAS!P15, TOR!P15, UTH!P15, WAS!P15)</f>
        <v>0</v>
      </c>
      <c r="Q213" s="142">
        <f>SUM(ATL!Q15, BOS!Q15, BRK!Q15, CHA!Q15, CHI!Q15, CLE!Q15, DAL!Q15, DEN!Q15, DET!Q15, GSW!Q15, HOU!Q15, IND!Q15, LAC!Q15, LAL!Q15, MEM!Q15, MIA!Q15, MIL!Q15, MIN!Q15, NOP!Q15, NYK!Q15, OKC!Q15, ORL!Q15, PHI!Q15, PHX!Q15, POR!Q15, SAC!Q15, SAS!Q15, TOR!Q15, UTH!Q15, WAS!Q15)</f>
        <v>0</v>
      </c>
      <c r="R213" s="142">
        <f>SUM(ATL!R15, BOS!R15, BRK!R15, CHA!R15, CHI!R15, CLE!R15, DAL!R15, DEN!R15, DET!R15, GSW!R15, HOU!R15, IND!R15, LAC!R15, LAL!R15, MEM!R15, MIA!R15, MIL!R15, MIN!R15, NOP!R15, NYK!R15, OKC!R15, ORL!R15, PHI!R15, PHX!R15, POR!R15, SAC!R15, SAS!R15, TOR!R15, UTH!R15, WAS!R15)</f>
        <v>0</v>
      </c>
      <c r="S213" s="142">
        <f>SUM(ATL!S15, BOS!S15, BRK!S15, CHA!S15, CHI!S15, CLE!S15, DAL!S15, DEN!S15, DET!S15, GSW!S15, HOU!S15, IND!S15, LAC!S14, LAL!S15, MEM!S15, MIA!S15, MIL!S15, MIN!S15, NOP!S15, NYK!S15, OKC!S15, ORL!S15, PHI!S15, PHX!S15, POR!S15, SAC!S15, SAS!S15, TOR!S15, UTH!S15, WAS!S15)</f>
        <v>41732</v>
      </c>
    </row>
    <row r="214">
      <c r="A214" s="3" t="s">
        <v>35</v>
      </c>
      <c r="B214" s="142">
        <f>SUM(ATL!B16, BOS!B16, BRK!B16, CHA!B16, CHI!B16, CLE!B16, DAL!B16, DEN!B16, DET!B16, GSW!B16, HOU!B16, IND!B16, LAC!B16, LAL!B16, MEM!B16, MIA!B16, MIL!B16, MIN!B16, NOP!B16, NYK!B16, OKC!B16, ORL!B16, PHI!B16, PHX!B16, POR!B16, SAC!B16, SAS!B16, TOR!B16, UTH!B16, WAS!B16)</f>
        <v>309</v>
      </c>
      <c r="C214" s="142">
        <f>SUM(ATL!C16, BOS!C16, BRK!C16, CHA!C16, CHI!C16, CLE!C16, DAL!C16, DEN!C16, DET!C16, GSW!C16, HOU!C16, IND!C16, LAC!C16, LAL!C16, MEM!C16, MIA!C16, MIL!C16, MIN!C16, NOP!C16, NYK!C16, OKC!C16, ORL!C16, PHI!C16, PHX!C16, POR!C16, SAC!C16, SAS!C16, TOR!C16, UTH!C16, WAS!C16)</f>
        <v>187</v>
      </c>
      <c r="D214" s="142">
        <f>SUM(ATL!D16, BOS!D16, BRK!D16, CHA!D16, CHI!D16, CLE!D16, DAL!D16, DEN!D16, DET!D16, GSW!D16, HOU!D16, IND!D16, LAC!D16, LAL!D16, MEM!D16, MIA!D16, MIL!D16, MIN!D16, NOP!D16, NYK!D16, OKC!D16, ORL!D16, PHI!D16, PHX!D16, POR!D16, SAC!D16, SAS!D16, TOR!D16, UTH!D16, WAS!D16)</f>
        <v>73</v>
      </c>
      <c r="E214" s="142">
        <f>SUM(ATL!E16, BOS!E16, BRK!E16, CHA!E16, CHI!E16, CLE!E16, DAL!E16, DEN!E16, DET!E16, GSW!E16, HOU!E16, IND!E16, LAC!E16, LAL!E16, MEM!E16, MIA!E16, MIL!E16, MIN!E16, NOP!E16, NYK!E16, OKC!E16, ORL!E16, PHI!E16, PHX!E16, POR!E16, SAC!E16, SAS!E16, TOR!E16, UTH!E16, WAS!E16)</f>
        <v>43</v>
      </c>
      <c r="F214" s="142">
        <f>SUM(ATL!G16, BOS!F16, BRK!F16, CHA!F16, CHI!F16, CLE!F16, DAL!F16, DEN!F16, DET!F16, GSW!F16, HOU!F16, IND!F16, LAC!F16, LAL!F16, MEM!F16, MIA!F16, MIL!F16, MIN!F16, NOP!F16, NYK!F16, OKC!F16, ORL!F16, PHI!F16, PHX!F16, POR!F16, SAC!F16, SAS!F16, TOR!F16, UTH!F16, WAS!F16)</f>
        <v>68</v>
      </c>
      <c r="G214" s="142">
        <f>SUM(ATL!G16, BOS!G16, BRK!G16, CHA!G16, CHI!G16, CLE!G16, DAL!G16, DEN!G16, DET!G16, GSW!G16, HOU!G16, IND!G16, LAC!G16, LAL!G16, MEM!G16, MIA!G16, MIL!G16, MIN!G16, NOP!G16, NYK!G16, OKC!G16, ORL!G16, PHI!G16, PHX!G16, POR!G16, SAC!G16, SAS!G16, TOR!G16, UTH!G16, WAS!G16)</f>
        <v>156</v>
      </c>
      <c r="H214" s="142">
        <f>SUM(ATL!H16, BOS!H16, BRK!H16, CHA!H16, CHI!H16, CLE!H16, DAL!H16, DEN!H16, DET!H16, GSW!H16, HOU!H16, IND!H16, LAC!H16, LAL!H16, MEM!H16, MIA!H16, MIL!H16, MIN!H16, NOP!G16, NYK!H16, OKC!H16, ORL!H16, PHI!H16, PHX!H16, POR!H16, SAC!H16, SAS!H16, TOR!H16, UTH!H16, WAS!H16)</f>
        <v>189</v>
      </c>
      <c r="I214" s="142">
        <f>SUM(ATL!I16, BOS!I16, BRK!I16, CHA!I16, CHI!I16, CLE!I16, DAL!I16, DEN!I16, DET!I16, GSW!I16, HOU!I16, IND!I16, LAC!I16, LAL!I16, MEM!I16, MIA!I16, MIL!I16, MIN!I16, NOP!I15, NYK!I16, OKC!I16, ORL!I16, PHI!I16, PHX!I16, POR!I16, SAC!I16, SAS!I16, TOR!I16, UTH!I16, WAS!I16)</f>
        <v>92</v>
      </c>
      <c r="J214" s="142">
        <f>SUM(ATL!J16, BOS!J16, BRK!J16, CHA!J16, CHI!J16, CLE!J16, DAL!J16, DEN!J16, DET!J16, GSW!J16, HOU!J16, IND!J16, LAC!J16, LAL!J16, MEM!J16, MIA!J16, MIL!J16, MIN!J16, NOP!J15, NYK!J16, OKC!J16, ORL!J16, PHI!J16, PHX!J16, POR!J16, SAC!J16, SAS!J16, TOR!J16, UTH!J16, WAS!J16)</f>
        <v>91</v>
      </c>
      <c r="K214" s="142">
        <f>SUM(ATL!K16, BOS!K16, BRK!K16, CHA!K16, CHI!K16, CLE!K16, DAL!K16, DEN!K16, DET!K16, GSW!K16, HOU!K16, IND!K16, LAC!K16, LAL!K16, MEM!K16, MIA!K16, MIL!K16, MIN!K16, NOP!K15, NYK!K16, OKC!K16, ORL!K16, PHI!K16, PHX!K16, POR!K16, SAC!K16, SAS!K16, TOR!K16, UTH!K16, WAS!K16)</f>
        <v>55</v>
      </c>
      <c r="L214" s="142">
        <f>SUM(ATL!L16, BOS!L16, BRK!L16, CHA!L16, CHI!L16, CLE!L16, DAL!L16, DEN!L16, DET!L16, GSW!L16, HOU!L16, IND!L16, LAC!L16, LAL!L16, MEM!L16, MIA!L16, MIL!L16, MIN!L16, NOP!L15, NYK!L16, OKC!L16, ORL!L16, PHI!L16, PHX!L16, POR!L16, SAC!L16, SAS!L16, TOR!L16, UTH!L16, WAS!L16)</f>
        <v>145</v>
      </c>
      <c r="M214" s="142">
        <f>SUM(ATL!M16, BOS!M16, BRK!M16, CHA!M16, CHI!M16, CLE!M16, DAL!M16, DEN!M16, DET!M16, GSW!M16, HOU!M16, IND!M16, LAC!M16, LAL!M16, MEM!M16, MIA!M16, MIL!M16, MIN!M16, NOP!M16, NYK!M16, OKC!M16, ORL!M16, PHI!M16, PHX!M16, POR!M16, SAC!M16, SAS!M16, TOR!M16, UTH!M16, WAS!M16)</f>
        <v>99</v>
      </c>
      <c r="N214" s="142">
        <f>SUM(ATL!N16, BOS!N16, BRK!N16, CHA!N16, CHI!N16, CLE!N16, DAL!N16, DEN!N16, DET!N16, GSW!N16, HOU!N16, IND!N16, LAC!N16, LAL!N16, MEM!N16, MIA!N16, MIL!N16, MIN!N16, NOP!N16, NYK!N16, OKC!N16, ORL!N16, PHI!N16, PHX!N16, POR!N16, SAC!N16, SAS!N16, TOR!N16, UTH!N16, WAS!N16)</f>
        <v>186</v>
      </c>
      <c r="O214" s="142">
        <f>SUM(ATL!O16, BOS!O16, BRK!O16, CHA!O16, CHI!O16, CLE!O16, DAL!O16, DEN!O16, DET!O16, GSW!O16, HOU!O16, IND!O16, LAC!O16, LAL!O16, MEM!O16, MIA!O16, MIL!O16, MIN!O16, NOP!O16, NYK!O16, OKC!O16, ORL!O16, PHI!O16, PHX!O16, POR!O16, SAC!O16, SAS!O16, TOR!O16, UTH!O16, WAS!O16)</f>
        <v>76</v>
      </c>
      <c r="P214" s="142">
        <f>SUM(ATL!P16, BOS!P16, BRK!P16, CHA!P16, CHI!P16, CLE!P16, DAL!P16, DEN!P16, DET!P16, GSW!P16, HOU!P16, IND!P16, LAC!P16, LAL!P16, MEM!P16, MIA!P16, MIL!P16, MIN!P16, NOP!P16, NYK!P16, OKC!P16, ORL!P16, PHI!P16, PHX!P16, POR!P16, SAC!P16, SAS!P16, TOR!P16, UTH!P16, WAS!P16)</f>
        <v>0</v>
      </c>
      <c r="Q214" s="142">
        <f>SUM(ATL!Q16, BOS!Q16, BRK!Q16, CHA!Q16, CHI!Q16, CLE!Q16, DAL!Q16, DEN!Q16, DET!Q16, GSW!Q16, HOU!Q16, IND!Q16, LAC!Q16, LAL!Q16, MEM!Q16, MIA!Q16, MIL!Q16, MIN!Q16, NOP!Q16, NYK!Q16, OKC!Q16, ORL!Q16, PHI!Q16, PHX!Q16, POR!Q16, SAC!Q16, SAS!Q16, TOR!Q16, UTH!Q16, WAS!Q16)</f>
        <v>0</v>
      </c>
      <c r="R214" s="142">
        <f>SUM(ATL!R16, BOS!R16, BRK!R16, CHA!R16, CHI!R16, CLE!R16, DAL!R16, DEN!R16, DET!R16, GSW!R16, HOU!R16, IND!R16, LAC!R16, LAL!R16, MEM!R16, MIA!R16, MIL!R16, MIN!R16, NOP!R16, NYK!R16, OKC!R16, ORL!R16, PHI!R16, PHX!R16, POR!R16, SAC!R16, SAS!R16, TOR!R16, UTH!R16, WAS!R16)</f>
        <v>0</v>
      </c>
      <c r="S214" s="142">
        <f>SUM(ATL!S16, BOS!S16, BRK!S16, CHA!S16, CHI!S16, CLE!S16, DAL!S16, DEN!S16, DET!S16, GSW!S16, HOU!S16, IND!S16, LAC!S15, LAL!S16, MEM!S16, MIA!S16, MIL!S16, MIN!S16, NOP!S16, NYK!S16, OKC!S16, ORL!S16, PHI!S16, PHX!S16, POR!S16, SAC!S16, SAS!S16, TOR!S16, UTH!S16, WAS!S16)</f>
        <v>41731</v>
      </c>
    </row>
    <row r="215">
      <c r="A215" s="3" t="s">
        <v>37</v>
      </c>
      <c r="B215" s="142">
        <f>SUM(ATL!B17, BOS!B17, BRK!B17, CHA!B17, CHI!B17, CLE!B17, DAL!B17, DEN!B17, DET!B17, GSW!B17, HOU!B17, IND!B17, LAC!B17, LAL!B17, MEM!B17, MIA!B17, MIL!B17, MIN!B17, NOP!B17, NYK!B17, OKC!B17, ORL!B17, PHI!B17, PHX!B17, POR!B17, SAC!B17, SAS!B17, TOR!B17, UTH!B17, WAS!B17)</f>
        <v>439</v>
      </c>
      <c r="C215" s="142">
        <f>SUM(ATL!C17, BOS!C17, BRK!C17, CHA!C17, CHI!C17, CLE!C17, DAL!C17, DEN!C17, DET!C17, GSW!C17, HOU!C17, IND!C17, LAC!C17, LAL!C17, MEM!C17, MIA!C17, MIL!C17, MIN!C17, NOP!C17, NYK!C17, OKC!C17, ORL!C17, PHI!C17, PHX!C17, POR!C17, SAC!C17, SAS!C17, TOR!C17, UTH!C17, WAS!C17)</f>
        <v>204</v>
      </c>
      <c r="D215" s="142">
        <f>SUM(ATL!D17, BOS!D17, BRK!D17, CHA!D17, CHI!D17, CLE!D17, DAL!D17, DEN!D17, DET!D17, GSW!D17, HOU!D17, IND!D17, LAC!D17, LAL!D17, MEM!D17, MIA!D17, MIL!D17, MIN!D17, NOP!D17, NYK!D17, OKC!D17, ORL!D17, PHI!D17, PHX!D17, POR!D17, SAC!D17, SAS!D17, TOR!D17, UTH!D17, WAS!D17)</f>
        <v>380</v>
      </c>
      <c r="E215" s="142">
        <f>SUM(ATL!E17, BOS!E17, BRK!E17, CHA!E17, CHI!E17, CLE!E17, DAL!E17, DEN!E17, DET!E17, GSW!E17, HOU!E17, IND!E17, LAC!E17, LAL!E17, MEM!E17, MIA!E17, MIL!E17, MIN!E17, NOP!E17, NYK!E17, OKC!E17, ORL!E17, PHI!E17, PHX!E17, POR!E17, SAC!E17, SAS!E17, TOR!E17, UTH!E17, WAS!E17)</f>
        <v>385</v>
      </c>
      <c r="F215" s="142">
        <f>SUM(ATL!G17, BOS!F17, BRK!F17, CHA!F17, CHI!F17, CLE!F17, DAL!F17, DEN!F17, DET!F17, GSW!F17, HOU!F17, IND!F17, LAC!F17, LAL!F17, MEM!F17, MIA!F17, MIL!F17, MIN!F17, NOP!F17, NYK!F17, OKC!F17, ORL!F17, PHI!F17, PHX!F17, POR!F17, SAC!F17, SAS!F17, TOR!F17, UTH!F17, WAS!F17)</f>
        <v>462</v>
      </c>
      <c r="G215" s="142">
        <f>SUM(ATL!G17, BOS!G17, BRK!G17, CHA!G17, CHI!G17, CLE!G17, DAL!G17, DEN!G17, DET!G17, GSW!G17, HOU!G17, IND!G17, LAC!G17, LAL!G17, MEM!G17, MIA!G17, MIL!G17, MIN!G17, NOP!G17, NYK!G17, OKC!G17, ORL!G17, PHI!G17, PHX!G17, POR!G17, SAC!G17, SAS!G17, TOR!G17, UTH!G17, WAS!G17)</f>
        <v>471</v>
      </c>
      <c r="H215" s="142">
        <f>SUM(ATL!H17, BOS!H17, BRK!H17, CHA!H17, CHI!H17, CLE!H17, DAL!H17, DEN!H17, DET!H17, GSW!H17, HOU!H17, IND!H17, LAC!H17, LAL!H17, MEM!H17, MIA!H17, MIL!H17, MIN!H17, NOP!G17, NYK!H17, OKC!H17, ORL!H17, PHI!H17, PHX!H17, POR!H17, SAC!H17, SAS!H17, TOR!H17, UTH!H17, WAS!H17)</f>
        <v>526</v>
      </c>
      <c r="I215" s="142">
        <f>SUM(ATL!I17, BOS!I17, BRK!I17, CHA!I17, CHI!I17, CLE!I17, DAL!I17, DEN!I17, DET!I17, GSW!I17, HOU!I17, IND!I17, LAC!I17, LAL!I17, MEM!I17, MIA!I17, MIL!I17, MIN!I17, NOP!I16, NYK!I17, OKC!I17, ORL!I17, PHI!I17, PHX!I17, POR!I17, SAC!I17, SAS!I17, TOR!I17, UTH!I17, WAS!I17)</f>
        <v>471</v>
      </c>
      <c r="J215" s="142">
        <f>SUM(ATL!J17, BOS!J17, BRK!J17, CHA!J17, CHI!J17, CLE!J17, DAL!J17, DEN!J17, DET!J17, GSW!J17, HOU!J17, IND!J17, LAC!J17, LAL!J17, MEM!J17, MIA!J17, MIL!J17, MIN!J17, NOP!J16, NYK!J17, OKC!J17, ORL!J17, PHI!J17, PHX!J17, POR!J17, SAC!J17, SAS!J17, TOR!J17, UTH!J17, WAS!J17)</f>
        <v>458</v>
      </c>
      <c r="K215" s="142">
        <f>SUM(ATL!K17, BOS!K17, BRK!K17, CHA!K17, CHI!K17, CLE!K17, DAL!K17, DEN!K17, DET!K17, GSW!K17, HOU!K17, IND!K17, LAC!K17, LAL!K17, MEM!K17, MIA!K17, MIL!K17, MIN!K17, NOP!K16, NYK!K17, OKC!K17, ORL!K17, PHI!K17, PHX!K17, POR!K17, SAC!K17, SAS!K17, TOR!K17, UTH!K17, WAS!K17)</f>
        <v>430</v>
      </c>
      <c r="L215" s="142">
        <f>SUM(ATL!L17, BOS!L17, BRK!L17, CHA!L17, CHI!L17, CLE!L17, DAL!L17, DEN!L17, DET!L17, GSW!L17, HOU!L17, IND!L17, LAC!L17, LAL!L17, MEM!L17, MIA!L17, MIL!L17, MIN!L17, NOP!L16, NYK!L17, OKC!L17, ORL!L17, PHI!L17, PHX!L17, POR!L17, SAC!L17, SAS!L17, TOR!L17, UTH!L17, WAS!L17)</f>
        <v>456</v>
      </c>
      <c r="M215" s="142">
        <f>SUM(ATL!M17, BOS!M17, BRK!M17, CHA!M17, CHI!M17, CLE!M17, DAL!M17, DEN!M17, DET!M17, GSW!M17, HOU!M17, IND!M17, LAC!M17, LAL!M17, MEM!M17, MIA!M17, MIL!M17, MIN!M17, NOP!M17, NYK!M17, OKC!M17, ORL!M17, PHI!M17, PHX!M17, POR!M17, SAC!M17, SAS!M17, TOR!M17, UTH!M17, WAS!M17)</f>
        <v>405</v>
      </c>
      <c r="N215" s="142">
        <f>SUM(ATL!N17, BOS!N17, BRK!N17, CHA!N17, CHI!N17, CLE!N17, DAL!N17, DEN!N17, DET!N17, GSW!N17, HOU!N17, IND!N17, LAC!N17, LAL!N17, MEM!N17, MIA!N17, MIL!N17, MIN!N17, NOP!N17, NYK!N17, OKC!N17, ORL!N17, PHI!N17, PHX!N17, POR!N17, SAC!N17, SAS!N17, TOR!N17, UTH!N17, WAS!N17)</f>
        <v>527</v>
      </c>
      <c r="O215" s="142">
        <f>SUM(ATL!O17, BOS!O17, BRK!O17, CHA!O17, CHI!O17, CLE!O17, DAL!O17, DEN!O17, DET!O17, GSW!O17, HOU!O17, IND!O17, LAC!O17, LAL!O17, MEM!O17, MIA!O17, MIL!O17, MIN!O17, NOP!O17, NYK!O17, OKC!O17, ORL!O17, PHI!O17, PHX!O17, POR!O17, SAC!O17, SAS!O17, TOR!O17, UTH!O17, WAS!O17)</f>
        <v>211</v>
      </c>
      <c r="P215" s="142">
        <f>SUM(ATL!P17, BOS!P17, BRK!P17, CHA!P17, CHI!P17, CLE!P17, DAL!P17, DEN!P17, DET!P17, GSW!P17, HOU!P17, IND!P17, LAC!P17, LAL!P17, MEM!P17, MIA!P17, MIL!P17, MIN!P17, NOP!P17, NYK!P17, OKC!P17, ORL!P17, PHI!P17, PHX!P17, POR!P17, SAC!P17, SAS!P17, TOR!P17, UTH!P17, WAS!P17)</f>
        <v>0</v>
      </c>
      <c r="Q215" s="142">
        <f>SUM(ATL!Q17, BOS!Q17, BRK!Q17, CHA!Q17, CHI!Q17, CLE!Q17, DAL!Q17, DEN!Q17, DET!Q17, GSW!Q17, HOU!Q17, IND!Q17, LAC!Q17, LAL!Q17, MEM!Q17, MIA!Q17, MIL!Q17, MIN!Q17, NOP!Q17, NYK!Q17, OKC!Q17, ORL!Q17, PHI!Q17, PHX!Q17, POR!Q17, SAC!Q17, SAS!Q17, TOR!Q17, UTH!Q17, WAS!Q17)</f>
        <v>0</v>
      </c>
      <c r="R215" s="142">
        <f>SUM(ATL!R17, BOS!R17, BRK!R17, CHA!R17, CHI!R17, CLE!R17, DAL!R17, DEN!R17, DET!R17, GSW!R17, HOU!R17, IND!R17, LAC!R17, LAL!R17, MEM!R17, MIA!R17, MIL!R17, MIN!R17, NOP!R17, NYK!R17, OKC!R17, ORL!R17, PHI!R17, PHX!R17, POR!R17, SAC!R17, SAS!R17, TOR!R17, UTH!R17, WAS!R17)</f>
        <v>0</v>
      </c>
      <c r="S215" s="142">
        <f>SUM(ATL!S17, BOS!S17, BRK!S17, CHA!S17, CHI!S17, CLE!S17, DAL!S17, DEN!S17, DET!S17, GSW!S17, HOU!S17, IND!S17, LAC!S16, LAL!S17, MEM!S17, MIA!S17, MIL!S17, MIN!S17, NOP!S17, NYK!S17, OKC!S17, ORL!S17, PHI!S17, PHX!S17, POR!S17, SAC!S17, SAS!S17, TOR!S17, UTH!S17, WAS!S17)</f>
        <v>41676</v>
      </c>
    </row>
    <row r="216">
      <c r="A216" s="3" t="s">
        <v>38</v>
      </c>
      <c r="B216" s="142">
        <f>SUM(ATL!B18, BOS!B18, BRK!B18, CHA!B18, CHI!B18, CLE!B18, DAL!B18, DEN!B18, DET!B18, GSW!B18, HOU!B18, IND!B18, LAC!B18, LAL!B18, MEM!B18, MIA!B18, MIL!B18, MIN!B18, NOP!B18, NYK!B18, OKC!B18, ORL!B18, PHI!B18, PHX!B18, POR!B18, SAC!B18, SAS!B18, TOR!B18, UTH!B18, WAS!B18)</f>
        <v>828</v>
      </c>
      <c r="C216" s="142">
        <f>SUM(ATL!C18, BOS!C18, BRK!C18, CHA!C18, CHI!C18, CLE!C18, DAL!C18, DEN!C18, DET!C18, GSW!C18, HOU!C18, IND!C18, LAC!C18, LAL!C18, MEM!C18, MIA!C18, MIL!C18, MIN!C18, NOP!C18, NYK!C18, OKC!C18, ORL!C18, PHI!C18, PHX!C18, POR!C18, SAC!C18, SAS!C18, TOR!C18, UTH!C18, WAS!C18)</f>
        <v>683</v>
      </c>
      <c r="D216" s="142">
        <f>SUM(ATL!D18, BOS!D18, BRK!D18, CHA!D18, CHI!D18, CLE!D18, DAL!D18, DEN!D18, DET!D18, GSW!D18, HOU!D18, IND!D18, LAC!D18, LAL!D18, MEM!D18, MIA!D18, MIL!D18, MIN!D18, NOP!D18, NYK!D18, OKC!D18, ORL!D18, PHI!D18, PHX!D18, POR!D18, SAC!D18, SAS!D18, TOR!D18, UTH!D18, WAS!D18)</f>
        <v>507</v>
      </c>
      <c r="E216" s="142">
        <f>SUM(ATL!E18, BOS!E18, BRK!E18, CHA!E18, CHI!E18, CLE!E18, DAL!E18, DEN!E18, DET!E18, GSW!E18, HOU!E18, IND!E18, LAC!E18, LAL!E18, MEM!E18, MIA!E18, MIL!E18, MIN!E18, NOP!E18, NYK!E18, OKC!E18, ORL!E18, PHI!E18, PHX!E18, POR!E18, SAC!E18, SAS!E18, TOR!E18, UTH!E18, WAS!E18)</f>
        <v>427</v>
      </c>
      <c r="F216" s="142">
        <f>SUM(ATL!G18, BOS!F18, BRK!F18, CHA!F18, CHI!F18, CLE!F18, DAL!F18, DEN!F18, DET!F18, GSW!F18, HOU!F18, IND!F18, LAC!F18, LAL!F18, MEM!F18, MIA!F18, MIL!F18, MIN!F18, NOP!F18, NYK!F18, OKC!F18, ORL!F18, PHI!F18, PHX!F18, POR!F18, SAC!F18, SAS!F18, TOR!F18, UTH!F18, WAS!F18)</f>
        <v>400</v>
      </c>
      <c r="G216" s="142">
        <f>SUM(ATL!G18, BOS!G18, BRK!G18, CHA!G18, CHI!G18, CLE!G18, DAL!G18, DEN!G18, DET!G18, GSW!G18, HOU!G18, IND!G18, LAC!G18, LAL!G18, MEM!G18, MIA!G18, MIL!G18, MIN!G18, NOP!G18, NYK!G18, OKC!G18, ORL!G18, PHI!G18, PHX!G18, POR!G18, SAC!G18, SAS!G18, TOR!G18, UTH!G18, WAS!G18)</f>
        <v>440</v>
      </c>
      <c r="H216" s="142">
        <f>SUM(ATL!H18, BOS!H18, BRK!H18, CHA!H18, CHI!H18, CLE!H18, DAL!H18, DEN!H18, DET!H18, GSW!H18, HOU!H18, IND!H18, LAC!H18, LAL!H18, MEM!H18, MIA!H18, MIL!H18, MIN!H18, NOP!G18, NYK!H18, OKC!H18, ORL!H18, PHI!H18, PHX!H18, POR!H18, SAC!H18, SAS!H18, TOR!H18, UTH!H18, WAS!H18)</f>
        <v>386</v>
      </c>
      <c r="I216" s="142">
        <f>SUM(ATL!I18, BOS!I18, BRK!I18, CHA!I18, CHI!I18, CLE!I18, DAL!I18, DEN!I18, DET!I18, GSW!I18, HOU!I18, IND!I18, LAC!I18, LAL!I18, MEM!I18, MIA!I18, MIL!I18, MIN!I18, NOP!I17, NYK!I18, OKC!I18, ORL!I18, PHI!I18, PHX!I18, POR!I18, SAC!I18, SAS!I18, TOR!I18, UTH!I18, WAS!I18)</f>
        <v>438</v>
      </c>
      <c r="J216" s="142">
        <f>SUM(ATL!J18, BOS!J18, BRK!J18, CHA!J18, CHI!J18, CLE!J18, DAL!J18, DEN!J18, DET!J18, GSW!J18, HOU!J18, IND!J18, LAC!J18, LAL!J18, MEM!J18, MIA!J18, MIL!J18, MIN!J18, NOP!J17, NYK!J18, OKC!J18, ORL!J18, PHI!J18, PHX!J18, POR!J18, SAC!J18, SAS!J18, TOR!J18, UTH!J18, WAS!J18)</f>
        <v>361</v>
      </c>
      <c r="K216" s="142">
        <f>SUM(ATL!K18, BOS!K18, BRK!K18, CHA!K18, CHI!K18, CLE!K18, DAL!K18, DEN!K18, DET!K18, GSW!K18, HOU!K18, IND!K18, LAC!K18, LAL!K18, MEM!K18, MIA!K18, MIL!K18, MIN!K18, NOP!K17, NYK!K18, OKC!K18, ORL!K18, PHI!K18, PHX!K18, POR!K18, SAC!K18, SAS!K18, TOR!K18, UTH!K18, WAS!K18)</f>
        <v>315</v>
      </c>
      <c r="L216" s="142">
        <f>SUM(ATL!L18, BOS!L18, BRK!L18, CHA!L18, CHI!L18, CLE!L18, DAL!L18, DEN!L18, DET!L18, GSW!L18, HOU!L18, IND!L18, LAC!L18, LAL!L18, MEM!L18, MIA!L18, MIL!L18, MIN!L18, NOP!L17, NYK!L18, OKC!L18, ORL!L18, PHI!L18, PHX!L18, POR!L18, SAC!L18, SAS!L18, TOR!L18, UTH!L18, WAS!L18)</f>
        <v>431</v>
      </c>
      <c r="M216" s="142">
        <f>SUM(ATL!M18, BOS!M18, BRK!M18, CHA!M18, CHI!M18, CLE!M18, DAL!M18, DEN!M18, DET!M18, GSW!M18, HOU!M18, IND!M18, LAC!M18, LAL!M18, MEM!M18, MIA!M18, MIL!M18, MIN!M18, NOP!M18, NYK!M18, OKC!M18, ORL!M18, PHI!M18, PHX!M18, POR!M18, SAC!M18, SAS!M18, TOR!M18, UTH!M18, WAS!M18)</f>
        <v>500</v>
      </c>
      <c r="N216" s="142">
        <f>SUM(ATL!N18, BOS!N18, BRK!N18, CHA!N18, CHI!N18, CLE!N18, DAL!N18, DEN!N18, DET!N18, GSW!N18, HOU!N18, IND!N18, LAC!N18, LAL!N18, MEM!N18, MIA!N18, MIL!N18, MIN!N18, NOP!N18, NYK!N18, OKC!N18, ORL!N18, PHI!N18, PHX!N18, POR!N18, SAC!N18, SAS!N18, TOR!N18, UTH!N18, WAS!N18)</f>
        <v>461</v>
      </c>
      <c r="O216" s="142">
        <f>SUM(ATL!O18, BOS!O18, BRK!O18, CHA!O18, CHI!O18, CLE!O18, DAL!O18, DEN!O18, DET!O18, GSW!O18, HOU!O18, IND!O18, LAC!O18, LAL!O18, MEM!O18, MIA!O18, MIL!O18, MIN!O18, NOP!O18, NYK!O18, OKC!O18, ORL!O18, PHI!O18, PHX!O18, POR!O18, SAC!O18, SAS!O18, TOR!O18, UTH!O18, WAS!O18)</f>
        <v>170</v>
      </c>
      <c r="P216" s="142">
        <f>SUM(ATL!P18, BOS!P18, BRK!P18, CHA!P18, CHI!P18, CLE!P18, DAL!P18, DEN!P18, DET!P18, GSW!P18, HOU!P18, IND!P18, LAC!P18, LAL!P18, MEM!P18, MIA!P18, MIL!P18, MIN!P18, NOP!P18, NYK!P18, OKC!P18, ORL!P18, PHI!P18, PHX!P18, POR!P18, SAC!P18, SAS!P18, TOR!P18, UTH!P18, WAS!P18)</f>
        <v>0</v>
      </c>
      <c r="Q216" s="142">
        <f>SUM(ATL!Q18, BOS!Q18, BRK!Q18, CHA!Q18, CHI!Q18, CLE!Q18, DAL!Q18, DEN!Q18, DET!Q18, GSW!Q18, HOU!Q18, IND!Q18, LAC!Q18, LAL!Q18, MEM!Q18, MIA!Q18, MIL!Q18, MIN!Q18, NOP!Q18, NYK!Q18, OKC!Q18, ORL!Q18, PHI!Q18, PHX!Q18, POR!Q18, SAC!Q18, SAS!Q18, TOR!Q18, UTH!Q18, WAS!Q18)</f>
        <v>0</v>
      </c>
      <c r="R216" s="142">
        <f>SUM(ATL!R18, BOS!R18, BRK!R18, CHA!R18, CHI!R18, CLE!R18, DAL!R18, DEN!R18, DET!R18, GSW!R18, HOU!R18, IND!R18, LAC!R18, LAL!R18, MEM!R18, MIA!R18, MIL!R18, MIN!R18, NOP!R18, NYK!R18, OKC!R18, ORL!R18, PHI!R18, PHX!R18, POR!R18, SAC!R18, SAS!R18, TOR!R18, UTH!R18, WAS!R18)</f>
        <v>0</v>
      </c>
      <c r="S216" s="142">
        <f>SUM(ATL!S18, BOS!S18, BRK!S18, CHA!S18, CHI!S18, CLE!S18, DAL!S18, DEN!S18, DET!S18, GSW!S18, HOU!S18, IND!S18, LAC!S17, LAL!S18, MEM!S18, MIA!S18, MIL!S18, MIN!S18, NOP!S18, NYK!S18, OKC!S18, ORL!S18, PHI!S18, PHX!S18, POR!S18, SAC!S18, SAS!S18, TOR!S18, UTH!S18, WAS!S18)</f>
        <v>41674</v>
      </c>
    </row>
    <row r="217">
      <c r="A217" s="3" t="s">
        <v>39</v>
      </c>
      <c r="B217" s="142">
        <f>SUM(ATL!B19, BOS!B19, BRK!B19, CHA!B19, CHI!B19, CLE!B19, DAL!B19, DEN!B19, DET!B19, GSW!B19, HOU!B19, IND!B19, LAC!B19, LAL!B19, MEM!B19, MIA!B19, MIL!B19, MIN!B19, NOP!B19, NYK!B19, OKC!B19, ORL!B19, PHI!B19, PHX!B19, POR!B19, SAC!B19, SAS!B19, TOR!B19, UTH!B19, WAS!B19)</f>
        <v>754</v>
      </c>
      <c r="C217" s="142">
        <f>SUM(ATL!C19, BOS!C19, BRK!C19, CHA!C19, CHI!C19, CLE!C19, DAL!C19, DEN!C19, DET!C19, GSW!C19, HOU!C19, IND!C19, LAC!C19, LAL!C19, MEM!C19, MIA!C19, MIL!C19, MIN!C19, NOP!C19, NYK!C19, OKC!C19, ORL!C19, PHI!C19, PHX!C19, POR!C19, SAC!C19, SAS!C19, TOR!C19, UTH!C19, WAS!C19)</f>
        <v>636</v>
      </c>
      <c r="D217" s="142">
        <f>SUM(ATL!D19, BOS!D19, BRK!D19, CHA!D19, CHI!D19, CLE!D19, DAL!D19, DEN!D19, DET!D19, GSW!D19, HOU!D19, IND!D19, LAC!D19, LAL!D19, MEM!D19, MIA!D19, MIL!D19, MIN!D19, NOP!D19, NYK!D19, OKC!D19, ORL!D19, PHI!D19, PHX!D19, POR!D19, SAC!D19, SAS!D19, TOR!D19, UTH!D19, WAS!D19)</f>
        <v>737</v>
      </c>
      <c r="E217" s="142">
        <f>SUM(ATL!E19, BOS!E19, BRK!E19, CHA!E19, CHI!E19, CLE!E19, DAL!E19, DEN!E19, DET!E19, GSW!E19, HOU!E19, IND!E19, LAC!E19, LAL!E19, MEM!E19, MIA!E19, MIL!E19, MIN!E19, NOP!E19, NYK!E19, OKC!E19, ORL!E19, PHI!E19, PHX!E19, POR!E19, SAC!E19, SAS!E19, TOR!E19, UTH!E19, WAS!E19)</f>
        <v>674</v>
      </c>
      <c r="F217" s="142">
        <f>SUM(ATL!G19, BOS!F19, BRK!F19, CHA!F19, CHI!F19, CLE!F19, DAL!F19, DEN!F19, DET!F19, GSW!F19, HOU!F19, IND!F19, LAC!F19, LAL!F19, MEM!F19, MIA!F19, MIL!F19, MIN!F19, NOP!F19, NYK!F19, OKC!F19, ORL!F19, PHI!F19, PHX!F19, POR!F19, SAC!F19, SAS!F19, TOR!F19, UTH!F19, WAS!F19)</f>
        <v>710</v>
      </c>
      <c r="G217" s="142">
        <f>SUM(ATL!G19, BOS!G19, BRK!G19, CHA!G19, CHI!G19, CLE!G19, DAL!G19, DEN!G19, DET!G19, GSW!G19, HOU!G19, IND!G19, LAC!G19, LAL!G19, MEM!G19, MIA!G19, MIL!G19, MIN!G19, NOP!G19, NYK!G19, OKC!G19, ORL!G19, PHI!G19, PHX!G19, POR!G19, SAC!G19, SAS!G19, TOR!G19, UTH!G19, WAS!G19)</f>
        <v>769</v>
      </c>
      <c r="H217" s="142">
        <f>SUM(ATL!H19, BOS!H19, BRK!H19, CHA!H19, CHI!H19, CLE!H19, DAL!H19, DEN!H19, DET!H19, GSW!H19, HOU!H19, IND!H19, LAC!H19, LAL!H19, MEM!H19, MIA!H19, MIL!H19, MIN!H19, NOP!G19, NYK!H19, OKC!H19, ORL!H19, PHI!H19, PHX!H19, POR!H19, SAC!H19, SAS!H19, TOR!H19, UTH!H19, WAS!H19)</f>
        <v>784</v>
      </c>
      <c r="I217" s="142">
        <f>SUM(ATL!I19, BOS!I19, BRK!I19, CHA!I19, CHI!I19, CLE!I19, DAL!I19, DEN!I19, DET!I19, GSW!I19, HOU!I19, IND!I19, LAC!I19, LAL!I19, MEM!I19, MIA!I19, MIL!I19, MIN!I19, NOP!I18, NYK!I19, OKC!I19, ORL!I19, PHI!I19, PHX!I19, POR!I19, SAC!I19, SAS!I19, TOR!I19, UTH!I19, WAS!I19)</f>
        <v>788</v>
      </c>
      <c r="J217" s="142">
        <f>SUM(ATL!J19, BOS!J19, BRK!J19, CHA!J19, CHI!J19, CLE!J19, DAL!J19, DEN!J19, DET!J19, GSW!J19, HOU!J19, IND!J19, LAC!J19, LAL!J19, MEM!J19, MIA!J19, MIL!J19, MIN!J19, NOP!J18, NYK!J19, OKC!J19, ORL!J19, PHI!J19, PHX!J19, POR!J19, SAC!J19, SAS!J19, TOR!J19, UTH!J19, WAS!J19)</f>
        <v>667</v>
      </c>
      <c r="K217" s="142">
        <f>SUM(ATL!K19, BOS!K19, BRK!K19, CHA!K19, CHI!K19, CLE!K19, DAL!K19, DEN!K19, DET!K19, GSW!K19, HOU!K19, IND!K19, LAC!K19, LAL!K19, MEM!K19, MIA!K19, MIL!K19, MIN!K19, NOP!K18, NYK!K19, OKC!K19, ORL!K19, PHI!K19, PHX!K19, POR!K19, SAC!K19, SAS!K19, TOR!K19, UTH!K19, WAS!K19)</f>
        <v>623</v>
      </c>
      <c r="L217" s="142">
        <f>SUM(ATL!L19, BOS!L19, BRK!L19, CHA!L19, CHI!L19, CLE!L19, DAL!L19, DEN!L19, DET!L19, GSW!L19, HOU!L19, IND!L19, LAC!L19, LAL!L19, MEM!L19, MIA!L19, MIL!L19, MIN!L19, NOP!L18, NYK!L19, OKC!L19, ORL!L19, PHI!L19, PHX!L19, POR!L19, SAC!L19, SAS!L19, TOR!L19, UTH!L19, WAS!L19)</f>
        <v>697</v>
      </c>
      <c r="M217" s="142">
        <f>SUM(ATL!M19, BOS!M19, BRK!M19, CHA!M19, CHI!M19, CLE!M19, DAL!M19, DEN!M19, DET!M19, GSW!M19, HOU!M19, IND!M19, LAC!M19, LAL!M19, MEM!M19, MIA!M19, MIL!M19, MIN!M19, NOP!M19, NYK!M19, OKC!M19, ORL!M19, PHI!M19, PHX!M19, POR!M19, SAC!M19, SAS!M19, TOR!M19, UTH!M19, WAS!M19)</f>
        <v>721</v>
      </c>
      <c r="N217" s="142">
        <f>SUM(ATL!N19, BOS!N19, BRK!N19, CHA!N19, CHI!N19, CLE!N19, DAL!N19, DEN!N19, DET!N19, GSW!N19, HOU!N19, IND!N19, LAC!N19, LAL!N19, MEM!N19, MIA!N19, MIL!N19, MIN!N19, NOP!N19, NYK!N19, OKC!N19, ORL!N19, PHI!N19, PHX!N19, POR!N19, SAC!N19, SAS!N19, TOR!N19, UTH!N19, WAS!N19)</f>
        <v>719</v>
      </c>
      <c r="O217" s="142">
        <f>SUM(ATL!O19, BOS!O19, BRK!O19, CHA!O19, CHI!O19, CLE!O19, DAL!O19, DEN!O19, DET!O19, GSW!O19, HOU!O19, IND!O19, LAC!O19, LAL!O19, MEM!O19, MIA!O19, MIL!O19, MIN!O19, NOP!O19, NYK!O19, OKC!O19, ORL!O19, PHI!O19, PHX!O19, POR!O19, SAC!O19, SAS!O19, TOR!O19, UTH!O19, WAS!O19)</f>
        <v>289</v>
      </c>
      <c r="P217" s="142">
        <f>SUM(ATL!P19, BOS!P19, BRK!P19, CHA!P19, CHI!P19, CLE!P19, DAL!P19, DEN!P19, DET!P19, GSW!P19, HOU!P19, IND!P19, LAC!P19, LAL!P19, MEM!P19, MIA!P19, MIL!P19, MIN!P19, NOP!P19, NYK!P19, OKC!P19, ORL!P19, PHI!P19, PHX!P19, POR!P19, SAC!P19, SAS!P19, TOR!P19, UTH!P19, WAS!P19)</f>
        <v>0</v>
      </c>
      <c r="Q217" s="142">
        <f>SUM(ATL!Q19, BOS!Q19, BRK!Q19, CHA!Q19, CHI!Q19, CLE!Q19, DAL!Q19, DEN!Q19, DET!Q19, GSW!Q19, HOU!Q19, IND!Q19, LAC!Q19, LAL!Q19, MEM!Q19, MIA!Q19, MIL!Q19, MIN!Q19, NOP!Q19, NYK!Q19, OKC!Q19, ORL!Q19, PHI!Q19, PHX!Q19, POR!Q19, SAC!Q19, SAS!Q19, TOR!Q19, UTH!Q19, WAS!Q19)</f>
        <v>0</v>
      </c>
      <c r="R217" s="142">
        <f>SUM(ATL!R19, BOS!R19, BRK!R19, CHA!R19, CHI!R19, CLE!R19, DAL!R19, DEN!R19, DET!R19, GSW!R19, HOU!R19, IND!R19, LAC!R19, LAL!R19, MEM!R19, MIA!R19, MIL!R19, MIN!R19, NOP!R19, NYK!R19, OKC!R19, ORL!R19, PHI!R19, PHX!R19, POR!R19, SAC!R19, SAS!R19, TOR!R19, UTH!R19, WAS!R19)</f>
        <v>0</v>
      </c>
      <c r="S217" s="142">
        <f>SUM(ATL!S19, BOS!S19, BRK!S19, CHA!S19, CHI!S19, CLE!S19, DAL!S19, DEN!S19, DET!S19, GSW!S19, HOU!S19, IND!S19, LAC!S18, LAL!S19, MEM!S19, MIA!S19, MIL!S19, MIN!S19, NOP!S19, NYK!S19, OKC!S19, ORL!S19, PHI!S19, PHX!S19, POR!S19, SAC!S19, SAS!S19, TOR!S19, UTH!S19, WAS!S19)</f>
        <v>41646</v>
      </c>
    </row>
    <row r="218">
      <c r="A218" s="3" t="s">
        <v>40</v>
      </c>
      <c r="B218" s="142">
        <f>SUM(ATL!B20, BOS!B20, BRK!B20, CHA!B20, CHI!B20, CLE!B20, DAL!B20, DEN!B20, DET!B20, GSW!B20, HOU!B20, IND!B20, LAC!B20, LAL!B20, MEM!B20, MIA!B20, MIL!B20, MIN!B20, NOP!B20, NYK!B20, OKC!B20, ORL!B20, PHI!B20, PHX!B20, POR!B20, SAC!B20, SAS!B20, TOR!B20, UTH!B20, WAS!B20)</f>
        <v>505</v>
      </c>
      <c r="C218" s="142">
        <f>SUM(ATL!C20, BOS!C20, BRK!C20, CHA!C20, CHI!C20, CLE!C20, DAL!C20, DEN!C20, DET!C20, GSW!C20, HOU!C20, IND!C20, LAC!C20, LAL!C20, MEM!C20, MIA!C20, MIL!C20, MIN!C20, NOP!C20, NYK!C20, OKC!C20, ORL!C20, PHI!C20, PHX!C20, POR!C20, SAC!C20, SAS!C20, TOR!C20, UTH!C20, WAS!C20)</f>
        <v>423</v>
      </c>
      <c r="D218" s="142">
        <f>SUM(ATL!D20, BOS!D20, BRK!D20, CHA!D20, CHI!D20, CLE!D20, DAL!D20, DEN!D20, DET!D20, GSW!D20, HOU!D20, IND!D20, LAC!D20, LAL!D20, MEM!D20, MIA!D20, MIL!D20, MIN!D20, NOP!D20, NYK!D20, OKC!D20, ORL!D20, PHI!D20, PHX!D20, POR!D20, SAC!D20, SAS!D20, TOR!D20, UTH!D20, WAS!D20)</f>
        <v>320</v>
      </c>
      <c r="E218" s="142">
        <f>SUM(ATL!E20, BOS!E20, BRK!E20, CHA!E20, CHI!E20, CLE!E20, DAL!E20, DEN!E20, DET!E20, GSW!E20, HOU!E20, IND!E20, LAC!E20, LAL!E20, MEM!E20, MIA!E20, MIL!E20, MIN!E20, NOP!E20, NYK!E20, OKC!E20, ORL!E20, PHI!E20, PHX!E20, POR!E20, SAC!E20, SAS!E20, TOR!E20, UTH!E20, WAS!E20)</f>
        <v>443</v>
      </c>
      <c r="F218" s="142">
        <f>SUM(ATL!G20, BOS!F20, BRK!F20, CHA!F20, CHI!F20, CLE!F20, DAL!F20, DEN!F20, DET!F20, GSW!F20, HOU!F20, IND!F20, LAC!F20, LAL!F20, MEM!F20, MIA!F20, MIL!F20, MIN!F20, NOP!F20, NYK!F20, OKC!F20, ORL!F20, PHI!F20, PHX!F20, POR!F20, SAC!F20, SAS!F20, TOR!F20, UTH!F20, WAS!F20)</f>
        <v>390</v>
      </c>
      <c r="G218" s="142">
        <f>SUM(ATL!G20, BOS!G20, BRK!G20, CHA!G20, CHI!G20, CLE!G20, DAL!G20, DEN!G20, DET!G20, GSW!G20, HOU!G20, IND!G20, LAC!G20, LAL!G20, MEM!G20, MIA!G20, MIL!G20, MIN!G20, NOP!G20, NYK!G20, OKC!G20, ORL!G20, PHI!G20, PHX!G20, POR!G20, SAC!G20, SAS!G20, TOR!G20, UTH!G20, WAS!G20)</f>
        <v>407</v>
      </c>
      <c r="H218" s="142">
        <f>SUM(ATL!H20, BOS!H20, BRK!H20, CHA!H20, CHI!H20, CLE!H20, DAL!H20, DEN!H20, DET!H20, GSW!H20, HOU!H20, IND!H20, LAC!H20, LAL!H20, MEM!H20, MIA!H20, MIL!H20, MIN!H20, NOP!G20, NYK!H20, OKC!H20, ORL!H20, PHI!H20, PHX!H20, POR!H20, SAC!H20, SAS!H20, TOR!H20, UTH!H20, WAS!H20)</f>
        <v>390</v>
      </c>
      <c r="I218" s="142">
        <f>SUM(ATL!I20, BOS!I20, BRK!I20, CHA!I20, CHI!I20, CLE!I20, DAL!I20, DEN!I20, DET!I20, GSW!I20, HOU!I20, IND!I20, LAC!I20, LAL!I20, MEM!I20, MIA!I20, MIL!I20, MIN!I20, NOP!I19, NYK!I20, OKC!I20, ORL!I20, PHI!I20, PHX!I20, POR!I20, SAC!I20, SAS!I20, TOR!I20, UTH!I20, WAS!I20)</f>
        <v>402</v>
      </c>
      <c r="J218" s="142">
        <f>SUM(ATL!J20, BOS!J20, BRK!J20, CHA!J20, CHI!J20, CLE!J20, DAL!J20, DEN!J20, DET!J20, GSW!J20, HOU!J20, IND!J20, LAC!J20, LAL!J20, MEM!J20, MIA!J20, MIL!J20, MIN!J20, NOP!J19, NYK!J20, OKC!J20, ORL!J20, PHI!J20, PHX!J20, POR!J20, SAC!J20, SAS!J20, TOR!J20, UTH!J20, WAS!J20)</f>
        <v>354</v>
      </c>
      <c r="K218" s="142">
        <f>SUM(ATL!K20, BOS!K20, BRK!K20, CHA!K20, CHI!K20, CLE!K20, DAL!K20, DEN!K20, DET!K20, GSW!K20, HOU!K20, IND!K20, LAC!K20, LAL!K20, MEM!K20, MIA!K20, MIL!K20, MIN!K20, NOP!K19, NYK!K20, OKC!K20, ORL!K20, PHI!K20, PHX!K20, POR!K20, SAC!K20, SAS!K20, TOR!K20, UTH!K20, WAS!K20)</f>
        <v>379</v>
      </c>
      <c r="L218" s="142">
        <f>SUM(ATL!L20, BOS!L20, BRK!L20, CHA!L20, CHI!L20, CLE!L20, DAL!L20, DEN!L20, DET!L20, GSW!L20, HOU!L20, IND!L20, LAC!L20, LAL!L20, MEM!L20, MIA!L20, MIL!L20, MIN!L20, NOP!L19, NYK!L20, OKC!L20, ORL!L20, PHI!L20, PHX!L20, POR!L20, SAC!L20, SAS!L20, TOR!L20, UTH!L20, WAS!L20)</f>
        <v>333</v>
      </c>
      <c r="M218" s="142">
        <f>SUM(ATL!M20, BOS!M20, BRK!M20, CHA!M20, CHI!M20, CLE!M20, DAL!M20, DEN!M20, DET!M20, GSW!M20, HOU!M20, IND!M20, LAC!M20, LAL!M20, MEM!M20, MIA!M20, MIL!M20, MIN!M20, NOP!M20, NYK!M20, OKC!M20, ORL!M20, PHI!M20, PHX!M20, POR!M20, SAC!M20, SAS!M20, TOR!M20, UTH!M20, WAS!M20)</f>
        <v>378</v>
      </c>
      <c r="N218" s="142">
        <f>SUM(ATL!N20, BOS!N20, BRK!N20, CHA!N20, CHI!N20, CLE!N20, DAL!N20, DEN!N20, DET!N20, GSW!N20, HOU!N20, IND!N20, LAC!N20, LAL!N20, MEM!N20, MIA!N20, MIL!N20, MIN!N20, NOP!N20, NYK!N20, OKC!N20, ORL!N20, PHI!N20, PHX!N20, POR!N20, SAC!N20, SAS!N20, TOR!N20, UTH!N20, WAS!N20)</f>
        <v>302</v>
      </c>
      <c r="O218" s="142">
        <f>SUM(ATL!O20, BOS!O20, BRK!O20, CHA!O20, CHI!O20, CLE!O20, DAL!O20, DEN!O20, DET!O20, GSW!O20, HOU!O20, IND!O20, LAC!O20, LAL!O20, MEM!O20, MIA!O20, MIL!O20, MIN!O20, NOP!O20, NYK!O20, OKC!O20, ORL!O20, PHI!O20, PHX!O20, POR!O20, SAC!O20, SAS!O20, TOR!O20, UTH!O20, WAS!O20)</f>
        <v>134</v>
      </c>
      <c r="P218" s="142">
        <f>SUM(ATL!P20, BOS!P20, BRK!P20, CHA!P20, CHI!P20, CLE!P20, DAL!P20, DEN!P20, DET!P20, GSW!P20, HOU!P20, IND!P20, LAC!P20, LAL!P20, MEM!P20, MIA!P20, MIL!P20, MIN!P20, NOP!P20, NYK!P20, OKC!P20, ORL!P20, PHI!P20, PHX!P20, POR!P20, SAC!P20, SAS!P20, TOR!P20, UTH!P20, WAS!P20)</f>
        <v>0</v>
      </c>
      <c r="Q218" s="142">
        <f>SUM(ATL!Q20, BOS!Q20, BRK!Q20, CHA!Q20, CHI!Q20, CLE!Q20, DAL!Q20, DEN!Q20, DET!Q20, GSW!Q20, HOU!Q20, IND!Q20, LAC!Q20, LAL!Q20, MEM!Q20, MIA!Q20, MIL!Q20, MIN!Q20, NOP!Q20, NYK!Q20, OKC!Q20, ORL!Q20, PHI!Q20, PHX!Q20, POR!Q20, SAC!Q20, SAS!Q20, TOR!Q20, UTH!Q20, WAS!Q20)</f>
        <v>0</v>
      </c>
      <c r="R218" s="142">
        <f>SUM(ATL!R20, BOS!R20, BRK!R20, CHA!R20, CHI!R20, CLE!R20, DAL!R20, DEN!R20, DET!R20, GSW!R20, HOU!R20, IND!R20, LAC!R20, LAL!R20, MEM!R20, MIA!R20, MIL!R20, MIN!R20, NOP!R20, NYK!R20, OKC!R20, ORL!R20, PHI!R20, PHX!R20, POR!R20, SAC!R20, SAS!R20, TOR!R20, UTH!R20, WAS!R20)</f>
        <v>0</v>
      </c>
      <c r="S218" s="142">
        <f>SUM(ATL!S20, BOS!S20, BRK!S20, CHA!S20, CHI!S20, CLE!S20, DAL!S20, DEN!S20, DET!S20, GSW!S20, HOU!S20, IND!S20, LAC!S19, LAL!S20, MEM!S20, MIA!S20, MIL!S20, MIN!S20, NOP!S20, NYK!S20, OKC!S20, ORL!S20, PHI!S20, PHX!S20, POR!S20, SAC!S20, SAS!S20, TOR!S20, UTH!S20, WAS!S20)</f>
        <v>41733</v>
      </c>
    </row>
    <row r="219">
      <c r="A219" s="3" t="s">
        <v>41</v>
      </c>
      <c r="B219" s="142">
        <f>SUM(ATL!B21, BOS!B21, BRK!B21, CHA!B21, CHI!B21, CLE!B21, DAL!B21, DEN!B21, DET!B21, GSW!B21, HOU!B21, IND!B21, LAC!B21, LAL!B21, MEM!B21, MIA!B21, MIL!B21, MIN!B21, NOP!B21, NYK!B21, OKC!B21, ORL!B21, PHI!B21, PHX!B21, POR!B21, SAC!B21, SAS!B21, TOR!B21, UTH!B21, WAS!B21)</f>
        <v>597</v>
      </c>
      <c r="C219" s="142">
        <f>SUM(ATL!C21, BOS!C21, BRK!C21, CHA!C21, CHI!C21, CLE!C21, DAL!C21, DEN!C21, DET!C21, GSW!C21, HOU!C21, IND!C21, LAC!C21, LAL!C21, MEM!C21, MIA!C21, MIL!C21, MIN!C21, NOP!C21, NYK!C21, OKC!C21, ORL!C21, PHI!C21, PHX!C21, POR!C21, SAC!C21, SAS!C21, TOR!C21, UTH!C21, WAS!C21)</f>
        <v>432</v>
      </c>
      <c r="D219" s="142">
        <f>SUM(ATL!D21, BOS!D21, BRK!D21, CHA!D21, CHI!D21, CLE!D21, DAL!D21, DEN!D21, DET!D21, GSW!D21, HOU!D21, IND!D21, LAC!D21, LAL!D21, MEM!D21, MIA!D21, MIL!D21, MIN!D21, NOP!D21, NYK!D21, OKC!D21, ORL!D21, PHI!D21, PHX!D21, POR!D21, SAC!D21, SAS!D21, TOR!D21, UTH!D21, WAS!D21)</f>
        <v>684</v>
      </c>
      <c r="E219" s="142">
        <f>SUM(ATL!E21, BOS!E21, BRK!E21, CHA!E21, CHI!E21, CLE!E21, DAL!E21, DEN!E21, DET!E21, GSW!E21, HOU!E21, IND!E21, LAC!E21, LAL!E21, MEM!E21, MIA!E21, MIL!E21, MIN!E21, NOP!E21, NYK!E21, OKC!E21, ORL!E21, PHI!E21, PHX!E21, POR!E21, SAC!E21, SAS!E21, TOR!E21, UTH!E21, WAS!E21)</f>
        <v>685</v>
      </c>
      <c r="F219" s="142">
        <f>SUM(ATL!G21, BOS!F21, BRK!F21, CHA!F21, CHI!F21, CLE!F21, DAL!F21, DEN!F21, DET!F21, GSW!F21, HOU!F21, IND!F21, LAC!F21, LAL!F21, MEM!F21, MIA!F21, MIL!F21, MIN!F21, NOP!F21, NYK!F21, OKC!F21, ORL!F21, PHI!F21, PHX!F21, POR!F21, SAC!F21, SAS!F21, TOR!F21, UTH!F21, WAS!F21)</f>
        <v>735</v>
      </c>
      <c r="G219" s="142">
        <f>SUM(ATL!G21, BOS!G21, BRK!G21, CHA!G21, CHI!G21, CLE!G21, DAL!G21, DEN!G21, DET!G21, GSW!G21, HOU!G21, IND!G21, LAC!G21, LAL!G21, MEM!G21, MIA!G21, MIL!G21, MIN!G21, NOP!G21, NYK!G21, OKC!G21, ORL!G21, PHI!G21, PHX!G21, POR!G21, SAC!G21, SAS!G21, TOR!G21, UTH!G21, WAS!G21)</f>
        <v>797</v>
      </c>
      <c r="H219" s="142">
        <f>SUM(ATL!H21, BOS!H21, BRK!H21, CHA!H21, CHI!H21, CLE!H21, DAL!H21, DEN!H21, DET!H21, GSW!H21, HOU!H21, IND!H21, LAC!H21, LAL!H21, MEM!H21, MIA!H21, MIL!H21, MIN!H21, NOP!G21, NYK!H21, OKC!H21, ORL!H21, PHI!H21, PHX!H21, POR!H21, SAC!H21, SAS!H21, TOR!H21, UTH!H21, WAS!H21)</f>
        <v>808</v>
      </c>
      <c r="I219" s="142">
        <f>SUM(ATL!I21, BOS!I21, BRK!I21, CHA!I21, CHI!I21, CLE!I21, DAL!I21, DEN!I21, DET!I21, GSW!I21, HOU!I21, IND!I21, LAC!I21, LAL!I21, MEM!I21, MIA!I21, MIL!I21, MIN!I21, NOP!I20, NYK!I21, OKC!I21, ORL!I21, PHI!I21, PHX!I21, POR!I21, SAC!I21, SAS!I21, TOR!I21, UTH!I21, WAS!I21)</f>
        <v>776</v>
      </c>
      <c r="J219" s="142">
        <f>SUM(ATL!J21, BOS!J21, BRK!J21, CHA!J21, CHI!J21, CLE!J21, DAL!J21, DEN!J21, DET!J21, GSW!J21, HOU!J21, IND!J21, LAC!J21, LAL!J21, MEM!J21, MIA!J21, MIL!J21, MIN!J21, NOP!J20, NYK!J21, OKC!J21, ORL!J21, PHI!J21, PHX!J21, POR!J21, SAC!J21, SAS!J21, TOR!J21, UTH!J21, WAS!J21)</f>
        <v>703</v>
      </c>
      <c r="K219" s="142">
        <f>SUM(ATL!K21, BOS!K21, BRK!K21, CHA!K21, CHI!K21, CLE!K21, DAL!K21, DEN!K21, DET!K21, GSW!K21, HOU!K21, IND!K21, LAC!K21, LAL!K21, MEM!K21, MIA!K21, MIL!K21, MIN!K21, NOP!K20, NYK!K21, OKC!K21, ORL!K21, PHI!K21, PHX!K21, POR!K21, SAC!K21, SAS!K21, TOR!K21, UTH!K21, WAS!K21)</f>
        <v>713</v>
      </c>
      <c r="L219" s="142">
        <f>SUM(ATL!L21, BOS!L21, BRK!L21, CHA!L21, CHI!L21, CLE!L21, DAL!L21, DEN!L21, DET!L21, GSW!L21, HOU!L21, IND!L21, LAC!L21, LAL!L21, MEM!L21, MIA!L21, MIL!L21, MIN!L21, NOP!L20, NYK!L21, OKC!L21, ORL!L21, PHI!L21, PHX!L21, POR!L21, SAC!L21, SAS!L21, TOR!L21, UTH!L21, WAS!L21)</f>
        <v>758</v>
      </c>
      <c r="M219" s="142">
        <f>SUM(ATL!M21, BOS!M21, BRK!M21, CHA!M21, CHI!M21, CLE!M21, DAL!M21, DEN!M21, DET!M21, GSW!M21, HOU!M21, IND!M21, LAC!M21, LAL!M21, MEM!M21, MIA!M21, MIL!M21, MIN!M21, NOP!M21, NYK!M21, OKC!M21, ORL!M21, PHI!M21, PHX!M21, POR!M21, SAC!M21, SAS!M21, TOR!M21, UTH!M21, WAS!M21)</f>
        <v>738</v>
      </c>
      <c r="N219" s="142">
        <f>SUM(ATL!N21, BOS!N21, BRK!N21, CHA!N21, CHI!N21, CLE!N21, DAL!N21, DEN!N21, DET!N21, GSW!N21, HOU!N21, IND!N21, LAC!N21, LAL!N21, MEM!N21, MIA!N21, MIL!N21, MIN!N21, NOP!N21, NYK!N21, OKC!N21, ORL!N21, PHI!N21, PHX!N21, POR!N21, SAC!N21, SAS!N21, TOR!N21, UTH!N21, WAS!N21)</f>
        <v>743</v>
      </c>
      <c r="O219" s="142">
        <f>SUM(ATL!O21, BOS!O21, BRK!O21, CHA!O21, CHI!O21, CLE!O21, DAL!O21, DEN!O21, DET!O21, GSW!O21, HOU!O21, IND!O21, LAC!O21, LAL!O21, MEM!O21, MIA!O21, MIL!O21, MIN!O21, NOP!O21, NYK!O21, OKC!O21, ORL!O21, PHI!O21, PHX!O21, POR!O21, SAC!O21, SAS!O21, TOR!O21, UTH!O21, WAS!O21)</f>
        <v>296</v>
      </c>
      <c r="P219" s="142">
        <f>SUM(ATL!P21, BOS!P21, BRK!P21, CHA!P21, CHI!P21, CLE!P21, DAL!P21, DEN!P21, DET!P21, GSW!P21, HOU!P21, IND!P21, LAC!P21, LAL!P21, MEM!P21, MIA!P21, MIL!P21, MIN!P21, NOP!P21, NYK!P21, OKC!P21, ORL!P21, PHI!P21, PHX!P21, POR!P21, SAC!P21, SAS!P21, TOR!P21, UTH!P21, WAS!P21)</f>
        <v>0</v>
      </c>
      <c r="Q219" s="142">
        <f>SUM(ATL!Q21, BOS!Q21, BRK!Q21, CHA!Q21, CHI!Q21, CLE!Q21, DAL!Q21, DEN!Q21, DET!Q21, GSW!Q21, HOU!Q21, IND!Q21, LAC!Q21, LAL!Q21, MEM!Q21, MIA!Q21, MIL!Q21, MIN!Q21, NOP!Q21, NYK!Q21, OKC!Q21, ORL!Q21, PHI!Q21, PHX!Q21, POR!Q21, SAC!Q21, SAS!Q21, TOR!Q21, UTH!Q21, WAS!Q21)</f>
        <v>0</v>
      </c>
      <c r="R219" s="142">
        <f>SUM(ATL!R21, BOS!R21, BRK!R21, CHA!R21, CHI!R21, CLE!R21, DAL!R21, DEN!R21, DET!R21, GSW!R21, HOU!R21, IND!R21, LAC!R21, LAL!R21, MEM!R21, MIA!R21, MIL!R21, MIN!R21, NOP!R21, NYK!R21, OKC!R21, ORL!R21, PHI!R21, PHX!R21, POR!R21, SAC!R21, SAS!R21, TOR!R21, UTH!R21, WAS!R21)</f>
        <v>0</v>
      </c>
      <c r="S219" s="142">
        <f>SUM(ATL!S21, BOS!S21, BRK!S21, CHA!S21, CHI!S21, CLE!S21, DAL!S21, DEN!S21, DET!S21, GSW!S21, HOU!S21, IND!S21, LAC!S20, LAL!S21, MEM!S21, MIA!S21, MIL!S21, MIN!S21, NOP!S21, NYK!S21, OKC!S21, ORL!S21, PHI!S21, PHX!S21, POR!S21, SAC!S21, SAS!S21, TOR!S21, UTH!S21, WAS!S21)</f>
        <v>41646</v>
      </c>
    </row>
    <row r="220">
      <c r="A220" s="3" t="s">
        <v>42</v>
      </c>
      <c r="B220" s="142">
        <f>SUM(ATL!B22, BOS!B22, BRK!B22, CHA!B22, CHI!B22, CLE!B22, DAL!B22, DEN!B22, DET!B22, GSW!B22, HOU!B22, IND!B22, LAC!B22, LAL!B22, MEM!B22, MIA!B22, MIL!B22, MIN!B22, NOP!B22, NYK!B22, OKC!B22, ORL!B22, PHI!B22, PHX!B22, POR!B22, SAC!B22, SAS!B22, TOR!B22, UTH!B22, WAS!B22)</f>
        <v>177</v>
      </c>
      <c r="C220" s="142">
        <f>SUM(ATL!C22, BOS!C22, BRK!C22, CHA!C22, CHI!C22, CLE!C22, DAL!C22, DEN!C22, DET!C22, GSW!C22, HOU!C22, IND!C22, LAC!C22, LAL!C22, MEM!C22, MIA!C22, MIL!C22, MIN!C22, NOP!C22, NYK!C22, OKC!C22, ORL!C22, PHI!C22, PHX!C22, POR!C22, SAC!C22, SAS!C22, TOR!C22, UTH!C22, WAS!C22)</f>
        <v>504</v>
      </c>
      <c r="D220" s="142">
        <f>SUM(ATL!D22, BOS!D22, BRK!D22, CHA!D22, CHI!D22, CLE!D22, DAL!D22, DEN!D22, DET!D22, GSW!D22, HOU!D22, IND!D22, LAC!D22, LAL!D22, MEM!D22, MIA!D22, MIL!D22, MIN!D22, NOP!D22, NYK!D22, OKC!D22, ORL!D22, PHI!D22, PHX!D22, POR!D22, SAC!D22, SAS!D22, TOR!D22, UTH!D22, WAS!D22)</f>
        <v>618</v>
      </c>
      <c r="E220" s="142">
        <f>SUM(ATL!E22, BOS!E22, BRK!E22, CHA!E22, CHI!E22, CLE!E22, DAL!E22, DEN!E22, DET!E22, GSW!E22, HOU!E22, IND!E22, LAC!E22, LAL!E22, MEM!E22, MIA!E22, MIL!E22, MIN!E22, NOP!E22, NYK!E22, OKC!E22, ORL!E22, PHI!E22, PHX!E22, POR!E22, SAC!E22, SAS!E22, TOR!E22, UTH!E22, WAS!E22)</f>
        <v>502</v>
      </c>
      <c r="F220" s="142">
        <f>SUM(ATL!G22, BOS!F22, BRK!F22, CHA!F22, CHI!F22, CLE!F22, DAL!F22, DEN!F22, DET!F22, GSW!F22, HOU!F22, IND!F22, LAC!F22, LAL!F22, MEM!F22, MIA!F22, MIL!F22, MIN!F22, NOP!F22, NYK!F22, OKC!F22, ORL!F22, PHI!F22, PHX!F22, POR!F22, SAC!F22, SAS!F22, TOR!F22, UTH!F22, WAS!F22)</f>
        <v>294</v>
      </c>
      <c r="G220" s="142">
        <f>SUM(ATL!G22, BOS!G22, BRK!G22, CHA!G22, CHI!G22, CLE!G22, DAL!G22, DEN!G22, DET!G22, GSW!G22, HOU!G22, IND!G22, LAC!G22, LAL!G22, MEM!G22, MIA!G22, MIL!G22, MIN!G22, NOP!G22, NYK!G22, OKC!G22, ORL!G22, PHI!G22, PHX!G22, POR!G22, SAC!G22, SAS!G22, TOR!G22, UTH!G22, WAS!G22)</f>
        <v>345</v>
      </c>
      <c r="H220" s="142">
        <f>SUM(ATL!H22, BOS!H22, BRK!H22, CHA!H22, CHI!H22, CLE!H22, DAL!H22, DEN!H22, DET!H22, GSW!H22, HOU!H22, IND!H22, LAC!H22, LAL!H22, MEM!H22, MIA!H22, MIL!H22, MIN!H22, NOP!G22, NYK!H22, OKC!H22, ORL!H22, PHI!H22, PHX!H22, POR!H22, SAC!H22, SAS!H22, TOR!H22, UTH!H22, WAS!H22)</f>
        <v>375</v>
      </c>
      <c r="I220" s="142">
        <f>SUM(ATL!I22, BOS!I22, BRK!I22, CHA!I22, CHI!I22, CLE!I22, DAL!I22, DEN!I22, DET!I22, GSW!I22, HOU!I22, IND!I22, LAC!I22, LAL!I22, MEM!I22, MIA!I22, MIL!I22, MIN!I22, NOP!I21, NYK!I22, OKC!I22, ORL!I22, PHI!I22, PHX!I22, POR!I22, SAC!I22, SAS!I22, TOR!I22, UTH!I22, WAS!I22)</f>
        <v>369</v>
      </c>
      <c r="J220" s="142">
        <f>SUM(ATL!J22, BOS!J22, BRK!J22, CHA!J22, CHI!J22, CLE!J22, DAL!J22, DEN!J22, DET!J22, GSW!J22, HOU!J22, IND!J22, LAC!J22, LAL!J22, MEM!J22, MIA!J22, MIL!J22, MIN!J22, NOP!J21, NYK!J22, OKC!J22, ORL!J22, PHI!J22, PHX!J22, POR!J22, SAC!J22, SAS!J22, TOR!J22, UTH!J22, WAS!J22)</f>
        <v>359</v>
      </c>
      <c r="K220" s="142">
        <f>SUM(ATL!K22, BOS!K22, BRK!K22, CHA!K22, CHI!K22, CLE!K22, DAL!K22, DEN!K22, DET!K22, GSW!K22, HOU!K22, IND!K22, LAC!K22, LAL!K22, MEM!K22, MIA!K22, MIL!K22, MIN!K22, NOP!K21, NYK!K22, OKC!K22, ORL!K22, PHI!K22, PHX!K22, POR!K22, SAC!K22, SAS!K22, TOR!K22, UTH!K22, WAS!K22)</f>
        <v>229</v>
      </c>
      <c r="L220" s="142">
        <f>SUM(ATL!L22, BOS!L22, BRK!L22, CHA!L22, CHI!L22, CLE!L22, DAL!L22, DEN!L22, DET!L22, GSW!L22, HOU!L22, IND!L22, LAC!L22, LAL!L22, MEM!L22, MIA!L22, MIL!L22, MIN!L22, NOP!L21, NYK!L22, OKC!L22, ORL!L22, PHI!L22, PHX!L22, POR!L22, SAC!L22, SAS!L22, TOR!L22, UTH!L22, WAS!L22)</f>
        <v>271</v>
      </c>
      <c r="M220" s="142">
        <f>SUM(ATL!M22, BOS!M22, BRK!M22, CHA!M22, CHI!M22, CLE!M22, DAL!M22, DEN!M22, DET!M22, GSW!M22, HOU!M22, IND!M22, LAC!M22, LAL!M22, MEM!M22, MIA!M22, MIL!M22, MIN!M22, NOP!M22, NYK!M22, OKC!M22, ORL!M22, PHI!M22, PHX!M22, POR!M22, SAC!M22, SAS!M22, TOR!M22, UTH!M22, WAS!M22)</f>
        <v>240</v>
      </c>
      <c r="N220" s="142">
        <f>SUM(ATL!N22, BOS!N22, BRK!N22, CHA!N22, CHI!N22, CLE!N22, DAL!N22, DEN!N22, DET!N22, GSW!N22, HOU!N22, IND!N22, LAC!N22, LAL!N22, MEM!N22, MIA!N22, MIL!N22, MIN!N22, NOP!N22, NYK!N22, OKC!N22, ORL!N22, PHI!N22, PHX!N22, POR!N22, SAC!N22, SAS!N22, TOR!N22, UTH!N22, WAS!N22)</f>
        <v>316</v>
      </c>
      <c r="O220" s="142">
        <f>SUM(ATL!O22, BOS!O22, BRK!O22, CHA!O22, CHI!O22, CLE!O22, DAL!O22, DEN!O22, DET!O22, GSW!O22, HOU!O22, IND!O22, LAC!O22, LAL!O22, MEM!O22, MIA!O22, MIL!O22, MIN!O22, NOP!O22, NYK!O22, OKC!O22, ORL!O22, PHI!O22, PHX!O22, POR!O22, SAC!O22, SAS!O22, TOR!O22, UTH!O22, WAS!O22)</f>
        <v>162</v>
      </c>
      <c r="P220" s="142">
        <f>SUM(ATL!P22, BOS!P22, BRK!P22, CHA!P22, CHI!P22, CLE!P22, DAL!P22, DEN!P22, DET!P22, GSW!P22, HOU!P22, IND!P22, LAC!P22, LAL!P22, MEM!P22, MIA!P22, MIL!P22, MIN!P22, NOP!P22, NYK!P22, OKC!P22, ORL!P22, PHI!P22, PHX!P22, POR!P22, SAC!P22, SAS!P22, TOR!P22, UTH!P22, WAS!P22)</f>
        <v>0</v>
      </c>
      <c r="Q220" s="142">
        <f>SUM(ATL!Q22, BOS!Q22, BRK!Q22, CHA!Q22, CHI!Q22, CLE!Q22, DAL!Q22, DEN!Q22, DET!Q22, GSW!Q22, HOU!Q22, IND!Q22, LAC!Q22, LAL!Q22, MEM!Q22, MIA!Q22, MIL!Q22, MIN!Q22, NOP!Q22, NYK!Q22, OKC!Q22, ORL!Q22, PHI!Q22, PHX!Q22, POR!Q22, SAC!Q22, SAS!Q22, TOR!Q22, UTH!Q22, WAS!Q22)</f>
        <v>0</v>
      </c>
      <c r="R220" s="142">
        <f>SUM(ATL!R22, BOS!R22, BRK!R22, CHA!R22, CHI!R22, CLE!R22, DAL!R22, DEN!R22, DET!R22, GSW!R22, HOU!R22, IND!R22, LAC!R22, LAL!R22, MEM!R22, MIA!R22, MIL!R22, MIN!R22, NOP!R22, NYK!R22, OKC!R22, ORL!R22, PHI!R22, PHX!R22, POR!R22, SAC!R22, SAS!R22, TOR!R22, UTH!R22, WAS!R22)</f>
        <v>0</v>
      </c>
      <c r="S220" s="142">
        <f>SUM(ATL!S22, BOS!S22, BRK!S22, CHA!S22, CHI!S22, CLE!S22, DAL!S22, DEN!S22, DET!S22, GSW!S22, HOU!S22, IND!S22, LAC!S21, LAL!S22, MEM!S22, MIA!S22, MIL!S22, MIN!S22, NOP!S22, NYK!S22, OKC!S22, ORL!S22, PHI!S22, PHX!S22, POR!S22, SAC!S22, SAS!S22, TOR!S22, UTH!S22, WAS!S22)</f>
        <v>41791</v>
      </c>
    </row>
    <row r="221">
      <c r="A221" s="3" t="s">
        <v>43</v>
      </c>
      <c r="B221" s="142">
        <f>SUM(ATL!B23, BOS!B23, BRK!B23, CHA!B23, CHI!B23, CLE!B23, DAL!B23, DEN!B23, DET!B23, GSW!B23, HOU!B23, IND!B23, LAC!B23, LAL!B23, MEM!B23, MIA!B23, MIL!B23, MIN!B23, NOP!B23, NYK!B23, OKC!B23, ORL!B23, PHI!B23, PHX!B23, POR!B23, SAC!B23, SAS!B23, TOR!B23, UTH!B23, WAS!B23)</f>
        <v>790</v>
      </c>
      <c r="C221" s="142">
        <f>SUM(ATL!C23, BOS!C23, BRK!C23, CHA!C23, CHI!C23, CLE!C23, DAL!C23, DEN!C23, DET!C23, GSW!C23, HOU!C23, IND!C23, LAC!C23, LAL!C23, MEM!C23, MIA!C23, MIL!C23, MIN!C23, NOP!C23, NYK!C23, OKC!C23, ORL!C23, PHI!C23, PHX!C23, POR!C23, SAC!C23, SAS!C23, TOR!C23, UTH!C23, WAS!C23)</f>
        <v>733</v>
      </c>
      <c r="D221" s="142">
        <f>SUM(ATL!D23, BOS!D23, BRK!D23, CHA!D23, CHI!D23, CLE!D23, DAL!D23, DEN!D23, DET!D23, GSW!D23, HOU!D23, IND!D23, LAC!D23, LAL!D23, MEM!D23, MIA!D23, MIL!D23, MIN!D23, NOP!D23, NYK!D23, OKC!D23, ORL!D23, PHI!D23, PHX!D23, POR!D23, SAC!D23, SAS!D23, TOR!D23, UTH!D23, WAS!D23)</f>
        <v>640</v>
      </c>
      <c r="E221" s="142">
        <f>SUM(ATL!E23, BOS!E23, BRK!E23, CHA!E23, CHI!E23, CLE!E23, DAL!E23, DEN!E23, DET!E23, GSW!E23, HOU!E23, IND!E23, LAC!E23, LAL!E23, MEM!E23, MIA!E23, MIL!E23, MIN!E23, NOP!E23, NYK!E23, OKC!E23, ORL!E23, PHI!E23, PHX!E23, POR!E23, SAC!E23, SAS!E23, TOR!E23, UTH!E23, WAS!E23)</f>
        <v>574</v>
      </c>
      <c r="F221" s="142">
        <f>SUM(ATL!G23, BOS!F23, BRK!F23, CHA!F23, CHI!F23, CLE!F23, DAL!F23, DEN!F23, DET!F23, GSW!F23, HOU!F23, IND!F23, LAC!F23, LAL!F23, MEM!F23, MIA!F23, MIL!F23, MIN!F23, NOP!F23, NYK!F23, OKC!F23, ORL!F23, PHI!F23, PHX!F23, POR!F23, SAC!F23, SAS!F23, TOR!F23, UTH!F23, WAS!F23)</f>
        <v>542</v>
      </c>
      <c r="G221" s="142">
        <f>SUM(ATL!G23, BOS!G23, BRK!G23, CHA!G23, CHI!G23, CLE!G23, DAL!G23, DEN!G23, DET!G23, GSW!G23, HOU!G23, IND!G23, LAC!G23, LAL!G23, MEM!G23, MIA!G23, MIL!G23, MIN!G23, NOP!G23, NYK!G23, OKC!G23, ORL!G23, PHI!G23, PHX!G23, POR!G23, SAC!G23, SAS!G23, TOR!G23, UTH!G23, WAS!G23)</f>
        <v>614</v>
      </c>
      <c r="H221" s="142">
        <f>SUM(ATL!H23, BOS!H23, BRK!H23, CHA!H23, CHI!H23, CLE!H23, DAL!H23, DEN!H23, DET!H23, GSW!H23, HOU!H23, IND!H23, LAC!H23, LAL!H23, MEM!H23, MIA!H23, MIL!H23, MIN!H23, NOP!G23, NYK!H23, OKC!H23, ORL!H23, PHI!H23, PHX!H23, POR!H23, SAC!H23, SAS!H23, TOR!H23, UTH!H23, WAS!H23)</f>
        <v>707</v>
      </c>
      <c r="I221" s="142">
        <f>SUM(ATL!I23, BOS!I23, BRK!I23, CHA!I23, CHI!I23, CLE!I23, DAL!I23, DEN!I23, DET!I23, GSW!I23, HOU!I23, IND!I23, LAC!I23, LAL!I23, MEM!I23, MIA!I23, MIL!I23, MIN!I23, NOP!I22, NYK!I23, OKC!I23, ORL!I23, PHI!I23, PHX!I23, POR!I23, SAC!I23, SAS!I23, TOR!I23, UTH!I23, WAS!I23)</f>
        <v>693</v>
      </c>
      <c r="J221" s="142">
        <f>SUM(ATL!J23, BOS!J23, BRK!J23, CHA!J23, CHI!J23, CLE!J23, DAL!J23, DEN!J23, DET!J23, GSW!J23, HOU!J23, IND!J23, LAC!J23, LAL!J23, MEM!J23, MIA!J23, MIL!J23, MIN!J23, NOP!J22, NYK!J23, OKC!J23, ORL!J23, PHI!J23, PHX!J23, POR!J23, SAC!J23, SAS!J23, TOR!J23, UTH!J23, WAS!J23)</f>
        <v>671</v>
      </c>
      <c r="K221" s="142">
        <f>SUM(ATL!K23, BOS!K23, BRK!K23, CHA!K23, CHI!K23, CLE!K23, DAL!K23, DEN!K23, DET!K23, GSW!K23, HOU!K23, IND!K23, LAC!K23, LAL!K23, MEM!K23, MIA!K23, MIL!K23, MIN!K23, NOP!K22, NYK!K23, OKC!K23, ORL!K23, PHI!K23, PHX!K23, POR!K23, SAC!K23, SAS!K23, TOR!K23, UTH!K23, WAS!K23)</f>
        <v>604</v>
      </c>
      <c r="L221" s="142">
        <f>SUM(ATL!L23, BOS!L23, BRK!L23, CHA!L23, CHI!L23, CLE!L23, DAL!L23, DEN!L23, DET!L23, GSW!L23, HOU!L23, IND!L23, LAC!L23, LAL!L23, MEM!L23, MIA!L23, MIL!L23, MIN!L23, NOP!L22, NYK!L23, OKC!L23, ORL!L23, PHI!L23, PHX!L23, POR!L23, SAC!L23, SAS!L23, TOR!L23, UTH!L23, WAS!L23)</f>
        <v>634</v>
      </c>
      <c r="M221" s="142">
        <f>SUM(ATL!M23, BOS!M23, BRK!M23, CHA!M23, CHI!M23, CLE!M23, DAL!M23, DEN!M23, DET!M23, GSW!M23, HOU!M23, IND!M23, LAC!M23, LAL!M23, MEM!M23, MIA!M23, MIL!M23, MIN!M23, NOP!M23, NYK!M23, OKC!M23, ORL!M23, PHI!M23, PHX!M23, POR!M23, SAC!M23, SAS!M23, TOR!M23, UTH!M23, WAS!M23)</f>
        <v>660</v>
      </c>
      <c r="N221" s="142">
        <f>SUM(ATL!N23, BOS!N23, BRK!N23, CHA!N23, CHI!N23, CLE!N23, DAL!N23, DEN!N23, DET!N23, GSW!N23, HOU!N23, IND!N23, LAC!N23, LAL!N23, MEM!N23, MIA!N23, MIL!N23, MIN!N23, NOP!N23, NYK!N23, OKC!N23, ORL!N23, PHI!N23, PHX!N23, POR!N23, SAC!N23, SAS!N23, TOR!N23, UTH!N23, WAS!N23)</f>
        <v>634</v>
      </c>
      <c r="O221" s="142">
        <f>SUM(ATL!O23, BOS!O23, BRK!O23, CHA!O23, CHI!O23, CLE!O23, DAL!O23, DEN!O23, DET!O23, GSW!O23, HOU!O23, IND!O23, LAC!O23, LAL!O23, MEM!O23, MIA!O23, MIL!O23, MIN!O23, NOP!O23, NYK!O23, OKC!O23, ORL!O23, PHI!O23, PHX!O23, POR!O23, SAC!O23, SAS!O23, TOR!O23, UTH!O23, WAS!O23)</f>
        <v>254</v>
      </c>
      <c r="P221" s="142">
        <f>SUM(ATL!P23, BOS!P23, BRK!P23, CHA!P23, CHI!P23, CLE!P23, DAL!P23, DEN!P23, DET!P23, GSW!P23, HOU!P23, IND!P23, LAC!P23, LAL!P23, MEM!P23, MIA!P23, MIL!P23, MIN!P23, NOP!P23, NYK!P23, OKC!P23, ORL!P23, PHI!P23, PHX!P23, POR!P23, SAC!P23, SAS!P23, TOR!P23, UTH!P23, WAS!P23)</f>
        <v>0</v>
      </c>
      <c r="Q221" s="142">
        <f>SUM(ATL!Q23, BOS!Q23, BRK!Q23, CHA!Q23, CHI!Q23, CLE!Q23, DAL!Q23, DEN!Q23, DET!Q23, GSW!Q23, HOU!Q23, IND!Q23, LAC!Q23, LAL!Q23, MEM!Q23, MIA!Q23, MIL!Q23, MIN!Q23, NOP!Q23, NYK!Q23, OKC!Q23, ORL!Q23, PHI!Q23, PHX!Q23, POR!Q23, SAC!Q23, SAS!Q23, TOR!Q23, UTH!Q23, WAS!Q23)</f>
        <v>0</v>
      </c>
      <c r="R221" s="142">
        <f>SUM(ATL!R23, BOS!R23, BRK!R23, CHA!R23, CHI!R23, CLE!R23, DAL!R23, DEN!R23, DET!R23, GSW!R23, HOU!R23, IND!R23, LAC!R23, LAL!R23, MEM!R23, MIA!R23, MIL!R23, MIN!R23, NOP!R23, NYK!R23, OKC!R23, ORL!R23, PHI!R23, PHX!R23, POR!R23, SAC!R23, SAS!R23, TOR!R23, UTH!R23, WAS!R23)</f>
        <v>0</v>
      </c>
      <c r="S221" s="142">
        <f>SUM(ATL!S23, BOS!S23, BRK!S23, CHA!S23, CHI!S23, CLE!S23, DAL!S23, DEN!S23, DET!S23, GSW!S23, HOU!S23, IND!S23, LAC!S22, LAL!S23, MEM!S23, MIA!S23, MIL!S23, MIN!S23, NOP!S23, NYK!S23, OKC!S23, ORL!S23, PHI!S23, PHX!S23, POR!S23, SAC!S23, SAS!S23, TOR!S23, UTH!S23, WAS!S23)</f>
        <v>41702</v>
      </c>
    </row>
    <row r="222">
      <c r="A222" s="3" t="s">
        <v>44</v>
      </c>
      <c r="B222" s="142">
        <f>SUM(ATL!B24, BOS!B24, BRK!B24, CHA!B24, CHI!B24, CLE!B24, DAL!B24, DEN!B24, DET!B24, GSW!B24, HOU!B24, IND!B24, LAC!B24, LAL!B24, MEM!B24, MIA!B24, MIL!B24, MIN!B24, NOP!B24, NYK!B24, OKC!B24, ORL!B24, PHI!B24, PHX!B24, POR!B24, SAC!B24, SAS!B24, TOR!B24, UTH!B24, WAS!B24)</f>
        <v>898</v>
      </c>
      <c r="C222" s="142">
        <f>SUM(ATL!C24, BOS!C24, BRK!C24, CHA!C24, CHI!C24, CLE!C24, DAL!C24, DEN!C24, DET!C24, GSW!C24, HOU!C24, IND!C24, LAC!C24, LAL!C24, MEM!C24, MIA!C24, MIL!C24, MIN!C24, NOP!C24, NYK!C24, OKC!C24, ORL!C24, PHI!C24, PHX!C24, POR!C24, SAC!C24, SAS!C24, TOR!C24, UTH!C24, WAS!C24)</f>
        <v>809</v>
      </c>
      <c r="D222" s="142">
        <f>SUM(ATL!D24, BOS!D24, BRK!D24, CHA!D24, CHI!D24, CLE!D24, DAL!D24, DEN!D24, DET!D24, GSW!D24, HOU!D24, IND!D24, LAC!D24, LAL!D24, MEM!D24, MIA!D24, MIL!D24, MIN!D24, NOP!D24, NYK!D24, OKC!D24, ORL!D24, PHI!D24, PHX!D24, POR!D24, SAC!D24, SAS!D24, TOR!D24, UTH!D24, WAS!D24)</f>
        <v>810</v>
      </c>
      <c r="E222" s="142">
        <f>SUM(ATL!E24, BOS!E24, BRK!E24, CHA!E24, CHI!E24, CLE!E24, DAL!E24, DEN!E24, DET!E24, GSW!E24, HOU!E24, IND!E24, LAC!E24, LAL!E24, MEM!E24, MIA!E24, MIL!E24, MIN!E24, NOP!E24, NYK!E24, OKC!E24, ORL!E24, PHI!E24, PHX!E24, POR!E24, SAC!E24, SAS!E24, TOR!E24, UTH!E24, WAS!E24)</f>
        <v>780</v>
      </c>
      <c r="F222" s="142">
        <f>SUM(ATL!G24, BOS!F24, BRK!F24, CHA!F24, CHI!F24, CLE!F24, DAL!F24, DEN!F24, DET!F24, GSW!F24, HOU!F24, IND!F24, LAC!F24, LAL!F24, MEM!F24, MIA!F24, MIL!F24, MIN!F24, NOP!F24, NYK!F24, OKC!F24, ORL!F24, PHI!F24, PHX!F24, POR!F24, SAC!F24, SAS!F24, TOR!F24, UTH!F24, WAS!F24)</f>
        <v>774</v>
      </c>
      <c r="G222" s="142">
        <f>SUM(ATL!G24, BOS!G24, BRK!G24, CHA!G24, CHI!G24, CLE!G24, DAL!G24, DEN!G24, DET!G24, GSW!G24, HOU!G24, IND!G24, LAC!G24, LAL!G24, MEM!G24, MIA!G24, MIL!G24, MIN!G24, NOP!G24, NYK!G24, OKC!G24, ORL!G24, PHI!G24, PHX!G24, POR!G24, SAC!G24, SAS!G24, TOR!G24, UTH!G24, WAS!G24)</f>
        <v>779</v>
      </c>
      <c r="H222" s="142">
        <f>SUM(ATL!H24, BOS!H24, BRK!H24, CHA!H24, CHI!H24, CLE!H24, DAL!H24, DEN!H24, DET!H24, GSW!H24, HOU!H24, IND!H24, LAC!H24, LAL!H24, MEM!H24, MIA!H24, MIL!H24, MIN!H24, NOP!G24, NYK!H24, OKC!H24, ORL!H24, PHI!H24, PHX!H24, POR!H24, SAC!H24, SAS!H24, TOR!H24, UTH!H24, WAS!H24)</f>
        <v>735</v>
      </c>
      <c r="I222" s="142">
        <f>SUM(ATL!I24, BOS!I24, BRK!I24, CHA!I24, CHI!I24, CLE!I24, DAL!I24, DEN!I24, DET!I24, GSW!I24, HOU!I24, IND!I24, LAC!I24, LAL!I24, MEM!I24, MIA!I24, MIL!I24, MIN!I24, NOP!I23, NYK!I24, OKC!I24, ORL!I24, PHI!I24, PHX!I24, POR!I24, SAC!I24, SAS!I24, TOR!I24, UTH!I24, WAS!I24)</f>
        <v>768</v>
      </c>
      <c r="J222" s="142">
        <f>SUM(ATL!J24, BOS!J24, BRK!J24, CHA!J24, CHI!J24, CLE!J24, DAL!J24, DEN!J24, DET!J24, GSW!J24, HOU!J24, IND!J24, LAC!J24, LAL!J24, MEM!J24, MIA!J24, MIL!J24, MIN!J24, NOP!J23, NYK!J24, OKC!J24, ORL!J24, PHI!J24, PHX!J24, POR!J24, SAC!J24, SAS!J24, TOR!J24, UTH!J24, WAS!J24)</f>
        <v>676</v>
      </c>
      <c r="K222" s="142">
        <f>SUM(ATL!K24, BOS!K24, BRK!K24, CHA!K24, CHI!K24, CLE!K24, DAL!K24, DEN!K24, DET!K24, GSW!K24, HOU!K24, IND!K24, LAC!K24, LAL!K24, MEM!K24, MIA!K24, MIL!K24, MIN!K24, NOP!K23, NYK!K24, OKC!K24, ORL!K24, PHI!K24, PHX!K24, POR!K24, SAC!K24, SAS!K24, TOR!K24, UTH!K24, WAS!K24)</f>
        <v>671</v>
      </c>
      <c r="L222" s="142">
        <f>SUM(ATL!L24, BOS!L24, BRK!L24, CHA!L24, CHI!L24, CLE!L24, DAL!L24, DEN!L24, DET!L24, GSW!L24, HOU!L24, IND!L24, LAC!L24, LAL!L24, MEM!L24, MIA!L24, MIL!L24, MIN!L24, NOP!L23, NYK!L24, OKC!L24, ORL!L24, PHI!L24, PHX!L24, POR!L24, SAC!L24, SAS!L24, TOR!L24, UTH!L24, WAS!L24)</f>
        <v>721</v>
      </c>
      <c r="M222" s="142">
        <f>SUM(ATL!M24, BOS!M24, BRK!M24, CHA!M24, CHI!M24, CLE!M24, DAL!M24, DEN!M24, DET!M24, GSW!M24, HOU!M24, IND!M24, LAC!M24, LAL!M24, MEM!M24, MIA!M24, MIL!M24, MIN!M24, NOP!M24, NYK!M24, OKC!M24, ORL!M24, PHI!M24, PHX!M24, POR!M24, SAC!M24, SAS!M24, TOR!M24, UTH!M24, WAS!M24)</f>
        <v>670</v>
      </c>
      <c r="N222" s="142">
        <f>SUM(ATL!N24, BOS!N24, BRK!N24, CHA!N24, CHI!N24, CLE!N24, DAL!N24, DEN!N24, DET!N24, GSW!N24, HOU!N24, IND!N24, LAC!N24, LAL!N24, MEM!N24, MIA!N24, MIL!N24, MIN!N24, NOP!N24, NYK!N24, OKC!N24, ORL!N24, PHI!N24, PHX!N24, POR!N24, SAC!N24, SAS!N24, TOR!N24, UTH!N24, WAS!N24)</f>
        <v>697</v>
      </c>
      <c r="O222" s="142">
        <f>SUM(ATL!O24, BOS!O24, BRK!O24, CHA!O24, CHI!O24, CLE!O24, DAL!O24, DEN!O24, DET!O24, GSW!O24, HOU!O24, IND!O24, LAC!O24, LAL!O24, MEM!O24, MIA!O24, MIL!O24, MIN!O24, NOP!O24, NYK!O24, OKC!O24, ORL!O24, PHI!O24, PHX!O24, POR!O24, SAC!O24, SAS!O24, TOR!O24, UTH!O24, WAS!O24)</f>
        <v>279</v>
      </c>
      <c r="P222" s="142">
        <f>SUM(ATL!P24, BOS!P24, BRK!P24, CHA!P24, CHI!P24, CLE!P24, DAL!P24, DEN!P24, DET!P24, GSW!P24, HOU!P24, IND!P24, LAC!P24, LAL!P24, MEM!P24, MIA!P24, MIL!P24, MIN!P24, NOP!P24, NYK!P24, OKC!P24, ORL!P24, PHI!P24, PHX!P24, POR!P24, SAC!P24, SAS!P24, TOR!P24, UTH!P24, WAS!P24)</f>
        <v>0</v>
      </c>
      <c r="Q222" s="142">
        <f>SUM(ATL!Q24, BOS!Q24, BRK!Q24, CHA!Q24, CHI!Q24, CLE!Q24, DAL!Q24, DEN!Q24, DET!Q24, GSW!Q24, HOU!Q24, IND!Q24, LAC!Q24, LAL!Q24, MEM!Q24, MIA!Q24, MIL!Q24, MIN!Q24, NOP!Q24, NYK!Q24, OKC!Q24, ORL!Q24, PHI!Q24, PHX!Q24, POR!Q24, SAC!Q24, SAS!Q24, TOR!Q24, UTH!Q24, WAS!Q24)</f>
        <v>0</v>
      </c>
      <c r="R222" s="142">
        <f>SUM(ATL!R24, BOS!R24, BRK!R24, CHA!R24, CHI!R24, CLE!R24, DAL!R24, DEN!R24, DET!R24, GSW!R24, HOU!R24, IND!R24, LAC!R24, LAL!R24, MEM!R24, MIA!R24, MIL!R24, MIN!R24, NOP!R24, NYK!R24, OKC!R24, ORL!R24, PHI!R24, PHX!R24, POR!R24, SAC!R24, SAS!R24, TOR!R24, UTH!R24, WAS!R24)</f>
        <v>0</v>
      </c>
      <c r="S222" s="142">
        <f>SUM(ATL!S24, BOS!S24, BRK!S24, CHA!S24, CHI!S24, CLE!S24, DAL!S24, DEN!S24, DET!S24, GSW!S24, HOU!S24, IND!S24, LAC!S23, LAL!S24, MEM!S24, MIA!S24, MIL!S24, MIN!S24, NOP!S24, NYK!S24, OKC!S24, ORL!S24, PHI!S24, PHX!S24, POR!S24, SAC!S24, SAS!S24, TOR!S24, UTH!S24, WAS!S24)</f>
        <v>41675</v>
      </c>
    </row>
    <row r="223">
      <c r="A223" s="3" t="s">
        <v>45</v>
      </c>
      <c r="B223" s="142">
        <f>SUM(ATL!B25, BOS!B25, BRK!B25, CHA!B25, CHI!B25, CLE!B25, DAL!B25, DEN!B25, DET!B25, GSW!B25, HOU!B25, IND!B25, LAC!B25, LAL!B25, MEM!B25, MIA!B25, MIL!B25, MIN!B25, NOP!B25, NYK!B25, OKC!B25, ORL!B25, PHI!B25, PHX!B25, POR!B25, SAC!B25, SAS!B25, TOR!B25, UTH!B25, WAS!B25)</f>
        <v>405</v>
      </c>
      <c r="C223" s="142">
        <f>SUM(ATL!C25, BOS!C25, BRK!C25, CHA!C25, CHI!C25, CLE!C25, DAL!C25, DEN!C25, DET!C25, GSW!C25, HOU!C25, IND!C25, LAC!C25, LAL!C25, MEM!C25, MIA!C25, MIL!C25, MIN!C25, NOP!C25, NYK!C25, OKC!C25, ORL!C25, PHI!C25, PHX!C25, POR!C25, SAC!C25, SAS!C25, TOR!C25, UTH!C25, WAS!C25)</f>
        <v>317</v>
      </c>
      <c r="D223" s="142">
        <f>SUM(ATL!D25, BOS!D25, BRK!D25, CHA!D25, CHI!D25, CLE!D25, DAL!D25, DEN!D25, DET!D25, GSW!D25, HOU!D25, IND!D25, LAC!D25, LAL!D25, MEM!D25, MIA!D25, MIL!D25, MIN!D25, NOP!D25, NYK!D25, OKC!D25, ORL!D25, PHI!D25, PHX!D25, POR!D25, SAC!D25, SAS!D25, TOR!D25, UTH!D25, WAS!D25)</f>
        <v>399</v>
      </c>
      <c r="E223" s="142">
        <f>SUM(ATL!E25, BOS!E25, BRK!E25, CHA!E25, CHI!E25, CLE!E25, DAL!E25, DEN!E25, DET!E25, GSW!E25, HOU!E25, IND!E25, LAC!E25, LAL!E25, MEM!E25, MIA!E25, MIL!E25, MIN!E25, NOP!E25, NYK!E25, OKC!E25, ORL!E25, PHI!E25, PHX!E25, POR!E25, SAC!E25, SAS!E25, TOR!E25, UTH!E25, WAS!E25)</f>
        <v>342</v>
      </c>
      <c r="F223" s="142">
        <f>SUM(ATL!G25, BOS!F25, BRK!F25, CHA!F25, CHI!F25, CLE!F25, DAL!F25, DEN!F25, DET!F25, GSW!F25, HOU!F25, IND!F25, LAC!F25, LAL!F25, MEM!F25, MIA!F25, MIL!F25, MIN!F25, NOP!F25, NYK!F25, OKC!F25, ORL!F25, PHI!F25, PHX!F25, POR!F25, SAC!F25, SAS!F25, TOR!F25, UTH!F25, WAS!F25)</f>
        <v>391</v>
      </c>
      <c r="G223" s="142">
        <f>SUM(ATL!G25, BOS!G25, BRK!G25, CHA!G25, CHI!G25, CLE!G25, DAL!G25, DEN!G25, DET!G25, GSW!G25, HOU!G25, IND!G25, LAC!G25, LAL!G25, MEM!G25, MIA!G25, MIL!G25, MIN!G25, NOP!G25, NYK!G25, OKC!G25, ORL!G25, PHI!G25, PHX!G25, POR!G25, SAC!G25, SAS!G25, TOR!G25, UTH!G25, WAS!G25)</f>
        <v>335</v>
      </c>
      <c r="H223" s="142">
        <f>SUM(ATL!H25, BOS!H25, BRK!H25, CHA!H25, CHI!H25, CLE!H25, DAL!H25, DEN!H25, DET!H25, GSW!H25, HOU!H25, IND!H25, LAC!H25, LAL!H25, MEM!H25, MIA!H25, MIL!H25, MIN!H25, NOP!G25, NYK!H25, OKC!H25, ORL!H25, PHI!H25, PHX!H25, POR!H25, SAC!H25, SAS!H25, TOR!H25, UTH!H25, WAS!H25)</f>
        <v>313</v>
      </c>
      <c r="I223" s="142">
        <f>SUM(ATL!I25, BOS!I25, BRK!I25, CHA!I25, CHI!I25, CLE!I25, DAL!I25, DEN!I25, DET!I25, GSW!I25, HOU!I25, IND!I25, LAC!I25, LAL!I25, MEM!I25, MIA!I25, MIL!I25, MIN!I25, NOP!I24, NYK!I25, OKC!I25, ORL!I25, PHI!I25, PHX!I25, POR!I25, SAC!I25, SAS!I25, TOR!I25, UTH!I25, WAS!I25)</f>
        <v>330</v>
      </c>
      <c r="J223" s="142">
        <f>SUM(ATL!J25, BOS!J25, BRK!J25, CHA!J25, CHI!J25, CLE!J25, DAL!J25, DEN!J25, DET!J25, GSW!J25, HOU!J25, IND!J25, LAC!J25, LAL!J25, MEM!J25, MIA!J25, MIL!J25, MIN!J25, NOP!J24, NYK!J25, OKC!J25, ORL!J25, PHI!J25, PHX!J25, POR!J25, SAC!J25, SAS!J25, TOR!J25, UTH!J25, WAS!J25)</f>
        <v>356</v>
      </c>
      <c r="K223" s="142">
        <f>SUM(ATL!K25, BOS!K25, BRK!K25, CHA!K25, CHI!K25, CLE!K25, DAL!K25, DEN!K25, DET!K25, GSW!K25, HOU!K25, IND!K25, LAC!K25, LAL!K25, MEM!K25, MIA!K25, MIL!K25, MIN!K25, NOP!K24, NYK!K25, OKC!K25, ORL!K25, PHI!K25, PHX!K25, POR!K25, SAC!K25, SAS!K25, TOR!K25, UTH!K25, WAS!K25)</f>
        <v>402</v>
      </c>
      <c r="L223" s="142">
        <f>SUM(ATL!L25, BOS!L25, BRK!L25, CHA!L25, CHI!L25, CLE!L25, DAL!L25, DEN!L25, DET!L25, GSW!L25, HOU!L25, IND!L25, LAC!L25, LAL!L25, MEM!L25, MIA!L25, MIL!L25, MIN!L25, NOP!L24, NYK!L25, OKC!L25, ORL!L25, PHI!L25, PHX!L25, POR!L25, SAC!L25, SAS!L25, TOR!L25, UTH!L25, WAS!L25)</f>
        <v>433</v>
      </c>
      <c r="M223" s="142">
        <f>SUM(ATL!M25, BOS!M25, BRK!M25, CHA!M25, CHI!M25, CLE!M25, DAL!M25, DEN!M25, DET!M25, GSW!M25, HOU!M25, IND!M25, LAC!M25, LAL!M25, MEM!M25, MIA!M25, MIL!M25, MIN!M25, NOP!M25, NYK!M25, OKC!M25, ORL!M25, PHI!M25, PHX!M25, POR!M25, SAC!M25, SAS!M25, TOR!M25, UTH!M25, WAS!M25)</f>
        <v>358</v>
      </c>
      <c r="N223" s="142">
        <f>SUM(ATL!N25, BOS!N25, BRK!N25, CHA!N25, CHI!N25, CLE!N25, DAL!N25, DEN!N25, DET!N25, GSW!N25, HOU!N25, IND!N25, LAC!N25, LAL!N25, MEM!N25, MIA!N25, MIL!N25, MIN!N25, NOP!N25, NYK!N25, OKC!N25, ORL!N25, PHI!N25, PHX!N25, POR!N25, SAC!N25, SAS!N25, TOR!N25, UTH!N25, WAS!N25)</f>
        <v>431</v>
      </c>
      <c r="O223" s="142">
        <f>SUM(ATL!O25, BOS!O25, BRK!O25, CHA!O25, CHI!O25, CLE!O25, DAL!O25, DEN!O25, DET!O25, GSW!O25, HOU!O25, IND!O25, LAC!O25, LAL!O25, MEM!O25, MIA!O25, MIL!O25, MIN!O25, NOP!O25, NYK!O25, OKC!O25, ORL!O25, PHI!O25, PHX!O25, POR!O25, SAC!O25, SAS!O25, TOR!O25, UTH!O25, WAS!O25)</f>
        <v>192</v>
      </c>
      <c r="P223" s="142">
        <f>SUM(ATL!P25, BOS!P25, BRK!P25, CHA!P25, CHI!P25, CLE!P25, DAL!P25, DEN!P25, DET!P25, GSW!P25, HOU!P25, IND!P25, LAC!P25, LAL!P25, MEM!P25, MIA!P25, MIL!P25, MIN!P25, NOP!P25, NYK!P25, OKC!P25, ORL!P25, PHI!P25, PHX!P25, POR!P25, SAC!P25, SAS!P25, TOR!P25, UTH!P25, WAS!P25)</f>
        <v>0</v>
      </c>
      <c r="Q223" s="142">
        <f>SUM(ATL!Q25, BOS!Q25, BRK!Q25, CHA!Q25, CHI!Q25, CLE!Q25, DAL!Q25, DEN!Q25, DET!Q25, GSW!Q25, HOU!Q25, IND!Q25, LAC!Q25, LAL!Q25, MEM!Q25, MIA!Q25, MIL!Q25, MIN!Q25, NOP!Q25, NYK!Q25, OKC!Q25, ORL!Q25, PHI!Q25, PHX!Q25, POR!Q25, SAC!Q25, SAS!Q25, TOR!Q25, UTH!Q25, WAS!Q25)</f>
        <v>0</v>
      </c>
      <c r="R223" s="142">
        <f>SUM(ATL!R25, BOS!R25, BRK!R25, CHA!R25, CHI!R25, CLE!R25, DAL!R25, DEN!R25, DET!R25, GSW!R25, HOU!R25, IND!R25, LAC!R25, LAL!R25, MEM!R25, MIA!R25, MIL!R25, MIN!R25, NOP!R25, NYK!R25, OKC!R25, ORL!R25, PHI!R25, PHX!R25, POR!R25, SAC!R25, SAS!R25, TOR!R25, UTH!R25, WAS!R25)</f>
        <v>0</v>
      </c>
      <c r="S223" s="142">
        <f>SUM(ATL!S25, BOS!S25, BRK!S25, CHA!S25, CHI!S25, CLE!S25, DAL!S25, DEN!S25, DET!S25, GSW!S25, HOU!S25, IND!S25, LAC!S24, LAL!S25, MEM!S25, MIA!S25, MIL!S25, MIN!S25, NOP!S25, NYK!S25, OKC!S25, ORL!S25, PHI!S25, PHX!S25, POR!S25, SAC!S25, SAS!S25, TOR!S25, UTH!S25, WAS!S25)</f>
        <v>41675</v>
      </c>
    </row>
    <row r="224">
      <c r="A224" s="3" t="s">
        <v>46</v>
      </c>
      <c r="B224" s="142">
        <f>SUM(ATL!B26, BOS!B26, BRK!B26, CHA!B26, CHI!B26, CLE!B26, DAL!B26, DEN!B26, DET!B26, GSW!B26, HOU!B26, IND!B26, LAC!B26, LAL!B26, MEM!B26, MIA!B26, MIL!B26, MIN!B26, NOP!B26, NYK!B26, OKC!B26, ORL!B26, PHI!B26, PHX!B26, POR!B26, SAC!B26, SAS!B26, TOR!B26, UTH!B26, WAS!B26)</f>
        <v>251</v>
      </c>
      <c r="C224" s="142">
        <f>SUM(ATL!C26, BOS!C26, BRK!C26, CHA!C26, CHI!C26, CLE!C26, DAL!C26, DEN!C26, DET!C26, GSW!C26, HOU!C26, IND!C26, LAC!C26, LAL!C26, MEM!C26, MIA!C26, MIL!C26, MIN!C26, NOP!C26, NYK!C26, OKC!C26, ORL!C26, PHI!C26, PHX!C26, POR!C26, SAC!C26, SAS!C26, TOR!C26, UTH!C26, WAS!C26)</f>
        <v>317</v>
      </c>
      <c r="D224" s="142">
        <f>SUM(ATL!D26, BOS!D26, BRK!D26, CHA!D26, CHI!D26, CLE!D26, DAL!D26, DEN!D26, DET!D26, GSW!D26, HOU!D26, IND!D26, LAC!D26, LAL!D26, MEM!D26, MIA!D26, MIL!D26, MIN!D26, NOP!D26, NYK!D26, OKC!D26, ORL!D26, PHI!D26, PHX!D26, POR!D26, SAC!D26, SAS!D26, TOR!D26, UTH!D26, WAS!D26)</f>
        <v>183</v>
      </c>
      <c r="E224" s="142">
        <f>SUM(ATL!E26, BOS!E26, BRK!E26, CHA!E26, CHI!E26, CLE!E26, DAL!E26, DEN!E26, DET!E26, GSW!E26, HOU!E26, IND!E26, LAC!E26, LAL!E26, MEM!E26, MIA!E26, MIL!E26, MIN!E26, NOP!E26, NYK!E26, OKC!E26, ORL!E26, PHI!E26, PHX!E26, POR!E26, SAC!E26, SAS!E26, TOR!E26, UTH!E26, WAS!E26)</f>
        <v>112</v>
      </c>
      <c r="F224" s="142">
        <f>SUM(ATL!G26, BOS!F26, BRK!F26, CHA!F26, CHI!F26, CLE!F26, DAL!F26, DEN!F26, DET!F26, GSW!F26, HOU!F26, IND!F26, LAC!F26, LAL!F26, MEM!F26, MIA!F26, MIL!F26, MIN!F26, NOP!F26, NYK!F26, OKC!F26, ORL!F26, PHI!F26, PHX!F26, POR!F26, SAC!F26, SAS!F26, TOR!F26, UTH!F26, WAS!F26)</f>
        <v>150</v>
      </c>
      <c r="G224" s="142">
        <f>SUM(ATL!G26, BOS!G26, BRK!G26, CHA!G26, CHI!G26, CLE!G26, DAL!G26, DEN!G26, DET!G26, GSW!G26, HOU!G26, IND!G26, LAC!G26, LAL!G26, MEM!G26, MIA!G26, MIL!G26, MIN!G26, NOP!G26, NYK!G26, OKC!G26, ORL!G26, PHI!G26, PHX!G26, POR!G26, SAC!G26, SAS!G26, TOR!G26, UTH!G26, WAS!G26)</f>
        <v>55</v>
      </c>
      <c r="H224" s="142">
        <f>SUM(ATL!H26, BOS!H26, BRK!H26, CHA!H26, CHI!H26, CLE!H26, DAL!H26, DEN!H26, DET!H26, GSW!H26, HOU!H26, IND!H26, LAC!H26, LAL!H26, MEM!H26, MIA!H26, MIL!H26, MIN!H26, NOP!G26, NYK!H26, OKC!H26, ORL!H26, PHI!H26, PHX!H26, POR!H26, SAC!H26, SAS!H26, TOR!H26, UTH!H26, WAS!H26)</f>
        <v>79</v>
      </c>
      <c r="I224" s="142">
        <f>SUM(ATL!I26, BOS!I26, BRK!I26, CHA!I26, CHI!I26, CLE!I26, DAL!I26, DEN!I26, DET!I26, GSW!I26, HOU!I26, IND!I26, LAC!I26, LAL!I26, MEM!I26, MIA!I26, MIL!I26, MIN!I26, NOP!I25, NYK!I26, OKC!I26, ORL!I26, PHI!I26, PHX!I26, POR!I26, SAC!I26, SAS!I26, TOR!I26, UTH!I26, WAS!I26)</f>
        <v>203</v>
      </c>
      <c r="J224" s="142">
        <f>SUM(ATL!J26, BOS!J26, BRK!J26, CHA!J26, CHI!J26, CLE!J26, DAL!J26, DEN!J26, DET!J26, GSW!J26, HOU!J26, IND!J26, LAC!J26, LAL!J26, MEM!J26, MIA!J26, MIL!J26, MIN!J26, NOP!J25, NYK!J26, OKC!J26, ORL!J26, PHI!J26, PHX!J26, POR!J26, SAC!J26, SAS!J26, TOR!J26, UTH!J26, WAS!J26)</f>
        <v>188</v>
      </c>
      <c r="K224" s="142">
        <f>SUM(ATL!K26, BOS!K26, BRK!K26, CHA!K26, CHI!K26, CLE!K26, DAL!K26, DEN!K26, DET!K26, GSW!K26, HOU!K26, IND!K26, LAC!K26, LAL!K26, MEM!K26, MIA!K26, MIL!K26, MIN!K26, NOP!K25, NYK!K26, OKC!K26, ORL!K26, PHI!K26, PHX!K26, POR!K26, SAC!K26, SAS!K26, TOR!K26, UTH!K26, WAS!K26)</f>
        <v>211</v>
      </c>
      <c r="L224" s="142">
        <f>SUM(ATL!L26, BOS!L26, BRK!L26, CHA!L26, CHI!L26, CLE!L26, DAL!L26, DEN!L26, DET!L26, GSW!L26, HOU!L26, IND!L26, LAC!L26, LAL!L26, MEM!L26, MIA!L26, MIL!L26, MIN!L26, NOP!L25, NYK!L26, OKC!L26, ORL!L26, PHI!L26, PHX!L26, POR!L26, SAC!L26, SAS!L26, TOR!L26, UTH!L26, WAS!L26)</f>
        <v>174</v>
      </c>
      <c r="M224" s="142">
        <f>SUM(ATL!M26, BOS!M26, BRK!M26, CHA!M26, CHI!M26, CLE!M26, DAL!M26, DEN!M26, DET!M26, GSW!M26, HOU!M26, IND!M26, LAC!M26, LAL!M26, MEM!M26, MIA!M26, MIL!M26, MIN!M26, NOP!M26, NYK!M26, OKC!M26, ORL!M26, PHI!M26, PHX!M26, POR!M26, SAC!M26, SAS!M26, TOR!M26, UTH!M26, WAS!M26)</f>
        <v>228</v>
      </c>
      <c r="N224" s="142">
        <f>SUM(ATL!N26, BOS!N26, BRK!N26, CHA!N26, CHI!N26, CLE!N26, DAL!N26, DEN!N26, DET!N26, GSW!N26, HOU!N26, IND!N26, LAC!N26, LAL!N26, MEM!N26, MIA!N26, MIL!N26, MIN!N26, NOP!N26, NYK!N26, OKC!N26, ORL!N26, PHI!N26, PHX!N26, POR!N26, SAC!N26, SAS!N26, TOR!N26, UTH!N26, WAS!N26)</f>
        <v>186</v>
      </c>
      <c r="O224" s="142">
        <f>SUM(ATL!O26, BOS!O26, BRK!O26, CHA!O26, CHI!O26, CLE!O26, DAL!O26, DEN!O26, DET!O26, GSW!O26, HOU!O26, IND!O26, LAC!O26, LAL!O26, MEM!O26, MIA!O26, MIL!O26, MIN!O26, NOP!O26, NYK!O26, OKC!O26, ORL!O26, PHI!O26, PHX!O26, POR!O26, SAC!O26, SAS!O26, TOR!O26, UTH!O26, WAS!O26)</f>
        <v>101</v>
      </c>
      <c r="P224" s="142">
        <f>SUM(ATL!P26, BOS!P26, BRK!P26, CHA!P26, CHI!P26, CLE!P26, DAL!P26, DEN!P26, DET!P26, GSW!P26, HOU!P26, IND!P26, LAC!P26, LAL!P26, MEM!P26, MIA!P26, MIL!P26, MIN!P26, NOP!P26, NYK!P26, OKC!P26, ORL!P26, PHI!P26, PHX!P26, POR!P26, SAC!P26, SAS!P26, TOR!P26, UTH!P26, WAS!P26)</f>
        <v>0</v>
      </c>
      <c r="Q224" s="142">
        <f>SUM(ATL!Q26, BOS!Q26, BRK!Q26, CHA!Q26, CHI!Q26, CLE!Q26, DAL!Q26, DEN!Q26, DET!Q26, GSW!Q26, HOU!Q26, IND!Q26, LAC!Q26, LAL!Q26, MEM!Q26, MIA!Q26, MIL!Q26, MIN!Q26, NOP!Q26, NYK!Q26, OKC!Q26, ORL!Q26, PHI!Q26, PHX!Q26, POR!Q26, SAC!Q26, SAS!Q26, TOR!Q26, UTH!Q26, WAS!Q26)</f>
        <v>0</v>
      </c>
      <c r="R224" s="142">
        <f>SUM(ATL!R26, BOS!R26, BRK!R26, CHA!R26, CHI!R26, CLE!R26, DAL!R26, DEN!R26, DET!R26, GSW!R26, HOU!R26, IND!R26, LAC!R26, LAL!R26, MEM!R26, MIA!R26, MIL!R26, MIN!R26, NOP!R26, NYK!R26, OKC!R26, ORL!R26, PHI!R26, PHX!R26, POR!R26, SAC!R26, SAS!R26, TOR!R26, UTH!R26, WAS!R26)</f>
        <v>0</v>
      </c>
      <c r="S224" s="142">
        <f>SUM(ATL!S26, BOS!S26, BRK!S26, CHA!S26, CHI!S26, CLE!S26, DAL!S26, DEN!S26, DET!S26, GSW!S26, HOU!S26, IND!S26, LAC!S25, LAL!S26, MEM!S26, MIA!S26, MIL!S26, MIN!S26, NOP!S26, NYK!S26, OKC!S26, ORL!S26, PHI!S26, PHX!S26, POR!S26, SAC!S26, SAS!S26, TOR!S26, UTH!S26, WAS!S26)</f>
        <v>41761</v>
      </c>
    </row>
    <row r="225">
      <c r="A225" s="3" t="s">
        <v>47</v>
      </c>
      <c r="B225" s="142">
        <f>SUM(ATL!B27, BOS!B27, BRK!B27, CHA!B27, CHI!B27, CLE!B27, DAL!B27, DEN!B27, DET!B27, GSW!B27, HOU!B27, IND!B27, LAC!B27, LAL!B27, MEM!B27, MIA!B27, MIL!B27, MIN!B27, NOP!B27, NYK!B27, OKC!B27, ORL!B27, PHI!B27, PHX!B27, POR!B27, SAC!B27, SAS!B27, TOR!B27, UTH!B27, WAS!B27)</f>
        <v>695</v>
      </c>
      <c r="C225" s="142">
        <f>SUM(ATL!C27, BOS!C27, BRK!C27, CHA!C27, CHI!C27, CLE!C27, DAL!C27, DEN!C27, DET!C27, GSW!C27, HOU!C27, IND!C27, LAC!C27, LAL!C27, MEM!C27, MIA!C27, MIL!C27, MIN!C27, NOP!C27, NYK!C27, OKC!C27, ORL!C27, PHI!C27, PHX!C27, POR!C27, SAC!C27, SAS!C27, TOR!C27, UTH!C27, WAS!C27)</f>
        <v>460</v>
      </c>
      <c r="D225" s="142">
        <f>SUM(ATL!D27, BOS!D27, BRK!D27, CHA!D27, CHI!D27, CLE!D27, DAL!D27, DEN!D27, DET!D27, GSW!D27, HOU!D27, IND!D27, LAC!D27, LAL!D27, MEM!D27, MIA!D27, MIL!D27, MIN!D27, NOP!D27, NYK!D27, OKC!D27, ORL!D27, PHI!D27, PHX!D27, POR!D27, SAC!D27, SAS!D27, TOR!D27, UTH!D27, WAS!D27)</f>
        <v>322</v>
      </c>
      <c r="E225" s="142">
        <f>SUM(ATL!E27, BOS!E27, BRK!E27, CHA!E27, CHI!E27, CLE!E27, DAL!E27, DEN!E27, DET!E27, GSW!E27, HOU!E27, IND!E27, LAC!E27, LAL!E27, MEM!E27, MIA!E27, MIL!E27, MIN!E27, NOP!E27, NYK!E27, OKC!E27, ORL!E27, PHI!E27, PHX!E27, POR!E27, SAC!E27, SAS!E27, TOR!E27, UTH!E27, WAS!E27)</f>
        <v>366</v>
      </c>
      <c r="F225" s="142">
        <f>SUM(ATL!G27, BOS!F27, BRK!F27, CHA!F27, CHI!F27, CLE!F27, DAL!F27, DEN!F27, DET!F27, GSW!F27, HOU!F27, IND!F27, LAC!F27, LAL!F27, MEM!F27, MIA!F27, MIL!F27, MIN!F27, NOP!F27, NYK!F27, OKC!F27, ORL!F27, PHI!F27, PHX!F27, POR!F27, SAC!F27, SAS!F27, TOR!F27, UTH!F27, WAS!F27)</f>
        <v>479</v>
      </c>
      <c r="G225" s="142">
        <f>SUM(ATL!G27, BOS!G27, BRK!G27, CHA!G27, CHI!G27, CLE!G27, DAL!G27, DEN!G27, DET!G27, GSW!G27, HOU!G27, IND!G27, LAC!G27, LAL!G27, MEM!G27, MIA!G27, MIL!G27, MIN!G27, NOP!G27, NYK!G27, OKC!G27, ORL!G27, PHI!G27, PHX!G27, POR!G27, SAC!G27, SAS!G27, TOR!G27, UTH!G27, WAS!G27)</f>
        <v>497</v>
      </c>
      <c r="H225" s="142">
        <f>SUM(ATL!H27, BOS!H27, BRK!H27, CHA!H27, CHI!H27, CLE!H27, DAL!H27, DEN!H27, DET!H27, GSW!H27, HOU!H27, IND!H27, LAC!H27, LAL!H27, MEM!H27, MIA!H27, MIL!H27, MIN!H27, NOP!G27, NYK!H27, OKC!H27, ORL!H27, PHI!H27, PHX!H27, POR!H27, SAC!H27, SAS!H27, TOR!H27, UTH!H27, WAS!H27)</f>
        <v>570</v>
      </c>
      <c r="I225" s="142">
        <f>SUM(ATL!I27, BOS!I27, BRK!I27, CHA!I27, CHI!I27, CLE!I27, DAL!I27, DEN!I27, DET!I27, GSW!I27, HOU!I27, IND!I27, LAC!I27, LAL!I27, MEM!I27, MIA!I27, MIL!I27, MIN!I27, NOP!I26, NYK!I27, OKC!I27, ORL!I27, PHI!I27, PHX!I27, POR!I27, SAC!I27, SAS!I27, TOR!I27, UTH!I27, WAS!I27)</f>
        <v>606</v>
      </c>
      <c r="J225" s="142">
        <f>SUM(ATL!J27, BOS!J27, BRK!J27, CHA!J27, CHI!J27, CLE!J27, DAL!J27, DEN!J27, DET!J27, GSW!J27, HOU!J27, IND!J27, LAC!J27, LAL!J27, MEM!J27, MIA!J27, MIL!J27, MIN!J27, NOP!J26, NYK!J27, OKC!J27, ORL!J27, PHI!J27, PHX!J27, POR!J27, SAC!J27, SAS!J27, TOR!J27, UTH!J27, WAS!J27)</f>
        <v>580</v>
      </c>
      <c r="K225" s="142">
        <f>SUM(ATL!K27, BOS!K27, BRK!K27, CHA!K27, CHI!K27, CLE!K27, DAL!K27, DEN!K27, DET!K27, GSW!K27, HOU!K27, IND!K27, LAC!K27, LAL!K27, MEM!K27, MIA!K27, MIL!K27, MIN!K27, NOP!K26, NYK!K27, OKC!K27, ORL!K27, PHI!K27, PHX!K27, POR!K27, SAC!K27, SAS!K27, TOR!K27, UTH!K27, WAS!K27)</f>
        <v>568</v>
      </c>
      <c r="L225" s="142">
        <f>SUM(ATL!L27, BOS!L27, BRK!L27, CHA!L27, CHI!L27, CLE!L27, DAL!L27, DEN!L27, DET!L27, GSW!L27, HOU!L27, IND!L27, LAC!L27, LAL!L27, MEM!L27, MIA!L27, MIL!L27, MIN!L27, NOP!L26, NYK!L27, OKC!L27, ORL!L27, PHI!L27, PHX!L27, POR!L27, SAC!L27, SAS!L27, TOR!L27, UTH!L27, WAS!L27)</f>
        <v>606</v>
      </c>
      <c r="M225" s="142">
        <f>SUM(ATL!M27, BOS!M27, BRK!M27, CHA!M27, CHI!M27, CLE!M27, DAL!M27, DEN!M27, DET!M27, GSW!M27, HOU!M27, IND!M27, LAC!M27, LAL!M27, MEM!M27, MIA!M27, MIL!M27, MIN!M27, NOP!M27, NYK!M27, OKC!M27, ORL!M27, PHI!M27, PHX!M27, POR!M27, SAC!M27, SAS!M27, TOR!M27, UTH!M27, WAS!M27)</f>
        <v>605</v>
      </c>
      <c r="N225" s="142">
        <f>SUM(ATL!N27, BOS!N27, BRK!N27, CHA!N27, CHI!N27, CLE!N27, DAL!N27, DEN!N27, DET!N27, GSW!N27, HOU!N27, IND!N27, LAC!N27, LAL!N27, MEM!N27, MIA!N27, MIL!N27, MIN!N27, NOP!N27, NYK!N27, OKC!N27, ORL!N27, PHI!N27, PHX!N27, POR!N27, SAC!N27, SAS!N27, TOR!N27, UTH!N27, WAS!N27)</f>
        <v>608</v>
      </c>
      <c r="O225" s="142">
        <f>SUM(ATL!O27, BOS!O27, BRK!O27, CHA!O27, CHI!O27, CLE!O27, DAL!O27, DEN!O27, DET!O27, GSW!O27, HOU!O27, IND!O27, LAC!O27, LAL!O27, MEM!O27, MIA!O27, MIL!O27, MIN!O27, NOP!O27, NYK!O27, OKC!O27, ORL!O27, PHI!O27, PHX!O27, POR!O27, SAC!O27, SAS!O27, TOR!O27, UTH!O27, WAS!O27)</f>
        <v>240</v>
      </c>
      <c r="P225" s="142">
        <f>SUM(ATL!P27, BOS!P27, BRK!P27, CHA!P27, CHI!P27, CLE!P27, DAL!P27, DEN!P27, DET!P27, GSW!P27, HOU!P27, IND!P27, LAC!P27, LAL!P27, MEM!P27, MIA!P27, MIL!P27, MIN!P27, NOP!P27, NYK!P27, OKC!P27, ORL!P27, PHI!P27, PHX!P27, POR!P27, SAC!P27, SAS!P27, TOR!P27, UTH!P27, WAS!P27)</f>
        <v>0</v>
      </c>
      <c r="Q225" s="142">
        <f>SUM(ATL!Q27, BOS!Q27, BRK!Q27, CHA!Q27, CHI!Q27, CLE!Q27, DAL!Q27, DEN!Q27, DET!Q27, GSW!Q27, HOU!Q27, IND!Q27, LAC!Q27, LAL!Q27, MEM!Q27, MIA!Q27, MIL!Q27, MIN!Q27, NOP!Q27, NYK!Q27, OKC!Q27, ORL!Q27, PHI!Q27, PHX!Q27, POR!Q27, SAC!Q27, SAS!Q27, TOR!Q27, UTH!Q27, WAS!Q27)</f>
        <v>0</v>
      </c>
      <c r="R225" s="142">
        <f>SUM(ATL!R27, BOS!R27, BRK!R27, CHA!R27, CHI!R27, CLE!R27, DAL!R27, DEN!R27, DET!R27, GSW!R27, HOU!R27, IND!R27, LAC!R27, LAL!R27, MEM!R27, MIA!R27, MIL!R27, MIN!R27, NOP!R27, NYK!R27, OKC!R27, ORL!R27, PHI!R27, PHX!R27, POR!R27, SAC!R27, SAS!R27, TOR!R27, UTH!R27, WAS!R27)</f>
        <v>0</v>
      </c>
      <c r="S225" s="142">
        <f>SUM(ATL!S27, BOS!S27, BRK!S27, CHA!S27, CHI!S27, CLE!S27, DAL!S27, DEN!S27, DET!S27, GSW!S27, HOU!S27, IND!S27, LAC!S26, LAL!S27, MEM!S27, MIA!S27, MIL!S27, MIN!S27, NOP!S27, NYK!S27, OKC!S27, ORL!S27, PHI!S27, PHX!S27, POR!S27, SAC!S27, SAS!S27, TOR!S27, UTH!S27, WAS!S27)</f>
        <v>41675</v>
      </c>
    </row>
    <row r="226">
      <c r="A226" s="3" t="s">
        <v>48</v>
      </c>
      <c r="B226" s="142">
        <f>SUM(ATL!B28, BOS!B28, BRK!B28, CHA!B28, CHI!B28, CLE!B28, DAL!B28, DEN!B28, DET!B28, GSW!B28, HOU!B28, IND!B28, LAC!B28, LAL!B28, MEM!B28, MIA!B28, MIL!B28, MIN!B28, NOP!B28, NYK!B28, OKC!B28, ORL!B28, PHI!B28, PHX!B28, POR!B28, SAC!B28, SAS!B28, TOR!B28, UTH!B28, WAS!B28)</f>
        <v>38</v>
      </c>
      <c r="C226" s="142">
        <f>SUM(ATL!C28, BOS!C28, BRK!C28, CHA!C28, CHI!C28, CLE!C28, DAL!C28, DEN!C28, DET!C28, GSW!C28, HOU!C28, IND!C28, LAC!C28, LAL!C28, MEM!C28, MIA!C28, MIL!C28, MIN!C28, NOP!C28, NYK!C28, OKC!C28, ORL!C28, PHI!C28, PHX!C28, POR!C28, SAC!C28, SAS!C28, TOR!C28, UTH!C28, WAS!C28)</f>
        <v>54</v>
      </c>
      <c r="D226" s="142">
        <f>SUM(ATL!D28, BOS!D28, BRK!D28, CHA!D28, CHI!D28, CLE!D28, DAL!D28, DEN!D28, DET!D28, GSW!D28, HOU!D28, IND!D28, LAC!D28, LAL!D28, MEM!D28, MIA!D28, MIL!D28, MIN!D28, NOP!D28, NYK!D28, OKC!D28, ORL!D28, PHI!D28, PHX!D28, POR!D28, SAC!D28, SAS!D28, TOR!D28, UTH!D28, WAS!D28)</f>
        <v>258</v>
      </c>
      <c r="E226" s="142">
        <f>SUM(ATL!E28, BOS!E28, BRK!E28, CHA!E28, CHI!E28, CLE!E28, DAL!E28, DEN!E28, DET!E28, GSW!E28, HOU!E28, IND!E28, LAC!E28, LAL!E28, MEM!E28, MIA!E28, MIL!E28, MIN!E28, NOP!E28, NYK!E28, OKC!E28, ORL!E28, PHI!E28, PHX!E28, POR!E28, SAC!E28, SAS!E28, TOR!E28, UTH!E28, WAS!E28)</f>
        <v>107</v>
      </c>
      <c r="F226" s="142">
        <f>SUM(ATL!G28, BOS!F28, BRK!F28, CHA!F28, CHI!F28, CLE!F28, DAL!F28, DEN!F28, DET!F28, GSW!F28, HOU!F28, IND!F28, LAC!F28, LAL!F28, MEM!F28, MIA!F28, MIL!F28, MIN!F28, NOP!F28, NYK!F28, OKC!F28, ORL!F28, PHI!F28, PHX!F28, POR!F28, SAC!F28, SAS!F28, TOR!F28, UTH!F28, WAS!F28)</f>
        <v>155</v>
      </c>
      <c r="G226" s="142">
        <f>SUM(ATL!G28, BOS!G28, BRK!G28, CHA!G28, CHI!G28, CLE!G28, DAL!G28, DEN!G28, DET!G28, GSW!G28, HOU!G28, IND!G28, LAC!G28, LAL!G28, MEM!G28, MIA!G28, MIL!G28, MIN!G28, NOP!G28, NYK!G28, OKC!G28, ORL!G28, PHI!G28, PHX!G28, POR!G28, SAC!G28, SAS!G28, TOR!G28, UTH!G28, WAS!G28)</f>
        <v>291</v>
      </c>
      <c r="H226" s="142">
        <f>SUM(ATL!H28, BOS!H28, BRK!H28, CHA!H28, CHI!H28, CLE!H28, DAL!H28, DEN!H28, DET!H28, GSW!H28, HOU!H28, IND!H28, LAC!H28, LAL!H28, MEM!H28, MIA!H28, MIL!H28, MIN!H28, NOP!G28, NYK!H28, OKC!H28, ORL!H28, PHI!H28, PHX!H28, POR!H28, SAC!H28, SAS!H28, TOR!H28, UTH!H28, WAS!H28)</f>
        <v>273</v>
      </c>
      <c r="I226" s="142">
        <f>SUM(ATL!I28, BOS!I28, BRK!I28, CHA!I28, CHI!I28, CLE!I28, DAL!I28, DEN!I28, DET!I28, GSW!I28, HOU!I28, IND!I28, LAC!I28, LAL!I28, MEM!I28, MIA!I28, MIL!I28, MIN!I28, NOP!I27, NYK!I28, OKC!I28, ORL!I28, PHI!I28, PHX!I28, POR!I28, SAC!I28, SAS!I28, TOR!I28, UTH!I28, WAS!I28)</f>
        <v>207</v>
      </c>
      <c r="J226" s="142">
        <f>SUM(ATL!J28, BOS!J28, BRK!J28, CHA!J28, CHI!J28, CLE!J28, DAL!J28, DEN!J28, DET!J28, GSW!J28, HOU!J28, IND!J28, LAC!J28, LAL!J28, MEM!J28, MIA!J28, MIL!J28, MIN!J28, NOP!J27, NYK!J28, OKC!J28, ORL!J28, PHI!J28, PHX!J28, POR!J28, SAC!J28, SAS!J28, TOR!J28, UTH!J28, WAS!J28)</f>
        <v>217</v>
      </c>
      <c r="K226" s="142">
        <f>SUM(ATL!K28, BOS!K28, BRK!K28, CHA!K28, CHI!K28, CLE!K28, DAL!K28, DEN!K28, DET!K28, GSW!K28, HOU!K28, IND!K28, LAC!K28, LAL!K28, MEM!K28, MIA!K28, MIL!K28, MIN!K28, NOP!K27, NYK!K28, OKC!K28, ORL!K28, PHI!K28, PHX!K28, POR!K28, SAC!K28, SAS!K28, TOR!K28, UTH!K28, WAS!K28)</f>
        <v>257</v>
      </c>
      <c r="L226" s="142">
        <f>SUM(ATL!L28, BOS!L28, BRK!L28, CHA!L28, CHI!L28, CLE!L28, DAL!L28, DEN!L28, DET!L28, GSW!L28, HOU!L28, IND!L28, LAC!L28, LAL!L28, MEM!L28, MIA!L28, MIL!L28, MIN!L28, NOP!L27, NYK!L28, OKC!L28, ORL!L28, PHI!L28, PHX!L28, POR!L28, SAC!L28, SAS!L28, TOR!L28, UTH!L28, WAS!L28)</f>
        <v>209</v>
      </c>
      <c r="M226" s="142">
        <f>SUM(ATL!M28, BOS!M28, BRK!M28, CHA!M28, CHI!M28, CLE!M28, DAL!M28, DEN!M28, DET!M28, GSW!M28, HOU!M28, IND!M28, LAC!M28, LAL!M28, MEM!M28, MIA!M28, MIL!M28, MIN!M28, NOP!M28, NYK!M28, OKC!M28, ORL!M28, PHI!M28, PHX!M28, POR!M28, SAC!M28, SAS!M28, TOR!M28, UTH!M28, WAS!M28)</f>
        <v>136</v>
      </c>
      <c r="N226" s="142">
        <f>SUM(ATL!N28, BOS!N28, BRK!N28, CHA!N28, CHI!N28, CLE!N28, DAL!N28, DEN!N28, DET!N28, GSW!N28, HOU!N28, IND!N28, LAC!N28, LAL!N28, MEM!N28, MIA!N28, MIL!N28, MIN!N28, NOP!N28, NYK!N28, OKC!N28, ORL!N28, PHI!N28, PHX!N28, POR!N28, SAC!N28, SAS!N28, TOR!N28, UTH!N28, WAS!N28)</f>
        <v>66</v>
      </c>
      <c r="O226" s="142">
        <f>SUM(ATL!O28, BOS!O28, BRK!O28, CHA!O28, CHI!O28, CLE!O28, DAL!O28, DEN!O28, DET!O28, GSW!O28, HOU!O28, IND!O28, LAC!O28, LAL!O28, MEM!O28, MIA!O28, MIL!O28, MIN!O28, NOP!O28, NYK!O28, OKC!O28, ORL!O28, PHI!O28, PHX!O28, POR!O28, SAC!O28, SAS!O28, TOR!O28, UTH!O28, WAS!O28)</f>
        <v>44</v>
      </c>
      <c r="P226" s="142">
        <f>SUM(ATL!P28, BOS!P28, BRK!P28, CHA!P28, CHI!P28, CLE!P28, DAL!P28, DEN!P28, DET!P28, GSW!P28, HOU!P28, IND!P28, LAC!P28, LAL!P28, MEM!P28, MIA!P28, MIL!P28, MIN!P28, NOP!P28, NYK!P28, OKC!P28, ORL!P28, PHI!P28, PHX!P28, POR!P28, SAC!P28, SAS!P28, TOR!P28, UTH!P28, WAS!P28)</f>
        <v>0</v>
      </c>
      <c r="Q226" s="142">
        <f>SUM(ATL!Q28, BOS!Q28, BRK!Q28, CHA!Q28, CHI!Q28, CLE!Q28, DAL!Q28, DEN!Q28, DET!Q28, GSW!Q28, HOU!Q28, IND!Q28, LAC!Q28, LAL!Q28, MEM!Q28, MIA!Q28, MIL!Q28, MIN!Q28, NOP!Q28, NYK!Q28, OKC!Q28, ORL!Q28, PHI!Q28, PHX!Q28, POR!Q28, SAC!Q28, SAS!Q28, TOR!Q28, UTH!Q28, WAS!Q28)</f>
        <v>0</v>
      </c>
      <c r="R226" s="142">
        <f>SUM(ATL!R28, BOS!R28, BRK!R28, CHA!R28, CHI!R28, CLE!R28, DAL!R28, DEN!R28, DET!R28, GSW!R28, HOU!R28, IND!R28, LAC!R28, LAL!R28, MEM!R28, MIA!R28, MIL!R28, MIN!R28, NOP!R28, NYK!R28, OKC!R28, ORL!R28, PHI!R28, PHX!R28, POR!R28, SAC!R28, SAS!R28, TOR!R28, UTH!R28, WAS!R28)</f>
        <v>0</v>
      </c>
      <c r="S226" s="142">
        <f>SUM(ATL!S28, BOS!S28, BRK!S28, CHA!S28, CHI!S28, CLE!S28, DAL!S28, DEN!S28, DET!S28, GSW!S28, HOU!S28, IND!S28, LAC!S34, LAL!S28, MEM!S28, MIA!S28, MIL!S28, MIN!S28, NOP!S28, NYK!S28, OKC!S28, ORL!S28, PHI!S28, PHX!S28, POR!S28, SAC!S28, SAS!S28, TOR!S28, UTH!S28, WAS!S28)</f>
        <v>41762</v>
      </c>
    </row>
    <row r="227">
      <c r="A227" s="3" t="s">
        <v>49</v>
      </c>
      <c r="B227" s="142">
        <f>SUM(ATL!B29, BOS!B29, BRK!B29, CHA!B29, CHI!B29, CLE!B29, DAL!B29, DEN!B29, DET!B29, GSW!B29, HOU!B29, IND!B29, LAC!B29, LAL!B29, MEM!B29, MIA!B29, MIL!B29, MIN!B29, NOP!B29, NYK!B29, OKC!B29, ORL!B29, PHI!B29, PHX!B29, POR!B29, SAC!B29, SAS!B29, TOR!B29, UTH!B29, WAS!B29)</f>
        <v>316</v>
      </c>
      <c r="C227" s="142">
        <f>SUM(ATL!C29, BOS!C29, BRK!C29, CHA!C29, CHI!C29, CLE!C29, DAL!C29, DEN!C29, DET!C29, GSW!C29, HOU!C29, IND!C29, LAC!C29, LAL!C29, MEM!C29, MIA!C29, MIL!C29, MIN!C29, NOP!C29, NYK!C29, OKC!C29, ORL!C29, PHI!C29, PHX!C29, POR!C29, SAC!C29, SAS!C29, TOR!C29, UTH!C29, WAS!C29)</f>
        <v>266</v>
      </c>
      <c r="D227" s="142">
        <f>SUM(ATL!D29, BOS!D29, BRK!D29, CHA!D29, CHI!D29, CLE!D29, DAL!D29, DEN!D29, DET!D29, GSW!D29, HOU!D29, IND!D29, LAC!D29, LAL!D29, MEM!D29, MIA!D29, MIL!D29, MIN!D29, NOP!D29, NYK!D29, OKC!D29, ORL!D29, PHI!D29, PHX!D29, POR!D29, SAC!D29, SAS!D29, TOR!D29, UTH!D29, WAS!D29)</f>
        <v>119</v>
      </c>
      <c r="E227" s="142">
        <f>SUM(ATL!E29, BOS!E29, BRK!E29, CHA!E29, CHI!E29, CLE!E29, DAL!E29, DEN!E29, DET!E29, GSW!E29, HOU!E29, IND!E29, LAC!E29, LAL!E29, MEM!E29, MIA!E29, MIL!E29, MIN!E29, NOP!E29, NYK!E29, OKC!E29, ORL!E29, PHI!E29, PHX!E29, POR!E29, SAC!E29, SAS!E29, TOR!E29, UTH!E29, WAS!E29)</f>
        <v>176</v>
      </c>
      <c r="F227" s="142">
        <f>SUM(ATL!G29, BOS!F29, BRK!F29, CHA!F29, CHI!F29, CLE!F29, DAL!F29, DEN!F29, DET!F29, GSW!F29, HOU!F29, IND!F29, LAC!F29, LAL!F29, MEM!F29, MIA!F29, MIL!F29, MIN!F29, NOP!F29, NYK!F29, OKC!F29, ORL!F29, PHI!F29, PHX!F29, POR!F29, SAC!F29, SAS!F29, TOR!F29, UTH!F29, WAS!F29)</f>
        <v>197</v>
      </c>
      <c r="G227" s="142">
        <f>SUM(ATL!G29, BOS!G29, BRK!G29, CHA!G29, CHI!G29, CLE!G29, DAL!G29, DEN!G29, DET!G29, GSW!G29, HOU!G29, IND!G29, LAC!G29, LAL!G29, MEM!G29, MIA!G29, MIL!G29, MIN!G29, NOP!G29, NYK!G29, OKC!G29, ORL!G29, PHI!G29, PHX!G29, POR!G29, SAC!G29, SAS!G29, TOR!G29, UTH!G29, WAS!G29)</f>
        <v>130</v>
      </c>
      <c r="H227" s="142">
        <f>SUM(ATL!H29, BOS!H29, BRK!H29, CHA!H29, CHI!H29, CLE!H29, DAL!H29, DEN!H29, DET!H29, GSW!H29, HOU!H29, IND!H29, LAC!H29, LAL!H29, MEM!H29, MIA!H29, MIL!H29, MIN!H29, NOP!G29, NYK!H29, OKC!H29, ORL!H29, PHI!H29, PHX!H29, POR!H29, SAC!H29, SAS!H29, TOR!H29, UTH!H29, WAS!H29)</f>
        <v>253</v>
      </c>
      <c r="I227" s="142">
        <f>SUM(ATL!I29, BOS!I29, BRK!I29, CHA!I29, CHI!I29, CLE!I29, DAL!I29, DEN!I29, DET!I29, GSW!I29, HOU!I29, IND!I29, LAC!I29, LAL!I29, MEM!I29, MIA!I29, MIL!I29, MIN!I29, NOP!I28, NYK!I29, OKC!I29, ORL!I29, PHI!I29, PHX!I29, POR!I29, SAC!I29, SAS!I29, TOR!I29, UTH!I29, WAS!I29)</f>
        <v>293</v>
      </c>
      <c r="J227" s="142">
        <f>SUM(ATL!J29, BOS!J29, BRK!J29, CHA!J29, CHI!J29, CLE!J29, DAL!J29, DEN!J29, DET!J29, GSW!J29, HOU!J29, IND!J29, LAC!J29, LAL!J29, MEM!J29, MIA!J29, MIL!J29, MIN!J29, NOP!J28, NYK!J29, OKC!J29, ORL!J29, PHI!J29, PHX!J29, POR!J29, SAC!J29, SAS!J29, TOR!J29, UTH!J29, WAS!J29)</f>
        <v>168</v>
      </c>
      <c r="K227" s="142">
        <f>SUM(ATL!K29, BOS!K29, BRK!K29, CHA!K29, CHI!K29, CLE!K29, DAL!K29, DEN!K29, DET!K29, GSW!K29, HOU!K29, IND!K29, LAC!K29, LAL!K29, MEM!K29, MIA!K29, MIL!K29, MIN!K29, NOP!K28, NYK!K29, OKC!K29, ORL!K29, PHI!K29, PHX!K29, POR!K29, SAC!K29, SAS!K29, TOR!K29, UTH!K29, WAS!K29)</f>
        <v>146</v>
      </c>
      <c r="L227" s="142">
        <f>SUM(ATL!L29, BOS!L29, BRK!L29, CHA!L29, CHI!L29, CLE!L29, DAL!L29, DEN!L29, DET!L29, GSW!L29, HOU!L29, IND!L29, LAC!L29, LAL!L29, MEM!L29, MIA!L29, MIL!L29, MIN!L29, NOP!L28, NYK!L29, OKC!L29, ORL!L29, PHI!L29, PHX!L29, POR!L29, SAC!L29, SAS!L29, TOR!L29, UTH!L29, WAS!L29)</f>
        <v>346</v>
      </c>
      <c r="M227" s="142">
        <f>SUM(ATL!M29, BOS!M29, BRK!M29, CHA!M29, CHI!M29, CLE!M29, DAL!M29, DEN!M29, DET!M29, GSW!M29, HOU!M29, IND!M29, LAC!M29, LAL!M29, MEM!M29, MIA!M29, MIL!M29, MIN!M29, NOP!M29, NYK!M29, OKC!M29, ORL!M29, PHI!M29, PHX!M29, POR!M29, SAC!M29, SAS!M29, TOR!M29, UTH!M29, WAS!M29)</f>
        <v>317</v>
      </c>
      <c r="N227" s="142">
        <f>SUM(ATL!N29, BOS!N29, BRK!N29, CHA!N29, CHI!N29, CLE!N29, DAL!N29, DEN!N29, DET!N29, GSW!N29, HOU!N29, IND!N29, LAC!N29, LAL!N29, MEM!N29, MIA!N29, MIL!N29, MIN!N29, NOP!N29, NYK!N29, OKC!N29, ORL!N29, PHI!N29, PHX!N29, POR!N29, SAC!N29, SAS!N29, TOR!N29, UTH!N29, WAS!N29)</f>
        <v>323</v>
      </c>
      <c r="O227" s="142">
        <f>SUM(ATL!O29, BOS!O29, BRK!O29, CHA!O29, CHI!O29, CLE!O29, DAL!O29, DEN!O29, DET!O29, GSW!O29, HOU!O29, IND!O29, LAC!O29, LAL!O29, MEM!O29, MIA!O29, MIL!O29, MIN!O29, NOP!O29, NYK!O29, OKC!O29, ORL!O29, PHI!O29, PHX!O29, POR!O29, SAC!O29, SAS!O29, TOR!O29, UTH!O29, WAS!O29)</f>
        <v>125</v>
      </c>
      <c r="P227" s="142">
        <f>SUM(ATL!P29, BOS!P29, BRK!P29, CHA!P29, CHI!P29, CLE!P29, DAL!P29, DEN!P29, DET!P29, GSW!P29, HOU!P29, IND!P29, LAC!P29, LAL!P29, MEM!P29, MIA!P29, MIL!P29, MIN!P29, NOP!P29, NYK!P29, OKC!P29, ORL!P29, PHI!P29, PHX!P29, POR!P29, SAC!P29, SAS!P29, TOR!P29, UTH!P29, WAS!P29)</f>
        <v>0</v>
      </c>
      <c r="Q227" s="142">
        <f>SUM(ATL!Q29, BOS!Q29, BRK!Q29, CHA!Q29, CHI!Q29, CLE!Q29, DAL!Q29, DEN!Q29, DET!Q29, GSW!Q29, HOU!Q29, IND!Q29, LAC!Q29, LAL!Q29, MEM!Q29, MIA!Q29, MIL!Q29, MIN!Q29, NOP!Q29, NYK!Q29, OKC!Q29, ORL!Q29, PHI!Q29, PHX!Q29, POR!Q29, SAC!Q29, SAS!Q29, TOR!Q29, UTH!Q29, WAS!Q29)</f>
        <v>0</v>
      </c>
      <c r="R227" s="142">
        <f>SUM(ATL!R29, BOS!R29, BRK!R29, CHA!R29, CHI!R29, CLE!R29, DAL!R29, DEN!R29, DET!R29, GSW!R29, HOU!R29, IND!R29, LAC!R29, LAL!R29, MEM!R29, MIA!R29, MIL!R29, MIN!R29, NOP!R29, NYK!R29, OKC!R29, ORL!R29, PHI!R29, PHX!R29, POR!R29, SAC!R29, SAS!R29, TOR!R29, UTH!R29, WAS!R29)</f>
        <v>0</v>
      </c>
      <c r="S227" s="142">
        <f>SUM(ATL!S29, BOS!S29, BRK!S29, CHA!S29, CHI!S29, CLE!S29, DAL!S29, DEN!S29, DET!S29, GSW!S29, HOU!S29, IND!S29, LAC!S27, LAL!S29, MEM!S29, MIA!S29, MIL!S29, MIN!S29, NOP!S29, NYK!S29, OKC!S29, ORL!S29, PHI!S29, PHX!S29, POR!S29, SAC!S29, SAS!S29, TOR!S29, UTH!S29, WAS!S29)</f>
        <v>41761</v>
      </c>
    </row>
    <row r="228">
      <c r="A228" s="3" t="s">
        <v>50</v>
      </c>
      <c r="B228" s="142">
        <f>SUM(ATL!B30, BOS!B30, BRK!B30, CHA!B30, CHI!B30, CLE!B30, DAL!B30, DEN!B30, DET!B30, GSW!B30, HOU!B30, IND!B30, LAC!B30, LAL!B30, MEM!B30, MIA!B30, MIL!B30, MIN!B30, NOP!B30, NYK!B30, OKC!B30, ORL!B30, PHI!B30, PHX!B30, POR!B30, SAC!B30, SAS!B30, TOR!B30, UTH!B30, WAS!B30)</f>
        <v>805</v>
      </c>
      <c r="C228" s="142">
        <f>SUM(ATL!C30, BOS!C30, BRK!C30, CHA!C30, CHI!C30, CLE!C30, DAL!C30, DEN!C30, DET!C30, GSW!C30, HOU!C30, IND!C30, LAC!C30, LAL!C30, MEM!C30, MIA!C30, MIL!C30, MIN!C30, NOP!C30, NYK!C30, OKC!C30, ORL!C30, PHI!C30, PHX!C30, POR!C30, SAC!C30, SAS!C30, TOR!C30, UTH!C30, WAS!C30)</f>
        <v>660</v>
      </c>
      <c r="D228" s="142">
        <f>SUM(ATL!D30, BOS!D30, BRK!D30, CHA!D30, CHI!D30, CLE!D30, DAL!D30, DEN!D30, DET!D30, GSW!D30, HOU!D30, IND!D30, LAC!D30, LAL!D30, MEM!D30, MIA!D30, MIL!D30, MIN!D30, NOP!D30, NYK!D30, OKC!D30, ORL!D30, PHI!D30, PHX!D30, POR!D30, SAC!D30, SAS!D30, TOR!D30, UTH!D30, WAS!D30)</f>
        <v>572</v>
      </c>
      <c r="E228" s="142">
        <f>SUM(ATL!E30, BOS!E30, BRK!E30, CHA!E30, CHI!E30, CLE!E30, DAL!E30, DEN!E30, DET!E30, GSW!E30, HOU!E30, IND!E30, LAC!E30, LAL!E30, MEM!E30, MIA!E30, MIL!E30, MIN!E30, NOP!E30, NYK!E30, OKC!E30, ORL!E30, PHI!E30, PHX!E30, POR!E30, SAC!E30, SAS!E30, TOR!E30, UTH!E30, WAS!E30)</f>
        <v>612</v>
      </c>
      <c r="F228" s="142">
        <f>SUM(ATL!G30, BOS!F30, BRK!F30, CHA!F30, CHI!F30, CLE!F30, DAL!F30, DEN!F30, DET!F30, GSW!F30, HOU!F30, IND!F30, LAC!F30, LAL!F30, MEM!F30, MIA!F30, MIL!F30, MIN!F30, NOP!F30, NYK!F30, OKC!F30, ORL!F30, PHI!F30, PHX!F30, POR!F30, SAC!F30, SAS!F30, TOR!F30, UTH!F30, WAS!F30)</f>
        <v>666</v>
      </c>
      <c r="G228" s="142">
        <f>SUM(ATL!G30, BOS!G30, BRK!G30, CHA!G30, CHI!G30, CLE!G30, DAL!G30, DEN!G30, DET!G30, GSW!G30, HOU!G30, IND!G30, LAC!G30, LAL!G30, MEM!G31, MIA!G30, MIL!G30, MIN!G30, NOP!G30, NYK!G30, OKC!G30, ORL!G30, PHI!G30, PHX!G30, POR!G30, SAC!G30, SAS!G30, TOR!G30, UTH!G30, WAS!G30)</f>
        <v>607</v>
      </c>
      <c r="H228" s="142">
        <f>SUM(ATL!H30, BOS!H30, BRK!H30, CHA!H30, CHI!H30, CLE!H30, DAL!H30, DEN!H30, DET!H30, GSW!H30, HOU!H30, IND!H30, LAC!H30, LAL!H30, MEM!H30, MIA!H30, MIL!H30, MIN!H30, NOP!G30, NYK!H30, OKC!H30, ORL!H30, PHI!H30, PHX!H30, POR!H30, SAC!H30, SAS!H30, TOR!H30, UTH!H30, WAS!H30)</f>
        <v>621</v>
      </c>
      <c r="I228" s="142">
        <f>SUM(ATL!I30, BOS!I30, BRK!I30, CHA!I30, CHI!I30, CLE!I30, DAL!I30, DEN!I30, DET!I30, GSW!I30, HOU!I30, IND!I30, LAC!I30, LAL!I30, MEM!I30, MIA!I30, MIL!I30, MIN!I30, NOP!I29, NYK!I30, OKC!I30, ORL!I30, PHI!I30, PHX!I30, POR!I30, SAC!I30, SAS!I30, TOR!I30, UTH!I30, WAS!I30)</f>
        <v>591</v>
      </c>
      <c r="J228" s="142">
        <f>SUM(ATL!J30, BOS!J30, BRK!J30, CHA!J30, CHI!J30, CLE!J30, DAL!J30, DEN!J30, DET!J30, GSW!J30, HOU!J30, IND!J30, LAC!J30, LAL!J30, MEM!J30, MIA!J30, MIL!J30, MIN!J30, NOP!J29, NYK!J30, OKC!J30, ORL!J30, PHI!J30, PHX!J30, POR!J30, SAC!J30, SAS!J30, TOR!J30, UTH!J30, WAS!J30)</f>
        <v>549</v>
      </c>
      <c r="K228" s="142">
        <f>SUM(ATL!K30, BOS!K30, BRK!K30, CHA!K30, CHI!K30, CLE!K30, DAL!K30, DEN!K30, DET!K30, GSW!K30, HOU!K30, IND!K30, LAC!K30, LAL!K30, MEM!K30, MIA!K30, MIL!K30, MIN!K30, NOP!K29, NYK!K30, OKC!K30, ORL!K30, PHI!K30, PHX!K30, POR!K30, SAC!K30, SAS!K30, TOR!K30, UTH!K30, WAS!K30)</f>
        <v>522</v>
      </c>
      <c r="L228" s="142">
        <f>SUM(ATL!L30, BOS!L30, BRK!L30, CHA!L30, CHI!L30, CLE!L30, DAL!L30, DEN!L30, DET!L30, GSW!L30, HOU!L30, IND!L30, LAC!L30, LAL!L30, MEM!L30, MIA!L30, MIL!L30, MIN!L30, NOP!L29, NYK!L30, OKC!L30, ORL!L30, PHI!L30, PHX!L30, POR!L30, SAC!L30, SAS!L30, TOR!L30, UTH!L30, WAS!L30)</f>
        <v>465</v>
      </c>
      <c r="M228" s="142">
        <f>SUM(ATL!M30, BOS!M30, BRK!M30, CHA!M30, CHI!M30, CLE!M30, DAL!M30, DEN!M30, DET!M30, GSW!M30, HOU!M30, IND!M30, LAC!M30, LAL!M30, MEM!M30, MIA!M30, MIL!M30, MIN!M30, NOP!M30, NYK!M30, OKC!M30, ORL!M30, PHI!M30, PHX!M30, POR!M30, SAC!M30, SAS!M30, TOR!M30, UTH!M30, WAS!M30)</f>
        <v>374</v>
      </c>
      <c r="N228" s="142">
        <f>SUM(ATL!N30, BOS!N30, BRK!N30, CHA!N30, CHI!N30, CLE!N30, DAL!N30, DEN!N30, DET!N30, GSW!N30, HOU!N30, IND!N30, LAC!N30, LAL!N30, MEM!N30, MIA!N30, MIL!N30, MIN!N30, NOP!N30, NYK!N30, OKC!N30, ORL!N30, PHI!N30, PHX!N30, POR!N30, SAC!N30, SAS!N30, TOR!N30, UTH!N30, WAS!N30)</f>
        <v>405</v>
      </c>
      <c r="O228" s="142">
        <f>SUM(ATL!O30, BOS!O30, BRK!O30, CHA!O30, CHI!O30, CLE!O30, DAL!O30, DEN!O30, DET!O30, GSW!O30, HOU!O30, IND!O30, LAC!O30, LAL!O30, MEM!O30, MIA!O30, MIL!O30, MIN!O30, NOP!O30, NYK!O30, OKC!O30, ORL!O30, PHI!O30, PHX!O30, POR!O30, SAC!O30, SAS!O30, TOR!O30, UTH!O30, WAS!O30)</f>
        <v>175</v>
      </c>
      <c r="P228" s="142">
        <f>SUM(ATL!P30, BOS!P30, BRK!P30, CHA!P30, CHI!P30, CLE!P30, DAL!P30, DEN!P30, DET!P30, GSW!P30, HOU!P30, IND!P30, LAC!P30, LAL!P30, MEM!P30, MIA!P30, MIL!P30, MIN!P30, NOP!P30, NYK!P30, OKC!P30, ORL!P30, PHI!P30, PHX!P30, POR!P30, SAC!P30, SAS!P30, TOR!P30, UTH!P30, WAS!P30)</f>
        <v>0</v>
      </c>
      <c r="Q228" s="142">
        <f>SUM(ATL!Q30, BOS!Q30, BRK!Q30, CHA!Q30, CHI!Q30, CLE!Q30, DAL!Q30, DEN!Q30, DET!Q30, GSW!Q30, HOU!Q30, IND!Q30, LAC!Q30, LAL!Q30, MEM!Q30, MIA!Q30, MIL!Q30, MIN!Q30, NOP!Q30, NYK!Q30, OKC!Q30, ORL!Q30, PHI!Q30, PHX!Q30, POR!Q30, SAC!Q30, SAS!Q30, TOR!Q30, UTH!Q30, WAS!Q30)</f>
        <v>0</v>
      </c>
      <c r="R228" s="142">
        <f>SUM(ATL!R30, BOS!R30, BRK!R30, CHA!R30, CHI!R30, CLE!R30, DAL!R30, DEN!R30, DET!R30, GSW!R30, HOU!R30, IND!R30, LAC!R30, LAL!R30, MEM!R30, MIA!R30, MIL!R30, MIN!R30, NOP!R30, NYK!R30, OKC!R30, ORL!R30, PHI!R30, PHX!R30, POR!R30, SAC!R30, SAS!R30, TOR!R30, UTH!R30, WAS!R30)</f>
        <v>0</v>
      </c>
      <c r="S228" s="142">
        <f>SUM(ATL!S30, BOS!S30, BRK!S30, CHA!S30, CHI!S30, CLE!S30, DAL!S30, DEN!S30, DET!S30, GSW!S30, HOU!S30, IND!S30, LAC!S28, LAL!S30, MEM!S30, MIA!S30, MIL!S30, MIN!S30, NOP!S30, NYK!S30, OKC!S30, ORL!S30, PHI!S30, PHX!S30, POR!S30, SAC!S30, SAS!S30, TOR!S30, UTH!S30, WAS!S30)</f>
        <v>41645</v>
      </c>
    </row>
    <row r="229">
      <c r="A229" s="3" t="s">
        <v>51</v>
      </c>
      <c r="B229" s="142">
        <f>SUM(ATL!B31, BOS!B31, BRK!B31, CHA!B31, CHI!B31, CLE!B31, DAL!B31, DEN!B31, DET!B31, GSW!B31, HOU!B31, IND!B31, LAC!B31, LAL!B31, MEM!B31, MIA!B31, MIL!B31, MIN!B31, NOP!B31, NYK!B31, OKC!B31, ORL!B31, PHI!B31, PHX!B31, POR!B31, SAC!B31, SAS!B31, TOR!B31, UTH!B31, WAS!B31)</f>
        <v>326</v>
      </c>
      <c r="C229" s="142">
        <f>SUM(ATL!C31, BOS!C31, BRK!C31, CHA!C31, CHI!C31, CLE!C31, DAL!C31, DEN!C31, DET!C31, GSW!C31, HOU!C31, IND!C31, LAC!C31, LAL!C31, MEM!C31, MIA!C31, MIL!C31, MIN!C31, NOP!C31, NYK!C31, OKC!C31, ORL!C31, PHI!C31, PHX!C31, POR!C31, SAC!C31, SAS!C31, TOR!C31, UTH!C31, WAS!C31)</f>
        <v>336</v>
      </c>
      <c r="D229" s="142">
        <f>SUM(ATL!D31, BOS!D31, BRK!D31, CHA!D31, CHI!D31, CLE!D31, DAL!D31, DEN!D31, DET!D31, GSW!D31, HOU!D31, IND!D31, LAC!D31, LAL!D31, MEM!D31, MIA!D31, MIL!D31, MIN!D31, NOP!D31, NYK!D31, OKC!D31, ORL!D31, PHI!D31, PHX!D31, POR!D31, SAC!D31, SAS!D31, TOR!D31, UTH!D31, WAS!D31)</f>
        <v>236</v>
      </c>
      <c r="E229" s="142">
        <f>SUM(ATL!E31, BOS!E31, BRK!E31, CHA!E31, CHI!E31, CLE!E31, DAL!E31, DEN!E31, DET!E31, GSW!E31, HOU!E31, IND!E31, LAC!E31, LAL!E31, MEM!E31, MIA!E31, MIL!E31, MIN!E31, NOP!E31, NYK!E31, OKC!E31, ORL!E31, PHI!E31, PHX!E31, POR!E31, SAC!E31, SAS!E31, TOR!E31, UTH!E31, WAS!E31)</f>
        <v>252</v>
      </c>
      <c r="F229" s="142">
        <f>SUM(ATL!G31, BOS!F31, BRK!F31, CHA!F31, CHI!F31, CLE!F31, DAL!F31, DEN!F31, DET!F31, GSW!F31, HOU!F31, IND!F31, LAC!F31, LAL!F31, MEM!F31, MIA!F31, MIL!F31, MIN!F31, NOP!F31, NYK!F31, OKC!F31, ORL!F31, PHI!F31, PHX!F31, POR!F31, SAC!F31, SAS!F31, TOR!F31, UTH!F31, WAS!F31)</f>
        <v>188</v>
      </c>
      <c r="G229" s="142">
        <f>SUM(ATL!G31, BOS!G31, BRK!G31, CHA!G31, CHI!G31, CLE!G31, DAL!G31, DEN!G31, DET!G31, GSW!G31, HOU!G31, IND!G31, LAC!G31, LAL!G31, MEM!G31, MIA!G31, MIL!G31, MIN!G31, NOP!G31, NYK!G31, OKC!G31, ORL!G31, PHI!G31, PHX!G31, POR!G31, SAC!G31, SAS!G31, TOR!G31, UTH!G31, WAS!G31)</f>
        <v>224</v>
      </c>
      <c r="H229" s="142">
        <f>SUM(ATL!H31, BOS!H31, BRK!H31, CHA!H31, CHI!H31, CLE!H31, DAL!H31, DEN!H31, DET!H31, GSW!H31, HOU!H31, IND!H31, LAC!H31, LAL!H31, MEM!H31, MIA!H31, MIL!H31, MIN!H31, NOP!G31, NYK!H31, OKC!H31, ORL!H31, PHI!H31, PHX!H31, POR!H31, SAC!H31, SAS!H31, TOR!H31, UTH!H31, WAS!H31)</f>
        <v>237</v>
      </c>
      <c r="I229" s="142">
        <f>SUM(ATL!I31, BOS!I31, BRK!I31, CHA!I31, CHI!I31, CLE!I31, DAL!I31, DEN!I31, DET!I31, GSW!I31, HOU!I31, IND!I31, LAC!I31, LAL!I31, MEM!I31, MIA!I31, MIL!I31, MIN!I31, NOP!I30, NYK!I31, OKC!I31, ORL!I31, PHI!I31, PHX!I31, POR!I31, SAC!I31, SAS!I31, TOR!I31, UTH!I31, WAS!I31)</f>
        <v>240</v>
      </c>
      <c r="J229" s="142">
        <f>SUM(ATL!J31, BOS!J31, BRK!J31, CHA!J31, CHI!J31, CLE!J31, DAL!J31, DEN!J31, DET!J31, GSW!J31, HOU!J31, IND!J31, LAC!J31, LAL!J31, MEM!J31, MIA!J31, MIL!J31, MIN!J31, NOP!J30, NYK!J31, OKC!J31, ORL!J31, PHI!J31, PHX!J31, POR!J31, SAC!J31, SAS!J31, TOR!J31, UTH!J31, WAS!J31)</f>
        <v>315</v>
      </c>
      <c r="K229" s="142">
        <f>SUM(ATL!K31, BOS!K31, BRK!K31, CHA!K31, CHI!K31, CLE!K31, DAL!K31, DEN!K31, DET!K31, GSW!K31, HOU!K31, IND!K31, LAC!K31, LAL!K31, MEM!K31, MIA!K31, MIL!K31, MIN!K31, NOP!K30, NYK!K31, OKC!K31, ORL!K31, PHI!K31, PHX!K31, POR!K31, SAC!K31, SAS!K31, TOR!K31, UTH!K31, WAS!K31)</f>
        <v>331</v>
      </c>
      <c r="L229" s="142">
        <f>SUM(ATL!L31, BOS!L31, BRK!L31, CHA!L31, CHI!L31, CLE!L31, DAL!L31, DEN!L31, DET!L31, GSW!L31, HOU!L31, IND!L31, LAC!L31, LAL!L31, MEM!L31, MIA!L31, MIL!L31, MIN!L31, NOP!L30, NYK!L31, OKC!L31, ORL!L31, PHI!L31, PHX!L31, POR!L31, SAC!L31, SAS!L31, TOR!L31, UTH!L31, WAS!L31)</f>
        <v>458</v>
      </c>
      <c r="M229" s="142">
        <f>SUM(ATL!M31, BOS!M31, BRK!M31, CHA!M31, CHI!M31, CLE!M31, DAL!M31, DEN!M31, DET!M31, GSW!M31, HOU!M31, IND!M31, LAC!M31, LAL!M31, MEM!M31, MIA!M31, MIL!M31, MIN!M31, NOP!M31, NYK!M31, OKC!M31, ORL!M31, PHI!M31, PHX!M31, POR!M31, SAC!M31, SAS!M31, TOR!M31, UTH!M31, WAS!M31)</f>
        <v>303</v>
      </c>
      <c r="N229" s="142">
        <f>SUM(ATL!N31, BOS!N31, BRK!N31, CHA!N31, CHI!N31, CLE!N31, DAL!N31, DEN!N31, DET!N31, GSW!N31, HOU!N31, IND!N31, LAC!N31, LAL!N31, MEM!N31, MIA!N31, MIL!N31, MIN!N31, NOP!N31, NYK!N31, OKC!N31, ORL!N31, PHI!N31, PHX!N31, POR!N31, SAC!N31, SAS!N31, TOR!N31, UTH!N31, WAS!N31)</f>
        <v>315</v>
      </c>
      <c r="O229" s="142">
        <f>SUM(ATL!O31, BOS!O31, BRK!O31, CHA!O31, CHI!O31, CLE!O31, DAL!O31, DEN!O31, DET!O31, GSW!O31, HOU!O31, IND!O31, LAC!O31, LAL!O31, MEM!O31, MIA!O31, MIL!O31, MIN!O31, NOP!O31, NYK!O31, OKC!O31, ORL!O31, PHI!O31, PHX!O31, POR!O31, SAC!O31, SAS!O31, TOR!O31, UTH!O31, WAS!O31)</f>
        <v>126</v>
      </c>
      <c r="P229" s="142">
        <f>SUM(ATL!P31, BOS!P31, BRK!P31, CHA!P31, CHI!P31, CLE!P31, DAL!P31, DEN!P31, DET!P31, GSW!P31, HOU!P31, IND!P31, LAC!P31, LAL!P31, MEM!P31, MIA!P31, MIL!P31, MIN!P31, NOP!P31, NYK!P31, OKC!P31, ORL!P31, PHI!P31, PHX!P31, POR!P31, SAC!P31, SAS!P31, TOR!P31, UTH!P31, WAS!P31)</f>
        <v>0</v>
      </c>
      <c r="Q229" s="142">
        <f>SUM(ATL!Q31, BOS!Q31, BRK!Q31, CHA!Q31, CHI!Q31, CLE!Q31, DAL!Q31, DEN!Q31, DET!Q31, GSW!Q31, HOU!Q31, IND!Q31, LAC!Q31, LAL!Q31, MEM!Q31, MIA!Q31, MIL!Q31, MIN!Q31, NOP!Q31, NYK!Q31, OKC!Q31, ORL!Q31, PHI!Q31, PHX!Q31, POR!Q31, SAC!Q31, SAS!Q31, TOR!Q31, UTH!Q31, WAS!Q31)</f>
        <v>0</v>
      </c>
      <c r="R229" s="142">
        <f>SUM(ATL!R31, BOS!R31, BRK!R31, CHA!R31, CHI!R31, CLE!R31, DAL!R31, DEN!R31, DET!R31, GSW!R31, HOU!R31, IND!R31, LAC!R31, LAL!R31, MEM!R31, MIA!R31, MIL!R31, MIN!R31, NOP!R31, NYK!R31, OKC!R31, ORL!R31, PHI!R31, PHX!R31, POR!R31, SAC!R31, SAS!R31, TOR!R31, UTH!R31, WAS!R31)</f>
        <v>0</v>
      </c>
      <c r="S229" s="142">
        <f>SUM(ATL!S31, BOS!S31, BRK!S31, CHA!S31, CHI!S31, CLE!S31, DAL!S31, DEN!S31, DET!S31, GSW!S31, HOU!S31, IND!S31, LAC!S29, LAL!S31, MEM!S31, MIA!S31, MIL!S31, MIN!S31, NOP!S31, NYK!S31, OKC!S31, ORL!S31, PHI!S31, PHX!S31, POR!S31, SAC!S31, SAS!S31, TOR!S31, UTH!S31, WAS!S31)</f>
        <v>41821</v>
      </c>
    </row>
    <row r="230">
      <c r="A230" s="46"/>
      <c r="B230" s="142"/>
      <c r="C230" s="142"/>
      <c r="D230" s="142"/>
      <c r="E230" s="142"/>
      <c r="F230" s="142"/>
      <c r="G230" s="142"/>
      <c r="H230" s="142"/>
      <c r="I230" s="142"/>
      <c r="J230" s="142"/>
      <c r="K230" s="142"/>
      <c r="L230" s="142"/>
      <c r="M230" s="142"/>
      <c r="N230" s="142"/>
      <c r="O230" s="142"/>
      <c r="P230" s="142"/>
      <c r="Q230" s="142"/>
      <c r="R230" s="142"/>
      <c r="S230" s="142"/>
    </row>
    <row r="231">
      <c r="A231" s="85" t="s">
        <v>3</v>
      </c>
      <c r="B231" s="142"/>
      <c r="C231" s="142"/>
      <c r="D231" s="142"/>
      <c r="E231" s="142"/>
      <c r="F231" s="142"/>
      <c r="G231" s="142"/>
      <c r="H231" s="142"/>
      <c r="I231" s="142"/>
      <c r="J231" s="142"/>
      <c r="K231" s="142"/>
      <c r="L231" s="142"/>
      <c r="M231" s="142"/>
      <c r="N231" s="142"/>
      <c r="O231" s="142"/>
      <c r="P231" s="142"/>
      <c r="Q231" s="142"/>
      <c r="R231" s="142"/>
      <c r="S231" s="142"/>
    </row>
    <row r="232">
      <c r="A232" s="3" t="s">
        <v>1</v>
      </c>
      <c r="B232" s="143">
        <v>16.0</v>
      </c>
      <c r="C232" s="142">
        <f t="shared" ref="C232:R232" si="1">31-rank(C40,C$40:C$69)</f>
        <v>16</v>
      </c>
      <c r="D232" s="142">
        <f t="shared" si="1"/>
        <v>16</v>
      </c>
      <c r="E232" s="142">
        <f t="shared" si="1"/>
        <v>12</v>
      </c>
      <c r="F232" s="142">
        <f t="shared" si="1"/>
        <v>9</v>
      </c>
      <c r="G232" s="142">
        <f t="shared" si="1"/>
        <v>4</v>
      </c>
      <c r="H232" s="142">
        <f t="shared" si="1"/>
        <v>2</v>
      </c>
      <c r="I232" s="142">
        <f t="shared" si="1"/>
        <v>2</v>
      </c>
      <c r="J232" s="142">
        <f t="shared" si="1"/>
        <v>1</v>
      </c>
      <c r="K232" s="142">
        <f t="shared" si="1"/>
        <v>3</v>
      </c>
      <c r="L232" s="142">
        <f t="shared" si="1"/>
        <v>2</v>
      </c>
      <c r="M232" s="142">
        <f t="shared" si="1"/>
        <v>3</v>
      </c>
      <c r="N232" s="142">
        <f t="shared" si="1"/>
        <v>6</v>
      </c>
      <c r="O232" s="142">
        <f t="shared" si="1"/>
        <v>6</v>
      </c>
      <c r="P232" s="142">
        <f t="shared" si="1"/>
        <v>30</v>
      </c>
      <c r="Q232" s="142">
        <f t="shared" si="1"/>
        <v>30</v>
      </c>
      <c r="R232" s="142">
        <f t="shared" si="1"/>
        <v>30</v>
      </c>
      <c r="S232" s="142"/>
    </row>
    <row r="233">
      <c r="A233" s="3" t="s">
        <v>22</v>
      </c>
      <c r="B233" s="143">
        <v>28.0</v>
      </c>
      <c r="C233" s="142">
        <f t="shared" ref="C233:R233" si="2">31-rank(C41,C$40:C$69)</f>
        <v>22</v>
      </c>
      <c r="D233" s="142">
        <f t="shared" si="2"/>
        <v>20</v>
      </c>
      <c r="E233" s="142">
        <f t="shared" si="2"/>
        <v>24</v>
      </c>
      <c r="F233" s="142">
        <f t="shared" si="2"/>
        <v>22</v>
      </c>
      <c r="G233" s="142">
        <f t="shared" si="2"/>
        <v>24</v>
      </c>
      <c r="H233" s="142">
        <f t="shared" si="2"/>
        <v>26</v>
      </c>
      <c r="I233" s="142">
        <f t="shared" si="2"/>
        <v>24</v>
      </c>
      <c r="J233" s="142">
        <f t="shared" si="2"/>
        <v>22</v>
      </c>
      <c r="K233" s="142">
        <f t="shared" si="2"/>
        <v>23</v>
      </c>
      <c r="L233" s="142">
        <f t="shared" si="2"/>
        <v>21</v>
      </c>
      <c r="M233" s="142">
        <f t="shared" si="2"/>
        <v>18</v>
      </c>
      <c r="N233" s="142">
        <f t="shared" si="2"/>
        <v>18</v>
      </c>
      <c r="O233" s="142">
        <f t="shared" si="2"/>
        <v>15</v>
      </c>
      <c r="P233" s="142">
        <f t="shared" si="2"/>
        <v>30</v>
      </c>
      <c r="Q233" s="142">
        <f t="shared" si="2"/>
        <v>30</v>
      </c>
      <c r="R233" s="142">
        <f t="shared" si="2"/>
        <v>30</v>
      </c>
      <c r="S233" s="142"/>
    </row>
    <row r="234">
      <c r="A234" s="3" t="s">
        <v>23</v>
      </c>
      <c r="B234" s="143">
        <v>19.0</v>
      </c>
      <c r="C234" s="142">
        <f t="shared" ref="C234:R234" si="3">31-rank(C42,C$40:C$69)</f>
        <v>21</v>
      </c>
      <c r="D234" s="142">
        <f t="shared" si="3"/>
        <v>17</v>
      </c>
      <c r="E234" s="142">
        <f t="shared" si="3"/>
        <v>21</v>
      </c>
      <c r="F234" s="142">
        <f t="shared" si="3"/>
        <v>20</v>
      </c>
      <c r="G234" s="142">
        <f t="shared" si="3"/>
        <v>19</v>
      </c>
      <c r="H234" s="142">
        <f t="shared" si="3"/>
        <v>22</v>
      </c>
      <c r="I234" s="142">
        <f t="shared" si="3"/>
        <v>21</v>
      </c>
      <c r="J234" s="142">
        <f t="shared" si="3"/>
        <v>21</v>
      </c>
      <c r="K234" s="142">
        <f t="shared" si="3"/>
        <v>20</v>
      </c>
      <c r="L234" s="142">
        <f t="shared" si="3"/>
        <v>22</v>
      </c>
      <c r="M234" s="142">
        <f t="shared" si="3"/>
        <v>22</v>
      </c>
      <c r="N234" s="142">
        <f t="shared" si="3"/>
        <v>16</v>
      </c>
      <c r="O234" s="142">
        <f t="shared" si="3"/>
        <v>18</v>
      </c>
      <c r="P234" s="142">
        <f t="shared" si="3"/>
        <v>30</v>
      </c>
      <c r="Q234" s="142">
        <f t="shared" si="3"/>
        <v>30</v>
      </c>
      <c r="R234" s="142">
        <f t="shared" si="3"/>
        <v>30</v>
      </c>
      <c r="S234" s="142"/>
    </row>
    <row r="235">
      <c r="A235" s="3" t="s">
        <v>24</v>
      </c>
      <c r="B235" s="143">
        <v>13.0</v>
      </c>
      <c r="C235" s="142">
        <f t="shared" ref="C235:R235" si="4">31-rank(C43,C$40:C$69)</f>
        <v>17</v>
      </c>
      <c r="D235" s="142">
        <f t="shared" si="4"/>
        <v>18</v>
      </c>
      <c r="E235" s="142">
        <f t="shared" si="4"/>
        <v>27</v>
      </c>
      <c r="F235" s="142">
        <f t="shared" si="4"/>
        <v>24</v>
      </c>
      <c r="G235" s="142">
        <f t="shared" si="4"/>
        <v>25</v>
      </c>
      <c r="H235" s="142">
        <f t="shared" si="4"/>
        <v>20</v>
      </c>
      <c r="I235" s="142">
        <f t="shared" si="4"/>
        <v>18</v>
      </c>
      <c r="J235" s="142">
        <f t="shared" si="4"/>
        <v>17</v>
      </c>
      <c r="K235" s="142">
        <f t="shared" si="4"/>
        <v>21</v>
      </c>
      <c r="L235" s="142">
        <f t="shared" si="4"/>
        <v>17</v>
      </c>
      <c r="M235" s="142">
        <f t="shared" si="4"/>
        <v>21</v>
      </c>
      <c r="N235" s="142">
        <f t="shared" si="4"/>
        <v>22</v>
      </c>
      <c r="O235" s="142">
        <f t="shared" si="4"/>
        <v>23</v>
      </c>
      <c r="P235" s="142">
        <f t="shared" si="4"/>
        <v>30</v>
      </c>
      <c r="Q235" s="142">
        <f t="shared" si="4"/>
        <v>30</v>
      </c>
      <c r="R235" s="142">
        <f t="shared" si="4"/>
        <v>30</v>
      </c>
      <c r="S235" s="142"/>
    </row>
    <row r="236">
      <c r="A236" s="3" t="s">
        <v>25</v>
      </c>
      <c r="B236" s="143">
        <v>3.0</v>
      </c>
      <c r="C236" s="142">
        <f t="shared" ref="C236:R236" si="5">31-rank(C44,C$40:C$69)</f>
        <v>4</v>
      </c>
      <c r="D236" s="142">
        <f t="shared" si="5"/>
        <v>5</v>
      </c>
      <c r="E236" s="142">
        <f t="shared" si="5"/>
        <v>9</v>
      </c>
      <c r="F236" s="142">
        <f t="shared" si="5"/>
        <v>11</v>
      </c>
      <c r="G236" s="142">
        <f t="shared" si="5"/>
        <v>7</v>
      </c>
      <c r="H236" s="142">
        <f t="shared" si="5"/>
        <v>5</v>
      </c>
      <c r="I236" s="142">
        <f t="shared" si="5"/>
        <v>12</v>
      </c>
      <c r="J236" s="142">
        <f t="shared" si="5"/>
        <v>10</v>
      </c>
      <c r="K236" s="142">
        <f t="shared" si="5"/>
        <v>11</v>
      </c>
      <c r="L236" s="142">
        <f t="shared" si="5"/>
        <v>11</v>
      </c>
      <c r="M236" s="142">
        <f t="shared" si="5"/>
        <v>12</v>
      </c>
      <c r="N236" s="142">
        <f t="shared" si="5"/>
        <v>9</v>
      </c>
      <c r="O236" s="142">
        <f t="shared" si="5"/>
        <v>8</v>
      </c>
      <c r="P236" s="142">
        <f t="shared" si="5"/>
        <v>30</v>
      </c>
      <c r="Q236" s="142">
        <f t="shared" si="5"/>
        <v>30</v>
      </c>
      <c r="R236" s="142">
        <f t="shared" si="5"/>
        <v>30</v>
      </c>
      <c r="S236" s="142"/>
    </row>
    <row r="237">
      <c r="A237" s="3" t="s">
        <v>26</v>
      </c>
      <c r="B237" s="143">
        <v>2.0</v>
      </c>
      <c r="C237" s="142">
        <f t="shared" ref="C237:R237" si="6">31-rank(C45,C$40:C$69)</f>
        <v>3</v>
      </c>
      <c r="D237" s="142">
        <f t="shared" si="6"/>
        <v>8</v>
      </c>
      <c r="E237" s="142">
        <f t="shared" si="6"/>
        <v>11</v>
      </c>
      <c r="F237" s="142">
        <f t="shared" si="6"/>
        <v>12</v>
      </c>
      <c r="G237" s="142">
        <f t="shared" si="6"/>
        <v>12</v>
      </c>
      <c r="H237" s="142">
        <f t="shared" si="6"/>
        <v>17</v>
      </c>
      <c r="I237" s="142">
        <f t="shared" si="6"/>
        <v>10</v>
      </c>
      <c r="J237" s="142">
        <f t="shared" si="6"/>
        <v>5</v>
      </c>
      <c r="K237" s="142">
        <f t="shared" si="6"/>
        <v>4</v>
      </c>
      <c r="L237" s="142">
        <f t="shared" si="6"/>
        <v>5</v>
      </c>
      <c r="M237" s="142">
        <f t="shared" si="6"/>
        <v>2</v>
      </c>
      <c r="N237" s="142">
        <f t="shared" si="6"/>
        <v>3</v>
      </c>
      <c r="O237" s="142">
        <f t="shared" si="6"/>
        <v>2</v>
      </c>
      <c r="P237" s="142">
        <f t="shared" si="6"/>
        <v>30</v>
      </c>
      <c r="Q237" s="142">
        <f t="shared" si="6"/>
        <v>30</v>
      </c>
      <c r="R237" s="142">
        <f t="shared" si="6"/>
        <v>30</v>
      </c>
      <c r="S237" s="142"/>
    </row>
    <row r="238">
      <c r="A238" s="3" t="s">
        <v>27</v>
      </c>
      <c r="B238" s="143">
        <v>7.0</v>
      </c>
      <c r="C238" s="142">
        <f t="shared" ref="C238:R238" si="7">31-rank(C46,C$40:C$69)</f>
        <v>7</v>
      </c>
      <c r="D238" s="142">
        <f t="shared" si="7"/>
        <v>6</v>
      </c>
      <c r="E238" s="142">
        <f t="shared" si="7"/>
        <v>6</v>
      </c>
      <c r="F238" s="142">
        <f t="shared" si="7"/>
        <v>10</v>
      </c>
      <c r="G238" s="142">
        <f t="shared" si="7"/>
        <v>8</v>
      </c>
      <c r="H238" s="142">
        <f t="shared" si="7"/>
        <v>6</v>
      </c>
      <c r="I238" s="142">
        <f t="shared" si="7"/>
        <v>6</v>
      </c>
      <c r="J238" s="142">
        <f t="shared" si="7"/>
        <v>7</v>
      </c>
      <c r="K238" s="142">
        <f t="shared" si="7"/>
        <v>7</v>
      </c>
      <c r="L238" s="142">
        <f t="shared" si="7"/>
        <v>11</v>
      </c>
      <c r="M238" s="142">
        <f t="shared" si="7"/>
        <v>10</v>
      </c>
      <c r="N238" s="142">
        <f t="shared" si="7"/>
        <v>10</v>
      </c>
      <c r="O238" s="142">
        <f t="shared" si="7"/>
        <v>10</v>
      </c>
      <c r="P238" s="142">
        <f t="shared" si="7"/>
        <v>30</v>
      </c>
      <c r="Q238" s="142">
        <f t="shared" si="7"/>
        <v>30</v>
      </c>
      <c r="R238" s="142">
        <f t="shared" si="7"/>
        <v>30</v>
      </c>
      <c r="S238" s="142"/>
    </row>
    <row r="239">
      <c r="A239" s="3" t="s">
        <v>28</v>
      </c>
      <c r="B239" s="143">
        <v>17.0</v>
      </c>
      <c r="C239" s="142">
        <f t="shared" ref="C239:R239" si="8">31-rank(C47,C$40:C$69)</f>
        <v>19</v>
      </c>
      <c r="D239" s="142">
        <f t="shared" si="8"/>
        <v>27</v>
      </c>
      <c r="E239" s="142">
        <f t="shared" si="8"/>
        <v>16</v>
      </c>
      <c r="F239" s="142">
        <f t="shared" si="8"/>
        <v>20</v>
      </c>
      <c r="G239" s="142">
        <f t="shared" si="8"/>
        <v>20</v>
      </c>
      <c r="H239" s="142">
        <f t="shared" si="8"/>
        <v>18</v>
      </c>
      <c r="I239" s="142">
        <f t="shared" si="8"/>
        <v>20</v>
      </c>
      <c r="J239" s="142">
        <f t="shared" si="8"/>
        <v>25</v>
      </c>
      <c r="K239" s="142">
        <f t="shared" si="8"/>
        <v>26</v>
      </c>
      <c r="L239" s="142">
        <f t="shared" si="8"/>
        <v>26</v>
      </c>
      <c r="M239" s="142">
        <f t="shared" si="8"/>
        <v>23</v>
      </c>
      <c r="N239" s="142">
        <f t="shared" si="8"/>
        <v>26</v>
      </c>
      <c r="O239" s="142">
        <f t="shared" si="8"/>
        <v>26</v>
      </c>
      <c r="P239" s="142">
        <f t="shared" si="8"/>
        <v>30</v>
      </c>
      <c r="Q239" s="142">
        <f t="shared" si="8"/>
        <v>30</v>
      </c>
      <c r="R239" s="142">
        <f t="shared" si="8"/>
        <v>30</v>
      </c>
      <c r="S239" s="142"/>
    </row>
    <row r="240">
      <c r="A240" s="3" t="s">
        <v>29</v>
      </c>
      <c r="B240" s="143">
        <v>21.0</v>
      </c>
      <c r="C240" s="142">
        <f t="shared" ref="C240:R240" si="9">31-rank(C48,C$40:C$69)</f>
        <v>27</v>
      </c>
      <c r="D240" s="142">
        <f t="shared" si="9"/>
        <v>25</v>
      </c>
      <c r="E240" s="142">
        <f t="shared" si="9"/>
        <v>29</v>
      </c>
      <c r="F240" s="142">
        <f t="shared" si="9"/>
        <v>28</v>
      </c>
      <c r="G240" s="142">
        <f t="shared" si="9"/>
        <v>27</v>
      </c>
      <c r="H240" s="142">
        <f t="shared" si="9"/>
        <v>16</v>
      </c>
      <c r="I240" s="142">
        <f t="shared" si="9"/>
        <v>19</v>
      </c>
      <c r="J240" s="142">
        <f t="shared" si="9"/>
        <v>19</v>
      </c>
      <c r="K240" s="142">
        <f t="shared" si="9"/>
        <v>18</v>
      </c>
      <c r="L240" s="142">
        <f t="shared" si="9"/>
        <v>23</v>
      </c>
      <c r="M240" s="142">
        <f t="shared" si="9"/>
        <v>24</v>
      </c>
      <c r="N240" s="142">
        <f t="shared" si="9"/>
        <v>23</v>
      </c>
      <c r="O240" s="142">
        <f t="shared" si="9"/>
        <v>22</v>
      </c>
      <c r="P240" s="142">
        <f t="shared" si="9"/>
        <v>30</v>
      </c>
      <c r="Q240" s="142">
        <f t="shared" si="9"/>
        <v>30</v>
      </c>
      <c r="R240" s="142">
        <f t="shared" si="9"/>
        <v>30</v>
      </c>
      <c r="S240" s="142"/>
    </row>
    <row r="241">
      <c r="A241" s="3" t="s">
        <v>30</v>
      </c>
      <c r="B241" s="143">
        <v>5.0</v>
      </c>
      <c r="C241" s="142">
        <f t="shared" ref="C241:R241" si="10">31-rank(C49,C$40:C$69)</f>
        <v>2</v>
      </c>
      <c r="D241" s="142">
        <f t="shared" si="10"/>
        <v>1</v>
      </c>
      <c r="E241" s="142">
        <f t="shared" si="10"/>
        <v>1</v>
      </c>
      <c r="F241" s="142">
        <f t="shared" si="10"/>
        <v>1</v>
      </c>
      <c r="G241" s="142">
        <f t="shared" si="10"/>
        <v>1</v>
      </c>
      <c r="H241" s="142">
        <f t="shared" si="10"/>
        <v>1</v>
      </c>
      <c r="I241" s="142">
        <f t="shared" si="10"/>
        <v>1</v>
      </c>
      <c r="J241" s="142">
        <f t="shared" si="10"/>
        <v>2</v>
      </c>
      <c r="K241" s="142">
        <f t="shared" si="10"/>
        <v>1</v>
      </c>
      <c r="L241" s="142">
        <f t="shared" si="10"/>
        <v>1</v>
      </c>
      <c r="M241" s="142">
        <f t="shared" si="10"/>
        <v>1</v>
      </c>
      <c r="N241" s="142">
        <f t="shared" si="10"/>
        <v>1</v>
      </c>
      <c r="O241" s="142">
        <f t="shared" si="10"/>
        <v>1</v>
      </c>
      <c r="P241" s="142">
        <f t="shared" si="10"/>
        <v>30</v>
      </c>
      <c r="Q241" s="142">
        <f t="shared" si="10"/>
        <v>30</v>
      </c>
      <c r="R241" s="142">
        <f t="shared" si="10"/>
        <v>30</v>
      </c>
      <c r="S241" s="142"/>
    </row>
    <row r="242">
      <c r="A242" s="3" t="s">
        <v>31</v>
      </c>
      <c r="B242" s="143">
        <v>9.0</v>
      </c>
      <c r="C242" s="142">
        <f t="shared" ref="C242:R242" si="11">31-rank(C50,C$40:C$69)</f>
        <v>5</v>
      </c>
      <c r="D242" s="142">
        <f t="shared" si="11"/>
        <v>3</v>
      </c>
      <c r="E242" s="142">
        <f t="shared" si="11"/>
        <v>5</v>
      </c>
      <c r="F242" s="142">
        <f t="shared" si="11"/>
        <v>3</v>
      </c>
      <c r="G242" s="142">
        <f t="shared" si="11"/>
        <v>5</v>
      </c>
      <c r="H242" s="142">
        <f t="shared" si="11"/>
        <v>4</v>
      </c>
      <c r="I242" s="142">
        <f t="shared" si="11"/>
        <v>5</v>
      </c>
      <c r="J242" s="142">
        <f t="shared" si="11"/>
        <v>4</v>
      </c>
      <c r="K242" s="142">
        <f t="shared" si="11"/>
        <v>5</v>
      </c>
      <c r="L242" s="142">
        <f t="shared" si="11"/>
        <v>3</v>
      </c>
      <c r="M242" s="142">
        <f t="shared" si="11"/>
        <v>6</v>
      </c>
      <c r="N242" s="142">
        <f t="shared" si="11"/>
        <v>4</v>
      </c>
      <c r="O242" s="142">
        <f t="shared" si="11"/>
        <v>4</v>
      </c>
      <c r="P242" s="142">
        <f t="shared" si="11"/>
        <v>30</v>
      </c>
      <c r="Q242" s="142">
        <f t="shared" si="11"/>
        <v>30</v>
      </c>
      <c r="R242" s="142">
        <f t="shared" si="11"/>
        <v>30</v>
      </c>
      <c r="S242" s="142"/>
    </row>
    <row r="243">
      <c r="A243" s="3" t="s">
        <v>32</v>
      </c>
      <c r="B243" s="143">
        <v>22.0</v>
      </c>
      <c r="C243" s="142">
        <f t="shared" ref="C243:R243" si="12">31-rank(C51,C$40:C$69)</f>
        <v>25</v>
      </c>
      <c r="D243" s="142">
        <f t="shared" si="12"/>
        <v>22</v>
      </c>
      <c r="E243" s="142">
        <f t="shared" si="12"/>
        <v>20</v>
      </c>
      <c r="F243" s="142">
        <f t="shared" si="12"/>
        <v>25</v>
      </c>
      <c r="G243" s="142">
        <f t="shared" si="12"/>
        <v>23</v>
      </c>
      <c r="H243" s="142">
        <f t="shared" si="12"/>
        <v>23</v>
      </c>
      <c r="I243" s="142">
        <f t="shared" si="12"/>
        <v>25</v>
      </c>
      <c r="J243" s="142">
        <f t="shared" si="12"/>
        <v>20</v>
      </c>
      <c r="K243" s="142">
        <f t="shared" si="12"/>
        <v>19</v>
      </c>
      <c r="L243" s="142">
        <f t="shared" si="12"/>
        <v>14</v>
      </c>
      <c r="M243" s="142">
        <f t="shared" si="12"/>
        <v>19</v>
      </c>
      <c r="N243" s="142">
        <f t="shared" si="12"/>
        <v>20</v>
      </c>
      <c r="O243" s="142">
        <f t="shared" si="12"/>
        <v>19</v>
      </c>
      <c r="P243" s="142">
        <f t="shared" si="12"/>
        <v>30</v>
      </c>
      <c r="Q243" s="142">
        <f t="shared" si="12"/>
        <v>30</v>
      </c>
      <c r="R243" s="142">
        <f t="shared" si="12"/>
        <v>30</v>
      </c>
      <c r="S243" s="142"/>
    </row>
    <row r="244">
      <c r="A244" s="3" t="s">
        <v>33</v>
      </c>
      <c r="B244" s="143">
        <v>4.0</v>
      </c>
      <c r="C244" s="142">
        <f t="shared" ref="C244:R244" si="13">31-rank(C52,C$40:C$69)</f>
        <v>6</v>
      </c>
      <c r="D244" s="142">
        <f t="shared" si="13"/>
        <v>11</v>
      </c>
      <c r="E244" s="142">
        <f t="shared" si="13"/>
        <v>8</v>
      </c>
      <c r="F244" s="142">
        <f t="shared" si="13"/>
        <v>8</v>
      </c>
      <c r="G244" s="142">
        <f t="shared" si="13"/>
        <v>10</v>
      </c>
      <c r="H244" s="142">
        <f t="shared" si="13"/>
        <v>8</v>
      </c>
      <c r="I244" s="142">
        <f t="shared" si="13"/>
        <v>4</v>
      </c>
      <c r="J244" s="142">
        <f t="shared" si="13"/>
        <v>11</v>
      </c>
      <c r="K244" s="142">
        <f t="shared" si="13"/>
        <v>8</v>
      </c>
      <c r="L244" s="142">
        <f t="shared" si="13"/>
        <v>8</v>
      </c>
      <c r="M244" s="142">
        <f t="shared" si="13"/>
        <v>7</v>
      </c>
      <c r="N244" s="142">
        <f t="shared" si="13"/>
        <v>5</v>
      </c>
      <c r="O244" s="142">
        <f t="shared" si="13"/>
        <v>5</v>
      </c>
      <c r="P244" s="142">
        <f t="shared" si="13"/>
        <v>30</v>
      </c>
      <c r="Q244" s="142">
        <f t="shared" si="13"/>
        <v>30</v>
      </c>
      <c r="R244" s="142">
        <f t="shared" si="13"/>
        <v>30</v>
      </c>
      <c r="S244" s="142"/>
    </row>
    <row r="245">
      <c r="A245" s="3" t="s">
        <v>34</v>
      </c>
      <c r="B245" s="143">
        <v>24.0</v>
      </c>
      <c r="C245" s="142">
        <f t="shared" ref="C245:R245" si="14">31-rank(C53,C$40:C$69)</f>
        <v>29</v>
      </c>
      <c r="D245" s="142">
        <f t="shared" si="14"/>
        <v>29</v>
      </c>
      <c r="E245" s="142">
        <f t="shared" si="14"/>
        <v>28</v>
      </c>
      <c r="F245" s="142">
        <f t="shared" si="14"/>
        <v>23</v>
      </c>
      <c r="G245" s="142">
        <f t="shared" si="14"/>
        <v>26</v>
      </c>
      <c r="H245" s="142">
        <f t="shared" si="14"/>
        <v>25</v>
      </c>
      <c r="I245" s="142">
        <f t="shared" si="14"/>
        <v>27</v>
      </c>
      <c r="J245" s="142">
        <f t="shared" si="14"/>
        <v>29</v>
      </c>
      <c r="K245" s="142">
        <f t="shared" si="14"/>
        <v>29</v>
      </c>
      <c r="L245" s="142">
        <f t="shared" si="14"/>
        <v>28</v>
      </c>
      <c r="M245" s="142">
        <f t="shared" si="14"/>
        <v>28</v>
      </c>
      <c r="N245" s="142">
        <f t="shared" si="14"/>
        <v>27</v>
      </c>
      <c r="O245" s="142">
        <f t="shared" si="14"/>
        <v>27</v>
      </c>
      <c r="P245" s="142">
        <f t="shared" si="14"/>
        <v>30</v>
      </c>
      <c r="Q245" s="142">
        <f t="shared" si="14"/>
        <v>30</v>
      </c>
      <c r="R245" s="142">
        <f t="shared" si="14"/>
        <v>30</v>
      </c>
      <c r="S245" s="142"/>
    </row>
    <row r="246">
      <c r="A246" s="3" t="s">
        <v>35</v>
      </c>
      <c r="B246" s="143">
        <v>11.0</v>
      </c>
      <c r="C246" s="142">
        <f t="shared" ref="C246:R246" si="15">31-rank(C54,C$40:C$69)</f>
        <v>8</v>
      </c>
      <c r="D246" s="142">
        <f t="shared" si="15"/>
        <v>2</v>
      </c>
      <c r="E246" s="142">
        <f t="shared" si="15"/>
        <v>2</v>
      </c>
      <c r="F246" s="142">
        <f t="shared" si="15"/>
        <v>2</v>
      </c>
      <c r="G246" s="142">
        <f t="shared" si="15"/>
        <v>6</v>
      </c>
      <c r="H246" s="142">
        <f t="shared" si="15"/>
        <v>7</v>
      </c>
      <c r="I246" s="142">
        <f t="shared" si="15"/>
        <v>3</v>
      </c>
      <c r="J246" s="142">
        <f t="shared" si="15"/>
        <v>3</v>
      </c>
      <c r="K246" s="142">
        <f t="shared" si="15"/>
        <v>2</v>
      </c>
      <c r="L246" s="142">
        <f t="shared" si="15"/>
        <v>4</v>
      </c>
      <c r="M246" s="142">
        <f t="shared" si="15"/>
        <v>4</v>
      </c>
      <c r="N246" s="142">
        <f t="shared" si="15"/>
        <v>7</v>
      </c>
      <c r="O246" s="142">
        <f t="shared" si="15"/>
        <v>7</v>
      </c>
      <c r="P246" s="142">
        <f t="shared" si="15"/>
        <v>30</v>
      </c>
      <c r="Q246" s="142">
        <f t="shared" si="15"/>
        <v>30</v>
      </c>
      <c r="R246" s="142">
        <f t="shared" si="15"/>
        <v>30</v>
      </c>
      <c r="S246" s="142"/>
    </row>
    <row r="247">
      <c r="A247" s="3" t="s">
        <v>37</v>
      </c>
      <c r="B247" s="143">
        <v>14.0</v>
      </c>
      <c r="C247" s="142">
        <f t="shared" ref="C247:R247" si="16">31-rank(C55,C$40:C$69)</f>
        <v>9</v>
      </c>
      <c r="D247" s="142">
        <f t="shared" si="16"/>
        <v>14</v>
      </c>
      <c r="E247" s="142">
        <f t="shared" si="16"/>
        <v>15</v>
      </c>
      <c r="F247" s="142">
        <f t="shared" si="16"/>
        <v>17</v>
      </c>
      <c r="G247" s="142">
        <f t="shared" si="16"/>
        <v>17</v>
      </c>
      <c r="H247" s="142">
        <f t="shared" si="16"/>
        <v>19</v>
      </c>
      <c r="I247" s="142">
        <f t="shared" si="16"/>
        <v>17</v>
      </c>
      <c r="J247" s="142">
        <f t="shared" si="16"/>
        <v>18</v>
      </c>
      <c r="K247" s="142">
        <f t="shared" si="16"/>
        <v>17</v>
      </c>
      <c r="L247" s="142">
        <f t="shared" si="16"/>
        <v>20</v>
      </c>
      <c r="M247" s="142">
        <f t="shared" si="16"/>
        <v>17</v>
      </c>
      <c r="N247" s="142">
        <f t="shared" si="16"/>
        <v>21</v>
      </c>
      <c r="O247" s="142">
        <f t="shared" si="16"/>
        <v>21</v>
      </c>
      <c r="P247" s="142">
        <f t="shared" si="16"/>
        <v>30</v>
      </c>
      <c r="Q247" s="142">
        <f t="shared" si="16"/>
        <v>30</v>
      </c>
      <c r="R247" s="142">
        <f t="shared" si="16"/>
        <v>30</v>
      </c>
      <c r="S247" s="142"/>
    </row>
    <row r="248">
      <c r="A248" s="3" t="s">
        <v>38</v>
      </c>
      <c r="B248" s="143">
        <v>29.0</v>
      </c>
      <c r="C248" s="142">
        <f t="shared" ref="C248:R248" si="17">31-rank(C56,C$40:C$69)</f>
        <v>26</v>
      </c>
      <c r="D248" s="142">
        <f t="shared" si="17"/>
        <v>19</v>
      </c>
      <c r="E248" s="142">
        <f t="shared" si="17"/>
        <v>17</v>
      </c>
      <c r="F248" s="142">
        <f t="shared" si="17"/>
        <v>16</v>
      </c>
      <c r="G248" s="142">
        <f t="shared" si="17"/>
        <v>16</v>
      </c>
      <c r="H248" s="142">
        <f t="shared" si="17"/>
        <v>14</v>
      </c>
      <c r="I248" s="142">
        <f t="shared" si="17"/>
        <v>16</v>
      </c>
      <c r="J248" s="142">
        <f t="shared" si="17"/>
        <v>16</v>
      </c>
      <c r="K248" s="142">
        <f t="shared" si="17"/>
        <v>13</v>
      </c>
      <c r="L248" s="142">
        <f t="shared" si="17"/>
        <v>16</v>
      </c>
      <c r="M248" s="142">
        <f t="shared" si="17"/>
        <v>20</v>
      </c>
      <c r="N248" s="142">
        <f t="shared" si="17"/>
        <v>19</v>
      </c>
      <c r="O248" s="142">
        <f t="shared" si="17"/>
        <v>16</v>
      </c>
      <c r="P248" s="142">
        <f t="shared" si="17"/>
        <v>30</v>
      </c>
      <c r="Q248" s="142">
        <f t="shared" si="17"/>
        <v>30</v>
      </c>
      <c r="R248" s="142">
        <f t="shared" si="17"/>
        <v>30</v>
      </c>
      <c r="S248" s="142"/>
    </row>
    <row r="249">
      <c r="A249" s="3" t="s">
        <v>39</v>
      </c>
      <c r="B249" s="143">
        <v>26.0</v>
      </c>
      <c r="C249" s="142">
        <f t="shared" ref="C249:R249" si="18">31-rank(C57,C$40:C$69)</f>
        <v>23</v>
      </c>
      <c r="D249" s="142">
        <f t="shared" si="18"/>
        <v>28</v>
      </c>
      <c r="E249" s="142">
        <f t="shared" si="18"/>
        <v>25</v>
      </c>
      <c r="F249" s="142">
        <f t="shared" si="18"/>
        <v>27</v>
      </c>
      <c r="G249" s="142">
        <f t="shared" si="18"/>
        <v>28</v>
      </c>
      <c r="H249" s="142">
        <f t="shared" si="18"/>
        <v>29</v>
      </c>
      <c r="I249" s="142">
        <f t="shared" si="18"/>
        <v>30</v>
      </c>
      <c r="J249" s="142">
        <f t="shared" si="18"/>
        <v>27</v>
      </c>
      <c r="K249" s="142">
        <f t="shared" si="18"/>
        <v>27</v>
      </c>
      <c r="L249" s="142">
        <f t="shared" si="18"/>
        <v>27</v>
      </c>
      <c r="M249" s="142">
        <f t="shared" si="18"/>
        <v>29</v>
      </c>
      <c r="N249" s="142">
        <f t="shared" si="18"/>
        <v>29</v>
      </c>
      <c r="O249" s="142">
        <f t="shared" si="18"/>
        <v>29</v>
      </c>
      <c r="P249" s="142">
        <f t="shared" si="18"/>
        <v>30</v>
      </c>
      <c r="Q249" s="142">
        <f t="shared" si="18"/>
        <v>30</v>
      </c>
      <c r="R249" s="142">
        <f t="shared" si="18"/>
        <v>30</v>
      </c>
      <c r="S249" s="142"/>
    </row>
    <row r="250">
      <c r="A250" s="3" t="s">
        <v>40</v>
      </c>
      <c r="B250" s="143">
        <v>18.0</v>
      </c>
      <c r="C250" s="142">
        <f t="shared" ref="C250:R250" si="19">31-rank(C58,C$40:C$69)</f>
        <v>14</v>
      </c>
      <c r="D250" s="142">
        <f t="shared" si="19"/>
        <v>12</v>
      </c>
      <c r="E250" s="142">
        <f t="shared" si="19"/>
        <v>18</v>
      </c>
      <c r="F250" s="142">
        <f t="shared" si="19"/>
        <v>14</v>
      </c>
      <c r="G250" s="142">
        <f t="shared" si="19"/>
        <v>15</v>
      </c>
      <c r="H250" s="142">
        <f t="shared" si="19"/>
        <v>15</v>
      </c>
      <c r="I250" s="142">
        <f t="shared" si="19"/>
        <v>15</v>
      </c>
      <c r="J250" s="142">
        <f t="shared" si="19"/>
        <v>13</v>
      </c>
      <c r="K250" s="142">
        <f t="shared" si="19"/>
        <v>15</v>
      </c>
      <c r="L250" s="142">
        <f t="shared" si="19"/>
        <v>12</v>
      </c>
      <c r="M250" s="142">
        <f t="shared" si="19"/>
        <v>16</v>
      </c>
      <c r="N250" s="142">
        <f t="shared" si="19"/>
        <v>11</v>
      </c>
      <c r="O250" s="142">
        <f t="shared" si="19"/>
        <v>13</v>
      </c>
      <c r="P250" s="142">
        <f t="shared" si="19"/>
        <v>30</v>
      </c>
      <c r="Q250" s="142">
        <f t="shared" si="19"/>
        <v>30</v>
      </c>
      <c r="R250" s="142">
        <f t="shared" si="19"/>
        <v>30</v>
      </c>
      <c r="S250" s="142"/>
    </row>
    <row r="251">
      <c r="A251" s="3" t="s">
        <v>41</v>
      </c>
      <c r="B251" s="143">
        <v>20.0</v>
      </c>
      <c r="C251" s="142">
        <f t="shared" ref="C251:R251" si="20">31-rank(C59,C$40:C$69)</f>
        <v>15</v>
      </c>
      <c r="D251" s="142">
        <f t="shared" si="20"/>
        <v>26</v>
      </c>
      <c r="E251" s="142">
        <f t="shared" si="20"/>
        <v>26</v>
      </c>
      <c r="F251" s="142">
        <f t="shared" si="20"/>
        <v>29</v>
      </c>
      <c r="G251" s="142">
        <f t="shared" si="20"/>
        <v>30</v>
      </c>
      <c r="H251" s="142">
        <f t="shared" si="20"/>
        <v>30</v>
      </c>
      <c r="I251" s="142">
        <f t="shared" si="20"/>
        <v>29</v>
      </c>
      <c r="J251" s="142">
        <f t="shared" si="20"/>
        <v>30</v>
      </c>
      <c r="K251" s="142">
        <f t="shared" si="20"/>
        <v>30</v>
      </c>
      <c r="L251" s="142">
        <f t="shared" si="20"/>
        <v>30</v>
      </c>
      <c r="M251" s="142">
        <f t="shared" si="20"/>
        <v>30</v>
      </c>
      <c r="N251" s="142">
        <f t="shared" si="20"/>
        <v>30</v>
      </c>
      <c r="O251" s="142">
        <f t="shared" si="20"/>
        <v>30</v>
      </c>
      <c r="P251" s="142">
        <f t="shared" si="20"/>
        <v>30</v>
      </c>
      <c r="Q251" s="142">
        <f t="shared" si="20"/>
        <v>30</v>
      </c>
      <c r="R251" s="142">
        <f t="shared" si="20"/>
        <v>30</v>
      </c>
      <c r="S251" s="142"/>
    </row>
    <row r="252">
      <c r="A252" s="3" t="s">
        <v>42</v>
      </c>
      <c r="B252" s="143">
        <v>6.0</v>
      </c>
      <c r="C252" s="142">
        <f t="shared" ref="C252:R252" si="21">31-rank(C60,C$40:C$69)</f>
        <v>20</v>
      </c>
      <c r="D252" s="142">
        <f t="shared" si="21"/>
        <v>23</v>
      </c>
      <c r="E252" s="142">
        <f t="shared" si="21"/>
        <v>19</v>
      </c>
      <c r="F252" s="142">
        <f t="shared" si="21"/>
        <v>13</v>
      </c>
      <c r="G252" s="142">
        <f t="shared" si="21"/>
        <v>14</v>
      </c>
      <c r="H252" s="142">
        <f t="shared" si="21"/>
        <v>13</v>
      </c>
      <c r="I252" s="142">
        <f t="shared" si="21"/>
        <v>14</v>
      </c>
      <c r="J252" s="142">
        <f t="shared" si="21"/>
        <v>14</v>
      </c>
      <c r="K252" s="142">
        <f t="shared" si="21"/>
        <v>10</v>
      </c>
      <c r="L252" s="142">
        <f t="shared" si="21"/>
        <v>9</v>
      </c>
      <c r="M252" s="142">
        <f t="shared" si="21"/>
        <v>9</v>
      </c>
      <c r="N252" s="142">
        <f t="shared" si="21"/>
        <v>13</v>
      </c>
      <c r="O252" s="142">
        <f t="shared" si="21"/>
        <v>14</v>
      </c>
      <c r="P252" s="142">
        <f t="shared" si="21"/>
        <v>30</v>
      </c>
      <c r="Q252" s="142">
        <f t="shared" si="21"/>
        <v>30</v>
      </c>
      <c r="R252" s="142">
        <f t="shared" si="21"/>
        <v>30</v>
      </c>
      <c r="S252" s="142"/>
    </row>
    <row r="253">
      <c r="A253" s="3" t="s">
        <v>43</v>
      </c>
      <c r="B253" s="143">
        <v>25.0</v>
      </c>
      <c r="C253" s="142">
        <f t="shared" ref="C253:R253" si="22">31-rank(C61,C$40:C$69)</f>
        <v>28</v>
      </c>
      <c r="D253" s="142">
        <f t="shared" si="22"/>
        <v>24</v>
      </c>
      <c r="E253" s="142">
        <f t="shared" si="22"/>
        <v>22</v>
      </c>
      <c r="F253" s="142">
        <f t="shared" si="22"/>
        <v>21</v>
      </c>
      <c r="G253" s="142">
        <f t="shared" si="22"/>
        <v>21</v>
      </c>
      <c r="H253" s="142">
        <f t="shared" si="22"/>
        <v>27</v>
      </c>
      <c r="I253" s="142">
        <f t="shared" si="22"/>
        <v>26</v>
      </c>
      <c r="J253" s="142">
        <f t="shared" si="22"/>
        <v>28</v>
      </c>
      <c r="K253" s="142">
        <f t="shared" si="22"/>
        <v>25</v>
      </c>
      <c r="L253" s="142">
        <f t="shared" si="22"/>
        <v>25</v>
      </c>
      <c r="M253" s="142">
        <f t="shared" si="22"/>
        <v>26</v>
      </c>
      <c r="N253" s="142">
        <f t="shared" si="22"/>
        <v>25</v>
      </c>
      <c r="O253" s="142">
        <f t="shared" si="22"/>
        <v>26</v>
      </c>
      <c r="P253" s="142">
        <f t="shared" si="22"/>
        <v>30</v>
      </c>
      <c r="Q253" s="142">
        <f t="shared" si="22"/>
        <v>30</v>
      </c>
      <c r="R253" s="142">
        <f t="shared" si="22"/>
        <v>30</v>
      </c>
      <c r="S253" s="142"/>
    </row>
    <row r="254">
      <c r="A254" s="3" t="s">
        <v>44</v>
      </c>
      <c r="B254" s="143">
        <v>30.0</v>
      </c>
      <c r="C254" s="142">
        <f t="shared" ref="C254:R254" si="23">31-rank(C62,C$40:C$69)</f>
        <v>30</v>
      </c>
      <c r="D254" s="142">
        <f t="shared" si="23"/>
        <v>30</v>
      </c>
      <c r="E254" s="142">
        <f t="shared" si="23"/>
        <v>30</v>
      </c>
      <c r="F254" s="142">
        <f t="shared" si="23"/>
        <v>30</v>
      </c>
      <c r="G254" s="142">
        <f t="shared" si="23"/>
        <v>29</v>
      </c>
      <c r="H254" s="142">
        <f t="shared" si="23"/>
        <v>28</v>
      </c>
      <c r="I254" s="142">
        <f t="shared" si="23"/>
        <v>28</v>
      </c>
      <c r="J254" s="142">
        <f t="shared" si="23"/>
        <v>26</v>
      </c>
      <c r="K254" s="142">
        <f t="shared" si="23"/>
        <v>28</v>
      </c>
      <c r="L254" s="142">
        <f t="shared" si="23"/>
        <v>29</v>
      </c>
      <c r="M254" s="142">
        <f t="shared" si="23"/>
        <v>27</v>
      </c>
      <c r="N254" s="142">
        <f t="shared" si="23"/>
        <v>28</v>
      </c>
      <c r="O254" s="142">
        <f t="shared" si="23"/>
        <v>28</v>
      </c>
      <c r="P254" s="142">
        <f t="shared" si="23"/>
        <v>30</v>
      </c>
      <c r="Q254" s="142">
        <f t="shared" si="23"/>
        <v>30</v>
      </c>
      <c r="R254" s="142">
        <f t="shared" si="23"/>
        <v>30</v>
      </c>
      <c r="S254" s="142"/>
    </row>
    <row r="255">
      <c r="A255" s="3" t="s">
        <v>45</v>
      </c>
      <c r="B255" s="143">
        <v>15.0</v>
      </c>
      <c r="C255" s="142">
        <f t="shared" ref="C255:R255" si="24">31-rank(C63,C$40:C$69)</f>
        <v>12</v>
      </c>
      <c r="D255" s="142">
        <f t="shared" si="24"/>
        <v>15</v>
      </c>
      <c r="E255" s="142">
        <f t="shared" si="24"/>
        <v>13</v>
      </c>
      <c r="F255" s="142">
        <f t="shared" si="24"/>
        <v>15</v>
      </c>
      <c r="G255" s="142">
        <f t="shared" si="24"/>
        <v>13</v>
      </c>
      <c r="H255" s="142">
        <f t="shared" si="24"/>
        <v>12</v>
      </c>
      <c r="I255" s="142">
        <f t="shared" si="24"/>
        <v>13</v>
      </c>
      <c r="J255" s="142">
        <f t="shared" si="24"/>
        <v>15</v>
      </c>
      <c r="K255" s="142">
        <f t="shared" si="24"/>
        <v>16</v>
      </c>
      <c r="L255" s="142">
        <f t="shared" si="24"/>
        <v>15</v>
      </c>
      <c r="M255" s="142">
        <f t="shared" si="24"/>
        <v>14</v>
      </c>
      <c r="N255" s="142">
        <f t="shared" si="24"/>
        <v>17</v>
      </c>
      <c r="O255" s="142">
        <f t="shared" si="24"/>
        <v>20</v>
      </c>
      <c r="P255" s="142">
        <f t="shared" si="24"/>
        <v>30</v>
      </c>
      <c r="Q255" s="142">
        <f t="shared" si="24"/>
        <v>30</v>
      </c>
      <c r="R255" s="142">
        <f t="shared" si="24"/>
        <v>30</v>
      </c>
      <c r="S255" s="142"/>
    </row>
    <row r="256">
      <c r="A256" s="3" t="s">
        <v>46</v>
      </c>
      <c r="B256" s="143">
        <v>8.0</v>
      </c>
      <c r="C256" s="142">
        <f t="shared" ref="C256:R256" si="25">31-rank(C64,C$40:C$69)</f>
        <v>11</v>
      </c>
      <c r="D256" s="142">
        <f t="shared" si="25"/>
        <v>7</v>
      </c>
      <c r="E256" s="142">
        <f t="shared" si="25"/>
        <v>4</v>
      </c>
      <c r="F256" s="142">
        <f t="shared" si="25"/>
        <v>5</v>
      </c>
      <c r="G256" s="142">
        <f t="shared" si="25"/>
        <v>2</v>
      </c>
      <c r="H256" s="142">
        <f t="shared" si="25"/>
        <v>3</v>
      </c>
      <c r="I256" s="142">
        <f t="shared" si="25"/>
        <v>7</v>
      </c>
      <c r="J256" s="142">
        <f t="shared" si="25"/>
        <v>8</v>
      </c>
      <c r="K256" s="142">
        <f t="shared" si="25"/>
        <v>9</v>
      </c>
      <c r="L256" s="142">
        <f t="shared" si="25"/>
        <v>6</v>
      </c>
      <c r="M256" s="142">
        <f t="shared" si="25"/>
        <v>8</v>
      </c>
      <c r="N256" s="142">
        <f t="shared" si="25"/>
        <v>8</v>
      </c>
      <c r="O256" s="142">
        <f t="shared" si="25"/>
        <v>9</v>
      </c>
      <c r="P256" s="142">
        <f t="shared" si="25"/>
        <v>30</v>
      </c>
      <c r="Q256" s="142">
        <f t="shared" si="25"/>
        <v>30</v>
      </c>
      <c r="R256" s="142">
        <f t="shared" si="25"/>
        <v>30</v>
      </c>
      <c r="S256" s="142"/>
    </row>
    <row r="257">
      <c r="A257" s="3" t="s">
        <v>47</v>
      </c>
      <c r="B257" s="143">
        <v>23.0</v>
      </c>
      <c r="C257" s="142">
        <f t="shared" ref="C257:R257" si="26">31-rank(C65,C$40:C$69)</f>
        <v>18</v>
      </c>
      <c r="D257" s="142">
        <f t="shared" si="26"/>
        <v>13</v>
      </c>
      <c r="E257" s="142">
        <f t="shared" si="26"/>
        <v>14</v>
      </c>
      <c r="F257" s="142">
        <f t="shared" si="26"/>
        <v>18</v>
      </c>
      <c r="G257" s="142">
        <f t="shared" si="26"/>
        <v>18</v>
      </c>
      <c r="H257" s="142">
        <f t="shared" si="26"/>
        <v>22</v>
      </c>
      <c r="I257" s="142">
        <f t="shared" si="26"/>
        <v>23</v>
      </c>
      <c r="J257" s="142">
        <f t="shared" si="26"/>
        <v>24</v>
      </c>
      <c r="K257" s="142">
        <f t="shared" si="26"/>
        <v>24</v>
      </c>
      <c r="L257" s="142">
        <f t="shared" si="26"/>
        <v>24</v>
      </c>
      <c r="M257" s="142">
        <f t="shared" si="26"/>
        <v>25</v>
      </c>
      <c r="N257" s="142">
        <f t="shared" si="26"/>
        <v>24</v>
      </c>
      <c r="O257" s="142">
        <f t="shared" si="26"/>
        <v>24</v>
      </c>
      <c r="P257" s="142">
        <f t="shared" si="26"/>
        <v>30</v>
      </c>
      <c r="Q257" s="142">
        <f t="shared" si="26"/>
        <v>30</v>
      </c>
      <c r="R257" s="142">
        <f t="shared" si="26"/>
        <v>30</v>
      </c>
      <c r="S257" s="142"/>
    </row>
    <row r="258">
      <c r="A258" s="3" t="s">
        <v>48</v>
      </c>
      <c r="B258" s="143">
        <v>1.0</v>
      </c>
      <c r="C258" s="142">
        <f t="shared" ref="C258:R258" si="27">31-rank(C66,C$40:C$69)</f>
        <v>1</v>
      </c>
      <c r="D258" s="142">
        <f t="shared" si="27"/>
        <v>10</v>
      </c>
      <c r="E258" s="142">
        <f t="shared" si="27"/>
        <v>3</v>
      </c>
      <c r="F258" s="142">
        <f t="shared" si="27"/>
        <v>4</v>
      </c>
      <c r="G258" s="142">
        <f t="shared" si="27"/>
        <v>11</v>
      </c>
      <c r="H258" s="142">
        <f t="shared" si="27"/>
        <v>11</v>
      </c>
      <c r="I258" s="142">
        <f t="shared" si="27"/>
        <v>8</v>
      </c>
      <c r="J258" s="142">
        <f t="shared" si="27"/>
        <v>9</v>
      </c>
      <c r="K258" s="142">
        <f t="shared" si="27"/>
        <v>12</v>
      </c>
      <c r="L258" s="142">
        <f t="shared" si="27"/>
        <v>7</v>
      </c>
      <c r="M258" s="142">
        <f t="shared" si="27"/>
        <v>5</v>
      </c>
      <c r="N258" s="142">
        <f t="shared" si="27"/>
        <v>2</v>
      </c>
      <c r="O258" s="142">
        <f t="shared" si="27"/>
        <v>3</v>
      </c>
      <c r="P258" s="142">
        <f t="shared" si="27"/>
        <v>30</v>
      </c>
      <c r="Q258" s="142">
        <f t="shared" si="27"/>
        <v>30</v>
      </c>
      <c r="R258" s="142">
        <f t="shared" si="27"/>
        <v>30</v>
      </c>
      <c r="S258" s="142"/>
    </row>
    <row r="259">
      <c r="A259" s="3" t="s">
        <v>49</v>
      </c>
      <c r="B259" s="143">
        <v>12.0</v>
      </c>
      <c r="C259" s="142">
        <f t="shared" ref="C259:R259" si="28">31-rank(C67,C$40:C$69)</f>
        <v>10</v>
      </c>
      <c r="D259" s="142">
        <f t="shared" si="28"/>
        <v>4</v>
      </c>
      <c r="E259" s="142">
        <f t="shared" si="28"/>
        <v>7</v>
      </c>
      <c r="F259" s="142">
        <f t="shared" si="28"/>
        <v>7</v>
      </c>
      <c r="G259" s="142">
        <f t="shared" si="28"/>
        <v>3</v>
      </c>
      <c r="H259" s="142">
        <f t="shared" si="28"/>
        <v>10</v>
      </c>
      <c r="I259" s="142">
        <f t="shared" si="28"/>
        <v>11</v>
      </c>
      <c r="J259" s="142">
        <f t="shared" si="28"/>
        <v>6</v>
      </c>
      <c r="K259" s="142">
        <f t="shared" si="28"/>
        <v>6</v>
      </c>
      <c r="L259" s="142">
        <f t="shared" si="28"/>
        <v>13</v>
      </c>
      <c r="M259" s="142">
        <f t="shared" si="28"/>
        <v>13</v>
      </c>
      <c r="N259" s="142">
        <f t="shared" si="28"/>
        <v>14</v>
      </c>
      <c r="O259" s="142">
        <f t="shared" si="28"/>
        <v>12</v>
      </c>
      <c r="P259" s="142">
        <f t="shared" si="28"/>
        <v>30</v>
      </c>
      <c r="Q259" s="142">
        <f t="shared" si="28"/>
        <v>30</v>
      </c>
      <c r="R259" s="142">
        <f t="shared" si="28"/>
        <v>30</v>
      </c>
      <c r="S259" s="142"/>
    </row>
    <row r="260">
      <c r="A260" s="3" t="s">
        <v>50</v>
      </c>
      <c r="B260" s="143">
        <v>27.0</v>
      </c>
      <c r="C260" s="142">
        <f t="shared" ref="C260:R260" si="29">31-rank(C68,C$40:C$69)</f>
        <v>24</v>
      </c>
      <c r="D260" s="142">
        <f t="shared" si="29"/>
        <v>21</v>
      </c>
      <c r="E260" s="142">
        <f t="shared" si="29"/>
        <v>23</v>
      </c>
      <c r="F260" s="142">
        <f t="shared" si="29"/>
        <v>26</v>
      </c>
      <c r="G260" s="142">
        <f t="shared" si="29"/>
        <v>22</v>
      </c>
      <c r="H260" s="142">
        <f t="shared" si="29"/>
        <v>24</v>
      </c>
      <c r="I260" s="142">
        <f t="shared" si="29"/>
        <v>22</v>
      </c>
      <c r="J260" s="142">
        <f t="shared" si="29"/>
        <v>23</v>
      </c>
      <c r="K260" s="142">
        <f t="shared" si="29"/>
        <v>22</v>
      </c>
      <c r="L260" s="142">
        <f t="shared" si="29"/>
        <v>19</v>
      </c>
      <c r="M260" s="142">
        <f t="shared" si="29"/>
        <v>15</v>
      </c>
      <c r="N260" s="142">
        <f t="shared" si="29"/>
        <v>16</v>
      </c>
      <c r="O260" s="142">
        <f t="shared" si="29"/>
        <v>17</v>
      </c>
      <c r="P260" s="142">
        <f t="shared" si="29"/>
        <v>30</v>
      </c>
      <c r="Q260" s="142">
        <f t="shared" si="29"/>
        <v>30</v>
      </c>
      <c r="R260" s="142">
        <f t="shared" si="29"/>
        <v>30</v>
      </c>
      <c r="S260" s="142"/>
    </row>
    <row r="261">
      <c r="A261" s="3" t="s">
        <v>51</v>
      </c>
      <c r="B261" s="143">
        <v>10.0</v>
      </c>
      <c r="C261" s="142">
        <f t="shared" ref="C261:R261" si="30">31-rank(C69,C$40:C$69)</f>
        <v>13</v>
      </c>
      <c r="D261" s="142">
        <f t="shared" si="30"/>
        <v>9</v>
      </c>
      <c r="E261" s="142">
        <f t="shared" si="30"/>
        <v>10</v>
      </c>
      <c r="F261" s="142">
        <f t="shared" si="30"/>
        <v>6</v>
      </c>
      <c r="G261" s="142">
        <f t="shared" si="30"/>
        <v>9</v>
      </c>
      <c r="H261" s="142">
        <f t="shared" si="30"/>
        <v>9</v>
      </c>
      <c r="I261" s="142">
        <f t="shared" si="30"/>
        <v>9</v>
      </c>
      <c r="J261" s="142">
        <f t="shared" si="30"/>
        <v>12</v>
      </c>
      <c r="K261" s="142">
        <f t="shared" si="30"/>
        <v>14</v>
      </c>
      <c r="L261" s="142">
        <f t="shared" si="30"/>
        <v>18</v>
      </c>
      <c r="M261" s="142">
        <f t="shared" si="30"/>
        <v>12</v>
      </c>
      <c r="N261" s="142">
        <f t="shared" si="30"/>
        <v>12</v>
      </c>
      <c r="O261" s="142">
        <f t="shared" si="30"/>
        <v>11</v>
      </c>
      <c r="P261" s="142">
        <f t="shared" si="30"/>
        <v>30</v>
      </c>
      <c r="Q261" s="142">
        <f t="shared" si="30"/>
        <v>30</v>
      </c>
      <c r="R261" s="142">
        <f t="shared" si="30"/>
        <v>30</v>
      </c>
      <c r="S261" s="142"/>
    </row>
    <row r="262">
      <c r="A262" s="46"/>
      <c r="B262" s="142"/>
      <c r="C262" s="142"/>
      <c r="D262" s="142"/>
      <c r="E262" s="142"/>
      <c r="F262" s="142"/>
      <c r="G262" s="142"/>
      <c r="H262" s="142"/>
      <c r="I262" s="142"/>
      <c r="J262" s="142"/>
      <c r="K262" s="142"/>
      <c r="L262" s="142"/>
      <c r="M262" s="142"/>
      <c r="N262" s="142"/>
      <c r="O262" s="142"/>
      <c r="P262" s="142"/>
      <c r="Q262" s="142"/>
      <c r="R262" s="142"/>
      <c r="S262" s="142"/>
    </row>
    <row r="263">
      <c r="A263" s="3" t="s">
        <v>313</v>
      </c>
      <c r="B263" s="142"/>
      <c r="C263" s="142"/>
      <c r="D263" s="142"/>
      <c r="E263" s="142"/>
      <c r="F263" s="142"/>
      <c r="G263" s="142"/>
      <c r="H263" s="142"/>
      <c r="I263" s="142"/>
      <c r="J263" s="142"/>
      <c r="K263" s="142"/>
      <c r="L263" s="142"/>
      <c r="M263" s="142"/>
      <c r="N263" s="142"/>
      <c r="O263" s="142"/>
      <c r="P263" s="142"/>
      <c r="Q263" s="142"/>
      <c r="R263" s="142"/>
      <c r="S263" s="142"/>
    </row>
    <row r="264">
      <c r="A264" s="3" t="s">
        <v>1</v>
      </c>
      <c r="B264" s="142"/>
      <c r="C264" s="142" t="str">
        <f t="shared" ref="C264:S264" si="31">if(B232-C232&gt;0,concatenate("+",B232-C232),if(B232-C232=0,"--",B232-C232))</f>
        <v>--</v>
      </c>
      <c r="D264" s="142" t="str">
        <f t="shared" si="31"/>
        <v>--</v>
      </c>
      <c r="E264" s="142" t="str">
        <f t="shared" si="31"/>
        <v>+4</v>
      </c>
      <c r="F264" s="142" t="str">
        <f t="shared" si="31"/>
        <v>+3</v>
      </c>
      <c r="G264" s="142" t="str">
        <f t="shared" si="31"/>
        <v>+5</v>
      </c>
      <c r="H264" s="142" t="str">
        <f t="shared" si="31"/>
        <v>+2</v>
      </c>
      <c r="I264" s="142" t="str">
        <f t="shared" si="31"/>
        <v>--</v>
      </c>
      <c r="J264" s="142" t="str">
        <f t="shared" si="31"/>
        <v>+1</v>
      </c>
      <c r="K264" s="142">
        <f t="shared" si="31"/>
        <v>-2</v>
      </c>
      <c r="L264" s="142" t="str">
        <f t="shared" si="31"/>
        <v>+1</v>
      </c>
      <c r="M264" s="142">
        <f t="shared" si="31"/>
        <v>-1</v>
      </c>
      <c r="N264" s="142">
        <f t="shared" si="31"/>
        <v>-3</v>
      </c>
      <c r="O264" s="142" t="str">
        <f t="shared" si="31"/>
        <v>--</v>
      </c>
      <c r="P264" s="142">
        <f t="shared" si="31"/>
        <v>-24</v>
      </c>
      <c r="Q264" s="142" t="str">
        <f t="shared" si="31"/>
        <v>--</v>
      </c>
      <c r="R264" s="142" t="str">
        <f t="shared" si="31"/>
        <v>--</v>
      </c>
      <c r="S264" s="142" t="str">
        <f t="shared" si="31"/>
        <v>+30</v>
      </c>
    </row>
    <row r="265">
      <c r="A265" s="3" t="s">
        <v>22</v>
      </c>
      <c r="B265" s="142"/>
      <c r="C265" s="142" t="str">
        <f t="shared" ref="C265:S265" si="32">if(B233-C233&gt;0,concatenate("+",B233-C233),if(B233-C233=0,"--",B233-C233))</f>
        <v>+6</v>
      </c>
      <c r="D265" s="142" t="str">
        <f t="shared" si="32"/>
        <v>+2</v>
      </c>
      <c r="E265" s="142">
        <f t="shared" si="32"/>
        <v>-4</v>
      </c>
      <c r="F265" s="142" t="str">
        <f t="shared" si="32"/>
        <v>+2</v>
      </c>
      <c r="G265" s="142">
        <f t="shared" si="32"/>
        <v>-2</v>
      </c>
      <c r="H265" s="142">
        <f t="shared" si="32"/>
        <v>-2</v>
      </c>
      <c r="I265" s="142" t="str">
        <f t="shared" si="32"/>
        <v>+2</v>
      </c>
      <c r="J265" s="142" t="str">
        <f t="shared" si="32"/>
        <v>+2</v>
      </c>
      <c r="K265" s="142">
        <f t="shared" si="32"/>
        <v>-1</v>
      </c>
      <c r="L265" s="142" t="str">
        <f t="shared" si="32"/>
        <v>+2</v>
      </c>
      <c r="M265" s="142" t="str">
        <f t="shared" si="32"/>
        <v>+3</v>
      </c>
      <c r="N265" s="142" t="str">
        <f t="shared" si="32"/>
        <v>--</v>
      </c>
      <c r="O265" s="142" t="str">
        <f t="shared" si="32"/>
        <v>+3</v>
      </c>
      <c r="P265" s="142">
        <f t="shared" si="32"/>
        <v>-15</v>
      </c>
      <c r="Q265" s="142" t="str">
        <f t="shared" si="32"/>
        <v>--</v>
      </c>
      <c r="R265" s="142" t="str">
        <f t="shared" si="32"/>
        <v>--</v>
      </c>
      <c r="S265" s="142" t="str">
        <f t="shared" si="32"/>
        <v>+30</v>
      </c>
    </row>
    <row r="266">
      <c r="A266" s="3" t="s">
        <v>23</v>
      </c>
      <c r="B266" s="142"/>
      <c r="C266" s="142">
        <f t="shared" ref="C266:S266" si="33">if(B234-C234&gt;0,concatenate("+",B234-C234),if(B234-C234=0,"--",B234-C234))</f>
        <v>-2</v>
      </c>
      <c r="D266" s="142" t="str">
        <f t="shared" si="33"/>
        <v>+4</v>
      </c>
      <c r="E266" s="142">
        <f t="shared" si="33"/>
        <v>-4</v>
      </c>
      <c r="F266" s="142" t="str">
        <f t="shared" si="33"/>
        <v>+1</v>
      </c>
      <c r="G266" s="142" t="str">
        <f t="shared" si="33"/>
        <v>+1</v>
      </c>
      <c r="H266" s="142">
        <f t="shared" si="33"/>
        <v>-3</v>
      </c>
      <c r="I266" s="142" t="str">
        <f t="shared" si="33"/>
        <v>+1</v>
      </c>
      <c r="J266" s="142" t="str">
        <f t="shared" si="33"/>
        <v>--</v>
      </c>
      <c r="K266" s="142" t="str">
        <f t="shared" si="33"/>
        <v>+1</v>
      </c>
      <c r="L266" s="142">
        <f t="shared" si="33"/>
        <v>-2</v>
      </c>
      <c r="M266" s="142" t="str">
        <f t="shared" si="33"/>
        <v>--</v>
      </c>
      <c r="N266" s="142" t="str">
        <f t="shared" si="33"/>
        <v>+6</v>
      </c>
      <c r="O266" s="142">
        <f t="shared" si="33"/>
        <v>-2</v>
      </c>
      <c r="P266" s="142">
        <f t="shared" si="33"/>
        <v>-12</v>
      </c>
      <c r="Q266" s="142" t="str">
        <f t="shared" si="33"/>
        <v>--</v>
      </c>
      <c r="R266" s="142" t="str">
        <f t="shared" si="33"/>
        <v>--</v>
      </c>
      <c r="S266" s="142" t="str">
        <f t="shared" si="33"/>
        <v>+30</v>
      </c>
    </row>
    <row r="267">
      <c r="A267" s="3" t="s">
        <v>24</v>
      </c>
      <c r="B267" s="142"/>
      <c r="C267" s="142">
        <f t="shared" ref="C267:S267" si="34">if(B235-C235&gt;0,concatenate("+",B235-C235),if(B235-C235=0,"--",B235-C235))</f>
        <v>-4</v>
      </c>
      <c r="D267" s="142">
        <f t="shared" si="34"/>
        <v>-1</v>
      </c>
      <c r="E267" s="142">
        <f t="shared" si="34"/>
        <v>-9</v>
      </c>
      <c r="F267" s="142" t="str">
        <f t="shared" si="34"/>
        <v>+3</v>
      </c>
      <c r="G267" s="142">
        <f t="shared" si="34"/>
        <v>-1</v>
      </c>
      <c r="H267" s="142" t="str">
        <f t="shared" si="34"/>
        <v>+5</v>
      </c>
      <c r="I267" s="142" t="str">
        <f t="shared" si="34"/>
        <v>+2</v>
      </c>
      <c r="J267" s="142" t="str">
        <f t="shared" si="34"/>
        <v>+1</v>
      </c>
      <c r="K267" s="142">
        <f t="shared" si="34"/>
        <v>-4</v>
      </c>
      <c r="L267" s="142" t="str">
        <f t="shared" si="34"/>
        <v>+4</v>
      </c>
      <c r="M267" s="142">
        <f t="shared" si="34"/>
        <v>-4</v>
      </c>
      <c r="N267" s="142">
        <f t="shared" si="34"/>
        <v>-1</v>
      </c>
      <c r="O267" s="142">
        <f t="shared" si="34"/>
        <v>-1</v>
      </c>
      <c r="P267" s="142">
        <f t="shared" si="34"/>
        <v>-7</v>
      </c>
      <c r="Q267" s="142" t="str">
        <f t="shared" si="34"/>
        <v>--</v>
      </c>
      <c r="R267" s="142" t="str">
        <f t="shared" si="34"/>
        <v>--</v>
      </c>
      <c r="S267" s="142" t="str">
        <f t="shared" si="34"/>
        <v>+30</v>
      </c>
    </row>
    <row r="268">
      <c r="A268" s="3" t="s">
        <v>25</v>
      </c>
      <c r="B268" s="142"/>
      <c r="C268" s="142">
        <f t="shared" ref="C268:S268" si="35">if(B236-C236&gt;0,concatenate("+",B236-C236),if(B236-C236=0,"--",B236-C236))</f>
        <v>-1</v>
      </c>
      <c r="D268" s="142">
        <f t="shared" si="35"/>
        <v>-1</v>
      </c>
      <c r="E268" s="142">
        <f t="shared" si="35"/>
        <v>-4</v>
      </c>
      <c r="F268" s="142">
        <f t="shared" si="35"/>
        <v>-2</v>
      </c>
      <c r="G268" s="142" t="str">
        <f t="shared" si="35"/>
        <v>+4</v>
      </c>
      <c r="H268" s="142" t="str">
        <f t="shared" si="35"/>
        <v>+2</v>
      </c>
      <c r="I268" s="142">
        <f t="shared" si="35"/>
        <v>-7</v>
      </c>
      <c r="J268" s="142" t="str">
        <f t="shared" si="35"/>
        <v>+2</v>
      </c>
      <c r="K268" s="142">
        <f t="shared" si="35"/>
        <v>-1</v>
      </c>
      <c r="L268" s="142" t="str">
        <f t="shared" si="35"/>
        <v>--</v>
      </c>
      <c r="M268" s="142">
        <f t="shared" si="35"/>
        <v>-1</v>
      </c>
      <c r="N268" s="142" t="str">
        <f t="shared" si="35"/>
        <v>+3</v>
      </c>
      <c r="O268" s="142" t="str">
        <f t="shared" si="35"/>
        <v>+1</v>
      </c>
      <c r="P268" s="142">
        <f t="shared" si="35"/>
        <v>-22</v>
      </c>
      <c r="Q268" s="142" t="str">
        <f t="shared" si="35"/>
        <v>--</v>
      </c>
      <c r="R268" s="142" t="str">
        <f t="shared" si="35"/>
        <v>--</v>
      </c>
      <c r="S268" s="142" t="str">
        <f t="shared" si="35"/>
        <v>+30</v>
      </c>
    </row>
    <row r="269">
      <c r="A269" s="3" t="s">
        <v>26</v>
      </c>
      <c r="B269" s="142"/>
      <c r="C269" s="142">
        <f t="shared" ref="C269:S269" si="36">if(B237-C237&gt;0,concatenate("+",B237-C237),if(B237-C237=0,"--",B237-C237))</f>
        <v>-1</v>
      </c>
      <c r="D269" s="142">
        <f t="shared" si="36"/>
        <v>-5</v>
      </c>
      <c r="E269" s="142">
        <f t="shared" si="36"/>
        <v>-3</v>
      </c>
      <c r="F269" s="142">
        <f t="shared" si="36"/>
        <v>-1</v>
      </c>
      <c r="G269" s="142" t="str">
        <f t="shared" si="36"/>
        <v>--</v>
      </c>
      <c r="H269" s="142">
        <f t="shared" si="36"/>
        <v>-5</v>
      </c>
      <c r="I269" s="142" t="str">
        <f t="shared" si="36"/>
        <v>+7</v>
      </c>
      <c r="J269" s="142" t="str">
        <f t="shared" si="36"/>
        <v>+5</v>
      </c>
      <c r="K269" s="142" t="str">
        <f t="shared" si="36"/>
        <v>+1</v>
      </c>
      <c r="L269" s="142">
        <f t="shared" si="36"/>
        <v>-1</v>
      </c>
      <c r="M269" s="142" t="str">
        <f t="shared" si="36"/>
        <v>+3</v>
      </c>
      <c r="N269" s="142">
        <f t="shared" si="36"/>
        <v>-1</v>
      </c>
      <c r="O269" s="142" t="str">
        <f t="shared" si="36"/>
        <v>+1</v>
      </c>
      <c r="P269" s="142">
        <f t="shared" si="36"/>
        <v>-28</v>
      </c>
      <c r="Q269" s="142" t="str">
        <f t="shared" si="36"/>
        <v>--</v>
      </c>
      <c r="R269" s="142" t="str">
        <f t="shared" si="36"/>
        <v>--</v>
      </c>
      <c r="S269" s="142" t="str">
        <f t="shared" si="36"/>
        <v>+30</v>
      </c>
    </row>
    <row r="270">
      <c r="A270" s="3" t="s">
        <v>27</v>
      </c>
      <c r="B270" s="142"/>
      <c r="C270" s="142" t="str">
        <f t="shared" ref="C270:S270" si="37">if(B238-C238&gt;0,concatenate("+",B238-C238),if(B238-C238=0,"--",B238-C238))</f>
        <v>--</v>
      </c>
      <c r="D270" s="142" t="str">
        <f t="shared" si="37"/>
        <v>+1</v>
      </c>
      <c r="E270" s="142" t="str">
        <f t="shared" si="37"/>
        <v>--</v>
      </c>
      <c r="F270" s="142">
        <f t="shared" si="37"/>
        <v>-4</v>
      </c>
      <c r="G270" s="142" t="str">
        <f t="shared" si="37"/>
        <v>+2</v>
      </c>
      <c r="H270" s="142" t="str">
        <f t="shared" si="37"/>
        <v>+2</v>
      </c>
      <c r="I270" s="142" t="str">
        <f t="shared" si="37"/>
        <v>--</v>
      </c>
      <c r="J270" s="142">
        <f t="shared" si="37"/>
        <v>-1</v>
      </c>
      <c r="K270" s="142" t="str">
        <f t="shared" si="37"/>
        <v>--</v>
      </c>
      <c r="L270" s="142">
        <f t="shared" si="37"/>
        <v>-4</v>
      </c>
      <c r="M270" s="142" t="str">
        <f t="shared" si="37"/>
        <v>+1</v>
      </c>
      <c r="N270" s="142" t="str">
        <f t="shared" si="37"/>
        <v>--</v>
      </c>
      <c r="O270" s="142" t="str">
        <f t="shared" si="37"/>
        <v>--</v>
      </c>
      <c r="P270" s="142">
        <f t="shared" si="37"/>
        <v>-20</v>
      </c>
      <c r="Q270" s="142" t="str">
        <f t="shared" si="37"/>
        <v>--</v>
      </c>
      <c r="R270" s="142" t="str">
        <f t="shared" si="37"/>
        <v>--</v>
      </c>
      <c r="S270" s="142" t="str">
        <f t="shared" si="37"/>
        <v>+30</v>
      </c>
    </row>
    <row r="271">
      <c r="A271" s="3" t="s">
        <v>28</v>
      </c>
      <c r="B271" s="142"/>
      <c r="C271" s="142">
        <f t="shared" ref="C271:S271" si="38">if(B239-C239&gt;0,concatenate("+",B239-C239),if(B239-C239=0,"--",B239-C239))</f>
        <v>-2</v>
      </c>
      <c r="D271" s="142">
        <f t="shared" si="38"/>
        <v>-8</v>
      </c>
      <c r="E271" s="142" t="str">
        <f t="shared" si="38"/>
        <v>+11</v>
      </c>
      <c r="F271" s="142">
        <f t="shared" si="38"/>
        <v>-4</v>
      </c>
      <c r="G271" s="142" t="str">
        <f t="shared" si="38"/>
        <v>--</v>
      </c>
      <c r="H271" s="142" t="str">
        <f t="shared" si="38"/>
        <v>+2</v>
      </c>
      <c r="I271" s="142">
        <f t="shared" si="38"/>
        <v>-2</v>
      </c>
      <c r="J271" s="142">
        <f t="shared" si="38"/>
        <v>-5</v>
      </c>
      <c r="K271" s="142">
        <f t="shared" si="38"/>
        <v>-1</v>
      </c>
      <c r="L271" s="142" t="str">
        <f t="shared" si="38"/>
        <v>--</v>
      </c>
      <c r="M271" s="142" t="str">
        <f t="shared" si="38"/>
        <v>+3</v>
      </c>
      <c r="N271" s="142">
        <f t="shared" si="38"/>
        <v>-3</v>
      </c>
      <c r="O271" s="142" t="str">
        <f t="shared" si="38"/>
        <v>--</v>
      </c>
      <c r="P271" s="142">
        <f t="shared" si="38"/>
        <v>-4</v>
      </c>
      <c r="Q271" s="142" t="str">
        <f t="shared" si="38"/>
        <v>--</v>
      </c>
      <c r="R271" s="142" t="str">
        <f t="shared" si="38"/>
        <v>--</v>
      </c>
      <c r="S271" s="142" t="str">
        <f t="shared" si="38"/>
        <v>+30</v>
      </c>
    </row>
    <row r="272">
      <c r="A272" s="3" t="s">
        <v>29</v>
      </c>
      <c r="B272" s="142"/>
      <c r="C272" s="142">
        <f t="shared" ref="C272:S272" si="39">if(B240-C240&gt;0,concatenate("+",B240-C240),if(B240-C240=0,"--",B240-C240))</f>
        <v>-6</v>
      </c>
      <c r="D272" s="142" t="str">
        <f t="shared" si="39"/>
        <v>+2</v>
      </c>
      <c r="E272" s="142">
        <f t="shared" si="39"/>
        <v>-4</v>
      </c>
      <c r="F272" s="142" t="str">
        <f t="shared" si="39"/>
        <v>+1</v>
      </c>
      <c r="G272" s="142" t="str">
        <f t="shared" si="39"/>
        <v>+1</v>
      </c>
      <c r="H272" s="142" t="str">
        <f t="shared" si="39"/>
        <v>+11</v>
      </c>
      <c r="I272" s="142">
        <f t="shared" si="39"/>
        <v>-3</v>
      </c>
      <c r="J272" s="142" t="str">
        <f t="shared" si="39"/>
        <v>--</v>
      </c>
      <c r="K272" s="142" t="str">
        <f t="shared" si="39"/>
        <v>+1</v>
      </c>
      <c r="L272" s="142">
        <f t="shared" si="39"/>
        <v>-5</v>
      </c>
      <c r="M272" s="142">
        <f t="shared" si="39"/>
        <v>-1</v>
      </c>
      <c r="N272" s="142" t="str">
        <f t="shared" si="39"/>
        <v>+1</v>
      </c>
      <c r="O272" s="142" t="str">
        <f t="shared" si="39"/>
        <v>+1</v>
      </c>
      <c r="P272" s="142">
        <f t="shared" si="39"/>
        <v>-8</v>
      </c>
      <c r="Q272" s="142" t="str">
        <f t="shared" si="39"/>
        <v>--</v>
      </c>
      <c r="R272" s="142" t="str">
        <f t="shared" si="39"/>
        <v>--</v>
      </c>
      <c r="S272" s="142" t="str">
        <f t="shared" si="39"/>
        <v>+30</v>
      </c>
    </row>
    <row r="273">
      <c r="A273" s="3" t="s">
        <v>30</v>
      </c>
      <c r="B273" s="142"/>
      <c r="C273" s="142" t="str">
        <f t="shared" ref="C273:S273" si="40">if(B241-C241&gt;0,concatenate("+",B241-C241),if(B241-C241=0,"--",B241-C241))</f>
        <v>+3</v>
      </c>
      <c r="D273" s="142" t="str">
        <f t="shared" si="40"/>
        <v>+1</v>
      </c>
      <c r="E273" s="142" t="str">
        <f t="shared" si="40"/>
        <v>--</v>
      </c>
      <c r="F273" s="142" t="str">
        <f t="shared" si="40"/>
        <v>--</v>
      </c>
      <c r="G273" s="142" t="str">
        <f t="shared" si="40"/>
        <v>--</v>
      </c>
      <c r="H273" s="142" t="str">
        <f t="shared" si="40"/>
        <v>--</v>
      </c>
      <c r="I273" s="142" t="str">
        <f t="shared" si="40"/>
        <v>--</v>
      </c>
      <c r="J273" s="142">
        <f t="shared" si="40"/>
        <v>-1</v>
      </c>
      <c r="K273" s="142" t="str">
        <f t="shared" si="40"/>
        <v>+1</v>
      </c>
      <c r="L273" s="142" t="str">
        <f t="shared" si="40"/>
        <v>--</v>
      </c>
      <c r="M273" s="142" t="str">
        <f t="shared" si="40"/>
        <v>--</v>
      </c>
      <c r="N273" s="142" t="str">
        <f t="shared" si="40"/>
        <v>--</v>
      </c>
      <c r="O273" s="142" t="str">
        <f t="shared" si="40"/>
        <v>--</v>
      </c>
      <c r="P273" s="142">
        <f t="shared" si="40"/>
        <v>-29</v>
      </c>
      <c r="Q273" s="142" t="str">
        <f t="shared" si="40"/>
        <v>--</v>
      </c>
      <c r="R273" s="142" t="str">
        <f t="shared" si="40"/>
        <v>--</v>
      </c>
      <c r="S273" s="142" t="str">
        <f t="shared" si="40"/>
        <v>+30</v>
      </c>
    </row>
    <row r="274">
      <c r="A274" s="3" t="s">
        <v>31</v>
      </c>
      <c r="B274" s="142"/>
      <c r="C274" s="142" t="str">
        <f t="shared" ref="C274:S274" si="41">if(B242-C242&gt;0,concatenate("+",B242-C242),if(B242-C242=0,"--",B242-C242))</f>
        <v>+4</v>
      </c>
      <c r="D274" s="142" t="str">
        <f t="shared" si="41"/>
        <v>+2</v>
      </c>
      <c r="E274" s="142">
        <f t="shared" si="41"/>
        <v>-2</v>
      </c>
      <c r="F274" s="142" t="str">
        <f t="shared" si="41"/>
        <v>+2</v>
      </c>
      <c r="G274" s="142">
        <f t="shared" si="41"/>
        <v>-2</v>
      </c>
      <c r="H274" s="142" t="str">
        <f t="shared" si="41"/>
        <v>+1</v>
      </c>
      <c r="I274" s="142">
        <f t="shared" si="41"/>
        <v>-1</v>
      </c>
      <c r="J274" s="142" t="str">
        <f t="shared" si="41"/>
        <v>+1</v>
      </c>
      <c r="K274" s="142">
        <f t="shared" si="41"/>
        <v>-1</v>
      </c>
      <c r="L274" s="142" t="str">
        <f t="shared" si="41"/>
        <v>+2</v>
      </c>
      <c r="M274" s="142">
        <f t="shared" si="41"/>
        <v>-3</v>
      </c>
      <c r="N274" s="142" t="str">
        <f t="shared" si="41"/>
        <v>+2</v>
      </c>
      <c r="O274" s="142" t="str">
        <f t="shared" si="41"/>
        <v>--</v>
      </c>
      <c r="P274" s="142">
        <f t="shared" si="41"/>
        <v>-26</v>
      </c>
      <c r="Q274" s="142" t="str">
        <f t="shared" si="41"/>
        <v>--</v>
      </c>
      <c r="R274" s="142" t="str">
        <f t="shared" si="41"/>
        <v>--</v>
      </c>
      <c r="S274" s="142" t="str">
        <f t="shared" si="41"/>
        <v>+30</v>
      </c>
    </row>
    <row r="275">
      <c r="A275" s="3" t="s">
        <v>32</v>
      </c>
      <c r="B275" s="142"/>
      <c r="C275" s="142">
        <f t="shared" ref="C275:S275" si="42">if(B243-C243&gt;0,concatenate("+",B243-C243),if(B243-C243=0,"--",B243-C243))</f>
        <v>-3</v>
      </c>
      <c r="D275" s="142" t="str">
        <f t="shared" si="42"/>
        <v>+3</v>
      </c>
      <c r="E275" s="142" t="str">
        <f t="shared" si="42"/>
        <v>+2</v>
      </c>
      <c r="F275" s="142">
        <f t="shared" si="42"/>
        <v>-5</v>
      </c>
      <c r="G275" s="142" t="str">
        <f t="shared" si="42"/>
        <v>+2</v>
      </c>
      <c r="H275" s="142" t="str">
        <f t="shared" si="42"/>
        <v>--</v>
      </c>
      <c r="I275" s="142">
        <f t="shared" si="42"/>
        <v>-2</v>
      </c>
      <c r="J275" s="142" t="str">
        <f t="shared" si="42"/>
        <v>+5</v>
      </c>
      <c r="K275" s="142" t="str">
        <f t="shared" si="42"/>
        <v>+1</v>
      </c>
      <c r="L275" s="142" t="str">
        <f t="shared" si="42"/>
        <v>+5</v>
      </c>
      <c r="M275" s="142">
        <f t="shared" si="42"/>
        <v>-5</v>
      </c>
      <c r="N275" s="142">
        <f t="shared" si="42"/>
        <v>-1</v>
      </c>
      <c r="O275" s="142" t="str">
        <f t="shared" si="42"/>
        <v>+1</v>
      </c>
      <c r="P275" s="142">
        <f t="shared" si="42"/>
        <v>-11</v>
      </c>
      <c r="Q275" s="142" t="str">
        <f t="shared" si="42"/>
        <v>--</v>
      </c>
      <c r="R275" s="142" t="str">
        <f t="shared" si="42"/>
        <v>--</v>
      </c>
      <c r="S275" s="142" t="str">
        <f t="shared" si="42"/>
        <v>+30</v>
      </c>
    </row>
    <row r="276">
      <c r="A276" s="3" t="s">
        <v>33</v>
      </c>
      <c r="B276" s="142"/>
      <c r="C276" s="142">
        <f t="shared" ref="C276:S276" si="43">if(B244-C244&gt;0,concatenate("+",B244-C244),if(B244-C244=0,"--",B244-C244))</f>
        <v>-2</v>
      </c>
      <c r="D276" s="142">
        <f t="shared" si="43"/>
        <v>-5</v>
      </c>
      <c r="E276" s="142" t="str">
        <f t="shared" si="43"/>
        <v>+3</v>
      </c>
      <c r="F276" s="142" t="str">
        <f t="shared" si="43"/>
        <v>--</v>
      </c>
      <c r="G276" s="142">
        <f t="shared" si="43"/>
        <v>-2</v>
      </c>
      <c r="H276" s="142" t="str">
        <f t="shared" si="43"/>
        <v>+2</v>
      </c>
      <c r="I276" s="142" t="str">
        <f t="shared" si="43"/>
        <v>+4</v>
      </c>
      <c r="J276" s="142">
        <f t="shared" si="43"/>
        <v>-7</v>
      </c>
      <c r="K276" s="142" t="str">
        <f t="shared" si="43"/>
        <v>+3</v>
      </c>
      <c r="L276" s="142" t="str">
        <f t="shared" si="43"/>
        <v>--</v>
      </c>
      <c r="M276" s="142" t="str">
        <f t="shared" si="43"/>
        <v>+1</v>
      </c>
      <c r="N276" s="142" t="str">
        <f t="shared" si="43"/>
        <v>+2</v>
      </c>
      <c r="O276" s="142" t="str">
        <f t="shared" si="43"/>
        <v>--</v>
      </c>
      <c r="P276" s="142">
        <f t="shared" si="43"/>
        <v>-25</v>
      </c>
      <c r="Q276" s="142" t="str">
        <f t="shared" si="43"/>
        <v>--</v>
      </c>
      <c r="R276" s="142" t="str">
        <f t="shared" si="43"/>
        <v>--</v>
      </c>
      <c r="S276" s="142" t="str">
        <f t="shared" si="43"/>
        <v>+30</v>
      </c>
    </row>
    <row r="277">
      <c r="A277" s="3" t="s">
        <v>34</v>
      </c>
      <c r="B277" s="142"/>
      <c r="C277" s="142">
        <f t="shared" ref="C277:S277" si="44">if(B245-C245&gt;0,concatenate("+",B245-C245),if(B245-C245=0,"--",B245-C245))</f>
        <v>-5</v>
      </c>
      <c r="D277" s="142" t="str">
        <f t="shared" si="44"/>
        <v>--</v>
      </c>
      <c r="E277" s="142" t="str">
        <f t="shared" si="44"/>
        <v>+1</v>
      </c>
      <c r="F277" s="142" t="str">
        <f t="shared" si="44"/>
        <v>+5</v>
      </c>
      <c r="G277" s="142">
        <f t="shared" si="44"/>
        <v>-3</v>
      </c>
      <c r="H277" s="142" t="str">
        <f t="shared" si="44"/>
        <v>+1</v>
      </c>
      <c r="I277" s="142">
        <f t="shared" si="44"/>
        <v>-2</v>
      </c>
      <c r="J277" s="142">
        <f t="shared" si="44"/>
        <v>-2</v>
      </c>
      <c r="K277" s="142" t="str">
        <f t="shared" si="44"/>
        <v>--</v>
      </c>
      <c r="L277" s="142" t="str">
        <f t="shared" si="44"/>
        <v>+1</v>
      </c>
      <c r="M277" s="142" t="str">
        <f t="shared" si="44"/>
        <v>--</v>
      </c>
      <c r="N277" s="142" t="str">
        <f t="shared" si="44"/>
        <v>+1</v>
      </c>
      <c r="O277" s="142" t="str">
        <f t="shared" si="44"/>
        <v>--</v>
      </c>
      <c r="P277" s="142">
        <f t="shared" si="44"/>
        <v>-3</v>
      </c>
      <c r="Q277" s="142" t="str">
        <f t="shared" si="44"/>
        <v>--</v>
      </c>
      <c r="R277" s="142" t="str">
        <f t="shared" si="44"/>
        <v>--</v>
      </c>
      <c r="S277" s="142" t="str">
        <f t="shared" si="44"/>
        <v>+30</v>
      </c>
    </row>
    <row r="278">
      <c r="A278" s="3" t="s">
        <v>35</v>
      </c>
      <c r="B278" s="142"/>
      <c r="C278" s="142" t="str">
        <f t="shared" ref="C278:S278" si="45">if(B246-C246&gt;0,concatenate("+",B246-C246),if(B246-C246=0,"--",B246-C246))</f>
        <v>+3</v>
      </c>
      <c r="D278" s="142" t="str">
        <f t="shared" si="45"/>
        <v>+6</v>
      </c>
      <c r="E278" s="142" t="str">
        <f t="shared" si="45"/>
        <v>--</v>
      </c>
      <c r="F278" s="142" t="str">
        <f t="shared" si="45"/>
        <v>--</v>
      </c>
      <c r="G278" s="142">
        <f t="shared" si="45"/>
        <v>-4</v>
      </c>
      <c r="H278" s="142">
        <f t="shared" si="45"/>
        <v>-1</v>
      </c>
      <c r="I278" s="142" t="str">
        <f t="shared" si="45"/>
        <v>+4</v>
      </c>
      <c r="J278" s="142" t="str">
        <f t="shared" si="45"/>
        <v>--</v>
      </c>
      <c r="K278" s="142" t="str">
        <f t="shared" si="45"/>
        <v>+1</v>
      </c>
      <c r="L278" s="142">
        <f t="shared" si="45"/>
        <v>-2</v>
      </c>
      <c r="M278" s="142" t="str">
        <f t="shared" si="45"/>
        <v>--</v>
      </c>
      <c r="N278" s="142">
        <f t="shared" si="45"/>
        <v>-3</v>
      </c>
      <c r="O278" s="142" t="str">
        <f t="shared" si="45"/>
        <v>--</v>
      </c>
      <c r="P278" s="142">
        <f t="shared" si="45"/>
        <v>-23</v>
      </c>
      <c r="Q278" s="142" t="str">
        <f t="shared" si="45"/>
        <v>--</v>
      </c>
      <c r="R278" s="142" t="str">
        <f t="shared" si="45"/>
        <v>--</v>
      </c>
      <c r="S278" s="142" t="str">
        <f t="shared" si="45"/>
        <v>+30</v>
      </c>
    </row>
    <row r="279">
      <c r="A279" s="3" t="s">
        <v>37</v>
      </c>
      <c r="B279" s="142"/>
      <c r="C279" s="142" t="str">
        <f t="shared" ref="C279:S279" si="46">if(B247-C247&gt;0,concatenate("+",B247-C247),if(B247-C247=0,"--",B247-C247))</f>
        <v>+5</v>
      </c>
      <c r="D279" s="142">
        <f t="shared" si="46"/>
        <v>-5</v>
      </c>
      <c r="E279" s="142">
        <f t="shared" si="46"/>
        <v>-1</v>
      </c>
      <c r="F279" s="142">
        <f t="shared" si="46"/>
        <v>-2</v>
      </c>
      <c r="G279" s="142" t="str">
        <f t="shared" si="46"/>
        <v>--</v>
      </c>
      <c r="H279" s="142">
        <f t="shared" si="46"/>
        <v>-2</v>
      </c>
      <c r="I279" s="142" t="str">
        <f t="shared" si="46"/>
        <v>+2</v>
      </c>
      <c r="J279" s="142">
        <f t="shared" si="46"/>
        <v>-1</v>
      </c>
      <c r="K279" s="142" t="str">
        <f t="shared" si="46"/>
        <v>+1</v>
      </c>
      <c r="L279" s="142">
        <f t="shared" si="46"/>
        <v>-3</v>
      </c>
      <c r="M279" s="142" t="str">
        <f t="shared" si="46"/>
        <v>+3</v>
      </c>
      <c r="N279" s="142">
        <f t="shared" si="46"/>
        <v>-4</v>
      </c>
      <c r="O279" s="142" t="str">
        <f t="shared" si="46"/>
        <v>--</v>
      </c>
      <c r="P279" s="142">
        <f t="shared" si="46"/>
        <v>-9</v>
      </c>
      <c r="Q279" s="142" t="str">
        <f t="shared" si="46"/>
        <v>--</v>
      </c>
      <c r="R279" s="142" t="str">
        <f t="shared" si="46"/>
        <v>--</v>
      </c>
      <c r="S279" s="142" t="str">
        <f t="shared" si="46"/>
        <v>+30</v>
      </c>
    </row>
    <row r="280">
      <c r="A280" s="3" t="s">
        <v>38</v>
      </c>
      <c r="B280" s="142"/>
      <c r="C280" s="142" t="str">
        <f t="shared" ref="C280:S280" si="47">if(B248-C248&gt;0,concatenate("+",B248-C248),if(B248-C248=0,"--",B248-C248))</f>
        <v>+3</v>
      </c>
      <c r="D280" s="142" t="str">
        <f t="shared" si="47"/>
        <v>+7</v>
      </c>
      <c r="E280" s="142" t="str">
        <f t="shared" si="47"/>
        <v>+2</v>
      </c>
      <c r="F280" s="142" t="str">
        <f t="shared" si="47"/>
        <v>+1</v>
      </c>
      <c r="G280" s="142" t="str">
        <f t="shared" si="47"/>
        <v>--</v>
      </c>
      <c r="H280" s="142" t="str">
        <f t="shared" si="47"/>
        <v>+2</v>
      </c>
      <c r="I280" s="142">
        <f t="shared" si="47"/>
        <v>-2</v>
      </c>
      <c r="J280" s="142" t="str">
        <f t="shared" si="47"/>
        <v>--</v>
      </c>
      <c r="K280" s="142" t="str">
        <f t="shared" si="47"/>
        <v>+3</v>
      </c>
      <c r="L280" s="142">
        <f t="shared" si="47"/>
        <v>-3</v>
      </c>
      <c r="M280" s="142">
        <f t="shared" si="47"/>
        <v>-4</v>
      </c>
      <c r="N280" s="142" t="str">
        <f t="shared" si="47"/>
        <v>+1</v>
      </c>
      <c r="O280" s="142" t="str">
        <f t="shared" si="47"/>
        <v>+3</v>
      </c>
      <c r="P280" s="142">
        <f t="shared" si="47"/>
        <v>-14</v>
      </c>
      <c r="Q280" s="142" t="str">
        <f t="shared" si="47"/>
        <v>--</v>
      </c>
      <c r="R280" s="142" t="str">
        <f t="shared" si="47"/>
        <v>--</v>
      </c>
      <c r="S280" s="142" t="str">
        <f t="shared" si="47"/>
        <v>+30</v>
      </c>
    </row>
    <row r="281">
      <c r="A281" s="3" t="s">
        <v>39</v>
      </c>
      <c r="B281" s="142"/>
      <c r="C281" s="142" t="str">
        <f t="shared" ref="C281:S281" si="48">if(B249-C249&gt;0,concatenate("+",B249-C249),if(B249-C249=0,"--",B249-C249))</f>
        <v>+3</v>
      </c>
      <c r="D281" s="142">
        <f t="shared" si="48"/>
        <v>-5</v>
      </c>
      <c r="E281" s="142" t="str">
        <f t="shared" si="48"/>
        <v>+3</v>
      </c>
      <c r="F281" s="142">
        <f t="shared" si="48"/>
        <v>-2</v>
      </c>
      <c r="G281" s="142">
        <f t="shared" si="48"/>
        <v>-1</v>
      </c>
      <c r="H281" s="142">
        <f t="shared" si="48"/>
        <v>-1</v>
      </c>
      <c r="I281" s="142">
        <f t="shared" si="48"/>
        <v>-1</v>
      </c>
      <c r="J281" s="142" t="str">
        <f t="shared" si="48"/>
        <v>+3</v>
      </c>
      <c r="K281" s="142" t="str">
        <f t="shared" si="48"/>
        <v>--</v>
      </c>
      <c r="L281" s="142" t="str">
        <f t="shared" si="48"/>
        <v>--</v>
      </c>
      <c r="M281" s="142">
        <f t="shared" si="48"/>
        <v>-2</v>
      </c>
      <c r="N281" s="142" t="str">
        <f t="shared" si="48"/>
        <v>--</v>
      </c>
      <c r="O281" s="142" t="str">
        <f t="shared" si="48"/>
        <v>--</v>
      </c>
      <c r="P281" s="142">
        <f t="shared" si="48"/>
        <v>-1</v>
      </c>
      <c r="Q281" s="142" t="str">
        <f t="shared" si="48"/>
        <v>--</v>
      </c>
      <c r="R281" s="142" t="str">
        <f t="shared" si="48"/>
        <v>--</v>
      </c>
      <c r="S281" s="142" t="str">
        <f t="shared" si="48"/>
        <v>+30</v>
      </c>
    </row>
    <row r="282">
      <c r="A282" s="3" t="s">
        <v>40</v>
      </c>
      <c r="B282" s="142"/>
      <c r="C282" s="142" t="str">
        <f t="shared" ref="C282:S282" si="49">if(B250-C250&gt;0,concatenate("+",B250-C250),if(B250-C250=0,"--",B250-C250))</f>
        <v>+4</v>
      </c>
      <c r="D282" s="142" t="str">
        <f t="shared" si="49"/>
        <v>+2</v>
      </c>
      <c r="E282" s="142">
        <f t="shared" si="49"/>
        <v>-6</v>
      </c>
      <c r="F282" s="142" t="str">
        <f t="shared" si="49"/>
        <v>+4</v>
      </c>
      <c r="G282" s="142">
        <f t="shared" si="49"/>
        <v>-1</v>
      </c>
      <c r="H282" s="142" t="str">
        <f t="shared" si="49"/>
        <v>--</v>
      </c>
      <c r="I282" s="142" t="str">
        <f t="shared" si="49"/>
        <v>--</v>
      </c>
      <c r="J282" s="142" t="str">
        <f t="shared" si="49"/>
        <v>+2</v>
      </c>
      <c r="K282" s="142">
        <f t="shared" si="49"/>
        <v>-2</v>
      </c>
      <c r="L282" s="142" t="str">
        <f t="shared" si="49"/>
        <v>+3</v>
      </c>
      <c r="M282" s="142">
        <f t="shared" si="49"/>
        <v>-4</v>
      </c>
      <c r="N282" s="142" t="str">
        <f t="shared" si="49"/>
        <v>+5</v>
      </c>
      <c r="O282" s="142">
        <f t="shared" si="49"/>
        <v>-2</v>
      </c>
      <c r="P282" s="142">
        <f t="shared" si="49"/>
        <v>-17</v>
      </c>
      <c r="Q282" s="142" t="str">
        <f t="shared" si="49"/>
        <v>--</v>
      </c>
      <c r="R282" s="142" t="str">
        <f t="shared" si="49"/>
        <v>--</v>
      </c>
      <c r="S282" s="142" t="str">
        <f t="shared" si="49"/>
        <v>+30</v>
      </c>
    </row>
    <row r="283">
      <c r="A283" s="3" t="s">
        <v>41</v>
      </c>
      <c r="B283" s="142"/>
      <c r="C283" s="142" t="str">
        <f t="shared" ref="C283:S283" si="50">if(B251-C251&gt;0,concatenate("+",B251-C251),if(B251-C251=0,"--",B251-C251))</f>
        <v>+5</v>
      </c>
      <c r="D283" s="142">
        <f t="shared" si="50"/>
        <v>-11</v>
      </c>
      <c r="E283" s="142" t="str">
        <f t="shared" si="50"/>
        <v>--</v>
      </c>
      <c r="F283" s="142">
        <f t="shared" si="50"/>
        <v>-3</v>
      </c>
      <c r="G283" s="142">
        <f t="shared" si="50"/>
        <v>-1</v>
      </c>
      <c r="H283" s="142" t="str">
        <f t="shared" si="50"/>
        <v>--</v>
      </c>
      <c r="I283" s="142" t="str">
        <f t="shared" si="50"/>
        <v>+1</v>
      </c>
      <c r="J283" s="142">
        <f t="shared" si="50"/>
        <v>-1</v>
      </c>
      <c r="K283" s="142" t="str">
        <f t="shared" si="50"/>
        <v>--</v>
      </c>
      <c r="L283" s="142" t="str">
        <f t="shared" si="50"/>
        <v>--</v>
      </c>
      <c r="M283" s="142" t="str">
        <f t="shared" si="50"/>
        <v>--</v>
      </c>
      <c r="N283" s="142" t="str">
        <f t="shared" si="50"/>
        <v>--</v>
      </c>
      <c r="O283" s="142" t="str">
        <f t="shared" si="50"/>
        <v>--</v>
      </c>
      <c r="P283" s="142" t="str">
        <f t="shared" si="50"/>
        <v>--</v>
      </c>
      <c r="Q283" s="142" t="str">
        <f t="shared" si="50"/>
        <v>--</v>
      </c>
      <c r="R283" s="142" t="str">
        <f t="shared" si="50"/>
        <v>--</v>
      </c>
      <c r="S283" s="142" t="str">
        <f t="shared" si="50"/>
        <v>+30</v>
      </c>
    </row>
    <row r="284">
      <c r="A284" s="3" t="s">
        <v>42</v>
      </c>
      <c r="B284" s="142"/>
      <c r="C284" s="142">
        <f t="shared" ref="C284:S284" si="51">if(B252-C252&gt;0,concatenate("+",B252-C252),if(B252-C252=0,"--",B252-C252))</f>
        <v>-14</v>
      </c>
      <c r="D284" s="142">
        <f t="shared" si="51"/>
        <v>-3</v>
      </c>
      <c r="E284" s="142" t="str">
        <f t="shared" si="51"/>
        <v>+4</v>
      </c>
      <c r="F284" s="142" t="str">
        <f t="shared" si="51"/>
        <v>+6</v>
      </c>
      <c r="G284" s="142">
        <f t="shared" si="51"/>
        <v>-1</v>
      </c>
      <c r="H284" s="142" t="str">
        <f t="shared" si="51"/>
        <v>+1</v>
      </c>
      <c r="I284" s="142">
        <f t="shared" si="51"/>
        <v>-1</v>
      </c>
      <c r="J284" s="142" t="str">
        <f t="shared" si="51"/>
        <v>--</v>
      </c>
      <c r="K284" s="142" t="str">
        <f t="shared" si="51"/>
        <v>+4</v>
      </c>
      <c r="L284" s="142" t="str">
        <f t="shared" si="51"/>
        <v>+1</v>
      </c>
      <c r="M284" s="142" t="str">
        <f t="shared" si="51"/>
        <v>--</v>
      </c>
      <c r="N284" s="142">
        <f t="shared" si="51"/>
        <v>-4</v>
      </c>
      <c r="O284" s="142">
        <f t="shared" si="51"/>
        <v>-1</v>
      </c>
      <c r="P284" s="142">
        <f t="shared" si="51"/>
        <v>-16</v>
      </c>
      <c r="Q284" s="142" t="str">
        <f t="shared" si="51"/>
        <v>--</v>
      </c>
      <c r="R284" s="142" t="str">
        <f t="shared" si="51"/>
        <v>--</v>
      </c>
      <c r="S284" s="142" t="str">
        <f t="shared" si="51"/>
        <v>+30</v>
      </c>
    </row>
    <row r="285">
      <c r="A285" s="3" t="s">
        <v>43</v>
      </c>
      <c r="B285" s="142"/>
      <c r="C285" s="142">
        <f t="shared" ref="C285:S285" si="52">if(B253-C253&gt;0,concatenate("+",B253-C253),if(B253-C253=0,"--",B253-C253))</f>
        <v>-3</v>
      </c>
      <c r="D285" s="142" t="str">
        <f t="shared" si="52"/>
        <v>+4</v>
      </c>
      <c r="E285" s="142" t="str">
        <f t="shared" si="52"/>
        <v>+2</v>
      </c>
      <c r="F285" s="142" t="str">
        <f t="shared" si="52"/>
        <v>+1</v>
      </c>
      <c r="G285" s="142" t="str">
        <f t="shared" si="52"/>
        <v>--</v>
      </c>
      <c r="H285" s="142">
        <f t="shared" si="52"/>
        <v>-6</v>
      </c>
      <c r="I285" s="142" t="str">
        <f t="shared" si="52"/>
        <v>+1</v>
      </c>
      <c r="J285" s="142">
        <f t="shared" si="52"/>
        <v>-2</v>
      </c>
      <c r="K285" s="142" t="str">
        <f t="shared" si="52"/>
        <v>+3</v>
      </c>
      <c r="L285" s="142" t="str">
        <f t="shared" si="52"/>
        <v>--</v>
      </c>
      <c r="M285" s="142">
        <f t="shared" si="52"/>
        <v>-1</v>
      </c>
      <c r="N285" s="142" t="str">
        <f t="shared" si="52"/>
        <v>+1</v>
      </c>
      <c r="O285" s="142">
        <f t="shared" si="52"/>
        <v>-1</v>
      </c>
      <c r="P285" s="142">
        <f t="shared" si="52"/>
        <v>-4</v>
      </c>
      <c r="Q285" s="142" t="str">
        <f t="shared" si="52"/>
        <v>--</v>
      </c>
      <c r="R285" s="142" t="str">
        <f t="shared" si="52"/>
        <v>--</v>
      </c>
      <c r="S285" s="142" t="str">
        <f t="shared" si="52"/>
        <v>+30</v>
      </c>
    </row>
    <row r="286">
      <c r="A286" s="3" t="s">
        <v>44</v>
      </c>
      <c r="B286" s="142"/>
      <c r="C286" s="142" t="str">
        <f t="shared" ref="C286:S286" si="53">if(B254-C254&gt;0,concatenate("+",B254-C254),if(B254-C254=0,"--",B254-C254))</f>
        <v>--</v>
      </c>
      <c r="D286" s="142" t="str">
        <f t="shared" si="53"/>
        <v>--</v>
      </c>
      <c r="E286" s="142" t="str">
        <f t="shared" si="53"/>
        <v>--</v>
      </c>
      <c r="F286" s="142" t="str">
        <f t="shared" si="53"/>
        <v>--</v>
      </c>
      <c r="G286" s="142" t="str">
        <f t="shared" si="53"/>
        <v>+1</v>
      </c>
      <c r="H286" s="142" t="str">
        <f t="shared" si="53"/>
        <v>+1</v>
      </c>
      <c r="I286" s="142" t="str">
        <f t="shared" si="53"/>
        <v>--</v>
      </c>
      <c r="J286" s="142" t="str">
        <f t="shared" si="53"/>
        <v>+2</v>
      </c>
      <c r="K286" s="142">
        <f t="shared" si="53"/>
        <v>-2</v>
      </c>
      <c r="L286" s="142">
        <f t="shared" si="53"/>
        <v>-1</v>
      </c>
      <c r="M286" s="142" t="str">
        <f t="shared" si="53"/>
        <v>+2</v>
      </c>
      <c r="N286" s="142">
        <f t="shared" si="53"/>
        <v>-1</v>
      </c>
      <c r="O286" s="142" t="str">
        <f t="shared" si="53"/>
        <v>--</v>
      </c>
      <c r="P286" s="142">
        <f t="shared" si="53"/>
        <v>-2</v>
      </c>
      <c r="Q286" s="142" t="str">
        <f t="shared" si="53"/>
        <v>--</v>
      </c>
      <c r="R286" s="142" t="str">
        <f t="shared" si="53"/>
        <v>--</v>
      </c>
      <c r="S286" s="142" t="str">
        <f t="shared" si="53"/>
        <v>+30</v>
      </c>
    </row>
    <row r="287">
      <c r="A287" s="3" t="s">
        <v>45</v>
      </c>
      <c r="B287" s="142"/>
      <c r="C287" s="142" t="str">
        <f t="shared" ref="C287:S287" si="54">if(B255-C255&gt;0,concatenate("+",B255-C255),if(B255-C255=0,"--",B255-C255))</f>
        <v>+3</v>
      </c>
      <c r="D287" s="142">
        <f t="shared" si="54"/>
        <v>-3</v>
      </c>
      <c r="E287" s="142" t="str">
        <f t="shared" si="54"/>
        <v>+2</v>
      </c>
      <c r="F287" s="142">
        <f t="shared" si="54"/>
        <v>-2</v>
      </c>
      <c r="G287" s="142" t="str">
        <f t="shared" si="54"/>
        <v>+2</v>
      </c>
      <c r="H287" s="142" t="str">
        <f t="shared" si="54"/>
        <v>+1</v>
      </c>
      <c r="I287" s="142">
        <f t="shared" si="54"/>
        <v>-1</v>
      </c>
      <c r="J287" s="142">
        <f t="shared" si="54"/>
        <v>-2</v>
      </c>
      <c r="K287" s="142">
        <f t="shared" si="54"/>
        <v>-1</v>
      </c>
      <c r="L287" s="142" t="str">
        <f t="shared" si="54"/>
        <v>+1</v>
      </c>
      <c r="M287" s="142" t="str">
        <f t="shared" si="54"/>
        <v>+1</v>
      </c>
      <c r="N287" s="142">
        <f t="shared" si="54"/>
        <v>-3</v>
      </c>
      <c r="O287" s="142">
        <f t="shared" si="54"/>
        <v>-3</v>
      </c>
      <c r="P287" s="142">
        <f t="shared" si="54"/>
        <v>-10</v>
      </c>
      <c r="Q287" s="142" t="str">
        <f t="shared" si="54"/>
        <v>--</v>
      </c>
      <c r="R287" s="142" t="str">
        <f t="shared" si="54"/>
        <v>--</v>
      </c>
      <c r="S287" s="142" t="str">
        <f t="shared" si="54"/>
        <v>+30</v>
      </c>
    </row>
    <row r="288">
      <c r="A288" s="3" t="s">
        <v>46</v>
      </c>
      <c r="B288" s="142"/>
      <c r="C288" s="142">
        <f t="shared" ref="C288:S288" si="55">if(B256-C256&gt;0,concatenate("+",B256-C256),if(B256-C256=0,"--",B256-C256))</f>
        <v>-3</v>
      </c>
      <c r="D288" s="142" t="str">
        <f t="shared" si="55"/>
        <v>+4</v>
      </c>
      <c r="E288" s="142" t="str">
        <f t="shared" si="55"/>
        <v>+3</v>
      </c>
      <c r="F288" s="142">
        <f t="shared" si="55"/>
        <v>-1</v>
      </c>
      <c r="G288" s="142" t="str">
        <f t="shared" si="55"/>
        <v>+3</v>
      </c>
      <c r="H288" s="142">
        <f t="shared" si="55"/>
        <v>-1</v>
      </c>
      <c r="I288" s="142">
        <f t="shared" si="55"/>
        <v>-4</v>
      </c>
      <c r="J288" s="142">
        <f t="shared" si="55"/>
        <v>-1</v>
      </c>
      <c r="K288" s="142">
        <f t="shared" si="55"/>
        <v>-1</v>
      </c>
      <c r="L288" s="142" t="str">
        <f t="shared" si="55"/>
        <v>+3</v>
      </c>
      <c r="M288" s="142">
        <f t="shared" si="55"/>
        <v>-2</v>
      </c>
      <c r="N288" s="142" t="str">
        <f t="shared" si="55"/>
        <v>--</v>
      </c>
      <c r="O288" s="142">
        <f t="shared" si="55"/>
        <v>-1</v>
      </c>
      <c r="P288" s="142">
        <f t="shared" si="55"/>
        <v>-21</v>
      </c>
      <c r="Q288" s="142" t="str">
        <f t="shared" si="55"/>
        <v>--</v>
      </c>
      <c r="R288" s="142" t="str">
        <f t="shared" si="55"/>
        <v>--</v>
      </c>
      <c r="S288" s="142" t="str">
        <f t="shared" si="55"/>
        <v>+30</v>
      </c>
    </row>
    <row r="289">
      <c r="A289" s="3" t="s">
        <v>47</v>
      </c>
      <c r="B289" s="142"/>
      <c r="C289" s="142" t="str">
        <f t="shared" ref="C289:S289" si="56">if(B257-C257&gt;0,concatenate("+",B257-C257),if(B257-C257=0,"--",B257-C257))</f>
        <v>+5</v>
      </c>
      <c r="D289" s="142" t="str">
        <f t="shared" si="56"/>
        <v>+5</v>
      </c>
      <c r="E289" s="142">
        <f t="shared" si="56"/>
        <v>-1</v>
      </c>
      <c r="F289" s="142">
        <f t="shared" si="56"/>
        <v>-4</v>
      </c>
      <c r="G289" s="142" t="str">
        <f t="shared" si="56"/>
        <v>--</v>
      </c>
      <c r="H289" s="142">
        <f t="shared" si="56"/>
        <v>-4</v>
      </c>
      <c r="I289" s="142">
        <f t="shared" si="56"/>
        <v>-1</v>
      </c>
      <c r="J289" s="142">
        <f t="shared" si="56"/>
        <v>-1</v>
      </c>
      <c r="K289" s="142" t="str">
        <f t="shared" si="56"/>
        <v>--</v>
      </c>
      <c r="L289" s="142" t="str">
        <f t="shared" si="56"/>
        <v>--</v>
      </c>
      <c r="M289" s="142">
        <f t="shared" si="56"/>
        <v>-1</v>
      </c>
      <c r="N289" s="142" t="str">
        <f t="shared" si="56"/>
        <v>+1</v>
      </c>
      <c r="O289" s="142" t="str">
        <f t="shared" si="56"/>
        <v>--</v>
      </c>
      <c r="P289" s="142">
        <f t="shared" si="56"/>
        <v>-6</v>
      </c>
      <c r="Q289" s="142" t="str">
        <f t="shared" si="56"/>
        <v>--</v>
      </c>
      <c r="R289" s="142" t="str">
        <f t="shared" si="56"/>
        <v>--</v>
      </c>
      <c r="S289" s="142" t="str">
        <f t="shared" si="56"/>
        <v>+30</v>
      </c>
    </row>
    <row r="290">
      <c r="A290" s="3" t="s">
        <v>48</v>
      </c>
      <c r="B290" s="142"/>
      <c r="C290" s="142" t="str">
        <f t="shared" ref="C290:S290" si="57">if(B258-C258&gt;0,concatenate("+",B258-C258),if(B258-C258=0,"--",B258-C258))</f>
        <v>--</v>
      </c>
      <c r="D290" s="142">
        <f t="shared" si="57"/>
        <v>-9</v>
      </c>
      <c r="E290" s="142" t="str">
        <f t="shared" si="57"/>
        <v>+7</v>
      </c>
      <c r="F290" s="142">
        <f t="shared" si="57"/>
        <v>-1</v>
      </c>
      <c r="G290" s="142">
        <f t="shared" si="57"/>
        <v>-7</v>
      </c>
      <c r="H290" s="142" t="str">
        <f t="shared" si="57"/>
        <v>--</v>
      </c>
      <c r="I290" s="142" t="str">
        <f t="shared" si="57"/>
        <v>+3</v>
      </c>
      <c r="J290" s="142">
        <f t="shared" si="57"/>
        <v>-1</v>
      </c>
      <c r="K290" s="142">
        <f t="shared" si="57"/>
        <v>-3</v>
      </c>
      <c r="L290" s="142" t="str">
        <f t="shared" si="57"/>
        <v>+5</v>
      </c>
      <c r="M290" s="142" t="str">
        <f t="shared" si="57"/>
        <v>+2</v>
      </c>
      <c r="N290" s="142" t="str">
        <f t="shared" si="57"/>
        <v>+3</v>
      </c>
      <c r="O290" s="142">
        <f t="shared" si="57"/>
        <v>-1</v>
      </c>
      <c r="P290" s="142">
        <f t="shared" si="57"/>
        <v>-27</v>
      </c>
      <c r="Q290" s="142" t="str">
        <f t="shared" si="57"/>
        <v>--</v>
      </c>
      <c r="R290" s="142" t="str">
        <f t="shared" si="57"/>
        <v>--</v>
      </c>
      <c r="S290" s="142" t="str">
        <f t="shared" si="57"/>
        <v>+30</v>
      </c>
    </row>
    <row r="291">
      <c r="A291" s="3" t="s">
        <v>49</v>
      </c>
      <c r="B291" s="142"/>
      <c r="C291" s="142" t="str">
        <f t="shared" ref="C291:S291" si="58">if(B259-C259&gt;0,concatenate("+",B259-C259),if(B259-C259=0,"--",B259-C259))</f>
        <v>+2</v>
      </c>
      <c r="D291" s="142" t="str">
        <f t="shared" si="58"/>
        <v>+6</v>
      </c>
      <c r="E291" s="142">
        <f t="shared" si="58"/>
        <v>-3</v>
      </c>
      <c r="F291" s="142" t="str">
        <f t="shared" si="58"/>
        <v>--</v>
      </c>
      <c r="G291" s="142" t="str">
        <f t="shared" si="58"/>
        <v>+4</v>
      </c>
      <c r="H291" s="142">
        <f t="shared" si="58"/>
        <v>-7</v>
      </c>
      <c r="I291" s="142">
        <f t="shared" si="58"/>
        <v>-1</v>
      </c>
      <c r="J291" s="142" t="str">
        <f t="shared" si="58"/>
        <v>+5</v>
      </c>
      <c r="K291" s="142" t="str">
        <f t="shared" si="58"/>
        <v>--</v>
      </c>
      <c r="L291" s="142">
        <f t="shared" si="58"/>
        <v>-7</v>
      </c>
      <c r="M291" s="142" t="str">
        <f t="shared" si="58"/>
        <v>--</v>
      </c>
      <c r="N291" s="142">
        <f t="shared" si="58"/>
        <v>-1</v>
      </c>
      <c r="O291" s="142" t="str">
        <f t="shared" si="58"/>
        <v>+2</v>
      </c>
      <c r="P291" s="142">
        <f t="shared" si="58"/>
        <v>-18</v>
      </c>
      <c r="Q291" s="142" t="str">
        <f t="shared" si="58"/>
        <v>--</v>
      </c>
      <c r="R291" s="142" t="str">
        <f t="shared" si="58"/>
        <v>--</v>
      </c>
      <c r="S291" s="142" t="str">
        <f t="shared" si="58"/>
        <v>+30</v>
      </c>
    </row>
    <row r="292">
      <c r="A292" s="3" t="s">
        <v>50</v>
      </c>
      <c r="B292" s="142"/>
      <c r="C292" s="142" t="str">
        <f t="shared" ref="C292:S292" si="59">if(B260-C260&gt;0,concatenate("+",B260-C260),if(B260-C260=0,"--",B260-C260))</f>
        <v>+3</v>
      </c>
      <c r="D292" s="142" t="str">
        <f t="shared" si="59"/>
        <v>+3</v>
      </c>
      <c r="E292" s="142">
        <f t="shared" si="59"/>
        <v>-2</v>
      </c>
      <c r="F292" s="142">
        <f t="shared" si="59"/>
        <v>-3</v>
      </c>
      <c r="G292" s="142" t="str">
        <f t="shared" si="59"/>
        <v>+4</v>
      </c>
      <c r="H292" s="142">
        <f t="shared" si="59"/>
        <v>-2</v>
      </c>
      <c r="I292" s="142" t="str">
        <f t="shared" si="59"/>
        <v>+2</v>
      </c>
      <c r="J292" s="142">
        <f t="shared" si="59"/>
        <v>-1</v>
      </c>
      <c r="K292" s="142" t="str">
        <f t="shared" si="59"/>
        <v>+1</v>
      </c>
      <c r="L292" s="142" t="str">
        <f t="shared" si="59"/>
        <v>+3</v>
      </c>
      <c r="M292" s="142" t="str">
        <f t="shared" si="59"/>
        <v>+4</v>
      </c>
      <c r="N292" s="142">
        <f t="shared" si="59"/>
        <v>-1</v>
      </c>
      <c r="O292" s="142">
        <f t="shared" si="59"/>
        <v>-1</v>
      </c>
      <c r="P292" s="142">
        <f t="shared" si="59"/>
        <v>-13</v>
      </c>
      <c r="Q292" s="142" t="str">
        <f t="shared" si="59"/>
        <v>--</v>
      </c>
      <c r="R292" s="142" t="str">
        <f t="shared" si="59"/>
        <v>--</v>
      </c>
      <c r="S292" s="142" t="str">
        <f t="shared" si="59"/>
        <v>+30</v>
      </c>
    </row>
    <row r="293">
      <c r="A293" s="3" t="s">
        <v>51</v>
      </c>
      <c r="B293" s="142"/>
      <c r="C293" s="142">
        <f t="shared" ref="C293:S293" si="60">if(B261-C261&gt;0,concatenate("+",B261-C261),if(B261-C261=0,"--",B261-C261))</f>
        <v>-3</v>
      </c>
      <c r="D293" s="142" t="str">
        <f t="shared" si="60"/>
        <v>+4</v>
      </c>
      <c r="E293" s="142">
        <f t="shared" si="60"/>
        <v>-1</v>
      </c>
      <c r="F293" s="142" t="str">
        <f t="shared" si="60"/>
        <v>+4</v>
      </c>
      <c r="G293" s="142">
        <f t="shared" si="60"/>
        <v>-3</v>
      </c>
      <c r="H293" s="142" t="str">
        <f t="shared" si="60"/>
        <v>--</v>
      </c>
      <c r="I293" s="142" t="str">
        <f t="shared" si="60"/>
        <v>--</v>
      </c>
      <c r="J293" s="142">
        <f t="shared" si="60"/>
        <v>-3</v>
      </c>
      <c r="K293" s="142">
        <f t="shared" si="60"/>
        <v>-2</v>
      </c>
      <c r="L293" s="142">
        <f t="shared" si="60"/>
        <v>-4</v>
      </c>
      <c r="M293" s="142" t="str">
        <f t="shared" si="60"/>
        <v>+6</v>
      </c>
      <c r="N293" s="142" t="str">
        <f t="shared" si="60"/>
        <v>--</v>
      </c>
      <c r="O293" s="142" t="str">
        <f t="shared" si="60"/>
        <v>+1</v>
      </c>
      <c r="P293" s="142">
        <f t="shared" si="60"/>
        <v>-19</v>
      </c>
      <c r="Q293" s="142" t="str">
        <f t="shared" si="60"/>
        <v>--</v>
      </c>
      <c r="R293" s="142" t="str">
        <f t="shared" si="60"/>
        <v>--</v>
      </c>
      <c r="S293" s="142" t="str">
        <f t="shared" si="60"/>
        <v>+30</v>
      </c>
    </row>
    <row r="294">
      <c r="A294" s="46"/>
      <c r="B294" s="142"/>
      <c r="C294" s="142"/>
      <c r="D294" s="142"/>
      <c r="E294" s="142"/>
      <c r="F294" s="142"/>
      <c r="G294" s="142"/>
      <c r="H294" s="142"/>
      <c r="I294" s="142"/>
      <c r="J294" s="142"/>
      <c r="K294" s="142"/>
      <c r="L294" s="142"/>
      <c r="M294" s="142"/>
      <c r="N294" s="142"/>
      <c r="O294" s="142"/>
      <c r="P294" s="142"/>
      <c r="Q294" s="142"/>
      <c r="R294" s="142"/>
      <c r="S294" s="142"/>
    </row>
    <row r="295">
      <c r="A295" s="3" t="s">
        <v>919</v>
      </c>
      <c r="B295" s="142"/>
      <c r="C295" s="142"/>
      <c r="D295" s="142"/>
      <c r="E295" s="142"/>
      <c r="F295" s="142"/>
      <c r="G295" s="142"/>
      <c r="H295" s="142"/>
      <c r="I295" s="142"/>
      <c r="J295" s="142"/>
      <c r="K295" s="142"/>
      <c r="L295" s="142"/>
      <c r="M295" s="142"/>
      <c r="N295" s="142"/>
      <c r="O295" s="142"/>
      <c r="P295" s="142"/>
      <c r="Q295" s="142"/>
      <c r="R295" s="142"/>
      <c r="S295" s="142"/>
    </row>
    <row r="296">
      <c r="A296" s="3" t="s">
        <v>1</v>
      </c>
      <c r="B296" s="142"/>
      <c r="C296" s="142"/>
      <c r="D296" s="142"/>
      <c r="E296" s="142"/>
      <c r="F296" s="142"/>
      <c r="G296" s="142"/>
      <c r="H296" s="142"/>
      <c r="I296" s="142"/>
      <c r="J296" s="142"/>
      <c r="K296" s="142"/>
      <c r="L296" s="142"/>
      <c r="M296" s="142"/>
      <c r="N296" s="142"/>
      <c r="O296" s="142"/>
      <c r="P296" s="142"/>
      <c r="Q296" s="142"/>
      <c r="R296" s="142"/>
      <c r="S296" s="142"/>
    </row>
    <row r="297">
      <c r="A297" s="3" t="s">
        <v>22</v>
      </c>
      <c r="B297" s="142"/>
      <c r="C297" s="142"/>
      <c r="D297" s="142"/>
      <c r="E297" s="142"/>
      <c r="F297" s="142"/>
      <c r="G297" s="142"/>
      <c r="H297" s="142"/>
      <c r="I297" s="142"/>
      <c r="J297" s="142"/>
      <c r="K297" s="142"/>
      <c r="L297" s="142"/>
      <c r="M297" s="142"/>
      <c r="N297" s="142"/>
      <c r="O297" s="142"/>
      <c r="P297" s="142"/>
      <c r="Q297" s="142"/>
      <c r="R297" s="142"/>
      <c r="S297" s="142"/>
    </row>
    <row r="298">
      <c r="A298" s="3" t="s">
        <v>23</v>
      </c>
      <c r="B298" s="142"/>
      <c r="C298" s="142"/>
      <c r="D298" s="143" t="s">
        <v>920</v>
      </c>
      <c r="E298" s="142"/>
      <c r="F298" s="142"/>
      <c r="G298" s="142"/>
      <c r="H298" s="142"/>
      <c r="I298" s="142"/>
      <c r="J298" s="142"/>
      <c r="K298" s="142"/>
      <c r="L298" s="142"/>
      <c r="M298" s="142"/>
      <c r="N298" s="142"/>
      <c r="O298" s="142"/>
      <c r="P298" s="142"/>
      <c r="Q298" s="142"/>
      <c r="R298" s="142"/>
      <c r="S298" s="142"/>
    </row>
    <row r="299">
      <c r="A299" s="3" t="s">
        <v>24</v>
      </c>
      <c r="B299" s="142"/>
      <c r="C299" s="142"/>
      <c r="D299" s="142"/>
      <c r="E299" s="142"/>
      <c r="F299" s="142"/>
      <c r="G299" s="142"/>
      <c r="H299" s="142"/>
      <c r="I299" s="142"/>
      <c r="J299" s="142"/>
      <c r="K299" s="142"/>
      <c r="L299" s="142"/>
      <c r="M299" s="142"/>
      <c r="N299" s="142"/>
      <c r="O299" s="142"/>
      <c r="P299" s="142"/>
      <c r="Q299" s="142"/>
      <c r="R299" s="142"/>
      <c r="S299" s="142"/>
    </row>
    <row r="300">
      <c r="A300" s="3" t="s">
        <v>25</v>
      </c>
      <c r="B300" s="142"/>
      <c r="C300" s="142"/>
      <c r="D300" s="142"/>
      <c r="E300" s="142"/>
      <c r="F300" s="142"/>
      <c r="G300" s="142"/>
      <c r="H300" s="142"/>
      <c r="I300" s="142"/>
      <c r="J300" s="142"/>
      <c r="K300" s="142"/>
      <c r="L300" s="142"/>
      <c r="M300" s="142"/>
      <c r="N300" s="142"/>
      <c r="O300" s="142"/>
      <c r="P300" s="142"/>
      <c r="Q300" s="142"/>
      <c r="R300" s="142"/>
      <c r="S300" s="142"/>
    </row>
    <row r="301">
      <c r="A301" s="3" t="s">
        <v>26</v>
      </c>
      <c r="B301" s="142"/>
      <c r="C301" s="142"/>
      <c r="D301" s="142"/>
      <c r="E301" s="142"/>
      <c r="F301" s="142"/>
      <c r="G301" s="142"/>
      <c r="H301" s="142"/>
      <c r="I301" s="142"/>
      <c r="J301" s="142"/>
      <c r="K301" s="142"/>
      <c r="L301" s="142"/>
      <c r="M301" s="142"/>
      <c r="N301" s="142"/>
      <c r="O301" s="142"/>
      <c r="P301" s="142"/>
      <c r="Q301" s="142"/>
      <c r="R301" s="142"/>
      <c r="S301" s="142"/>
    </row>
    <row r="302">
      <c r="A302" s="3" t="s">
        <v>27</v>
      </c>
      <c r="B302" s="142"/>
      <c r="C302" s="142"/>
      <c r="D302" s="142"/>
      <c r="E302" s="142"/>
      <c r="F302" s="142"/>
      <c r="G302" s="142"/>
      <c r="H302" s="142"/>
      <c r="I302" s="142"/>
      <c r="J302" s="142"/>
      <c r="K302" s="142"/>
      <c r="L302" s="142"/>
      <c r="M302" s="142"/>
      <c r="N302" s="142"/>
      <c r="O302" s="142"/>
      <c r="P302" s="142"/>
      <c r="Q302" s="142"/>
      <c r="R302" s="142"/>
      <c r="S302" s="142"/>
    </row>
    <row r="303">
      <c r="A303" s="3" t="s">
        <v>28</v>
      </c>
      <c r="B303" s="142"/>
      <c r="C303" s="142"/>
      <c r="D303" s="142"/>
      <c r="E303" s="142"/>
      <c r="F303" s="142"/>
      <c r="G303" s="142"/>
      <c r="H303" s="142"/>
      <c r="I303" s="142"/>
      <c r="J303" s="142"/>
      <c r="K303" s="142"/>
      <c r="L303" s="142"/>
      <c r="M303" s="142"/>
      <c r="N303" s="142"/>
      <c r="O303" s="142"/>
      <c r="P303" s="142"/>
      <c r="Q303" s="142"/>
      <c r="R303" s="142"/>
      <c r="S303" s="142"/>
    </row>
    <row r="304">
      <c r="A304" s="3" t="s">
        <v>29</v>
      </c>
      <c r="B304" s="142"/>
      <c r="C304" s="142"/>
      <c r="D304" s="142"/>
      <c r="E304" s="142"/>
      <c r="F304" s="142"/>
      <c r="G304" s="142"/>
      <c r="H304" s="142"/>
      <c r="I304" s="142"/>
      <c r="J304" s="142"/>
      <c r="K304" s="142"/>
      <c r="L304" s="142"/>
      <c r="M304" s="142"/>
      <c r="N304" s="142"/>
      <c r="O304" s="142"/>
      <c r="P304" s="142"/>
      <c r="Q304" s="142"/>
      <c r="R304" s="142"/>
      <c r="S304" s="142"/>
    </row>
    <row r="305">
      <c r="A305" s="3" t="s">
        <v>30</v>
      </c>
      <c r="B305" s="142"/>
      <c r="C305" s="142"/>
      <c r="D305" s="142"/>
      <c r="E305" s="142"/>
      <c r="F305" s="142"/>
      <c r="G305" s="142"/>
      <c r="H305" s="142"/>
      <c r="I305" s="142"/>
      <c r="J305" s="142"/>
      <c r="K305" s="142"/>
      <c r="L305" s="142"/>
      <c r="M305" s="142"/>
      <c r="N305" s="142"/>
      <c r="O305" s="142"/>
      <c r="P305" s="142"/>
      <c r="Q305" s="142"/>
      <c r="R305" s="142"/>
      <c r="S305" s="142"/>
    </row>
    <row r="306">
      <c r="A306" s="3" t="s">
        <v>31</v>
      </c>
      <c r="B306" s="142"/>
      <c r="C306" s="142"/>
      <c r="D306" s="142"/>
      <c r="E306" s="142"/>
      <c r="F306" s="142"/>
      <c r="G306" s="142"/>
      <c r="H306" s="142"/>
      <c r="I306" s="142"/>
      <c r="J306" s="142"/>
      <c r="K306" s="142"/>
      <c r="L306" s="142"/>
      <c r="M306" s="142"/>
      <c r="N306" s="142"/>
      <c r="O306" s="142"/>
      <c r="P306" s="142"/>
      <c r="Q306" s="142"/>
      <c r="R306" s="142"/>
      <c r="S306" s="142"/>
    </row>
    <row r="307">
      <c r="A307" s="3" t="s">
        <v>32</v>
      </c>
      <c r="B307" s="142"/>
      <c r="C307" s="142"/>
      <c r="D307" s="142"/>
      <c r="E307" s="142"/>
      <c r="F307" s="142"/>
      <c r="G307" s="142"/>
      <c r="H307" s="142"/>
      <c r="I307" s="142"/>
      <c r="J307" s="142"/>
      <c r="K307" s="142"/>
      <c r="L307" s="142"/>
      <c r="M307" s="142"/>
      <c r="N307" s="142"/>
      <c r="O307" s="142"/>
      <c r="P307" s="142"/>
      <c r="Q307" s="142"/>
      <c r="R307" s="142"/>
      <c r="S307" s="142"/>
    </row>
    <row r="308">
      <c r="A308" s="3" t="s">
        <v>33</v>
      </c>
      <c r="B308" s="142"/>
      <c r="C308" s="142"/>
      <c r="D308" s="143" t="s">
        <v>920</v>
      </c>
      <c r="E308" s="142"/>
      <c r="F308" s="142"/>
      <c r="G308" s="142"/>
      <c r="H308" s="142"/>
      <c r="I308" s="142"/>
      <c r="J308" s="142"/>
      <c r="K308" s="142"/>
      <c r="L308" s="142"/>
      <c r="M308" s="142"/>
      <c r="N308" s="142"/>
      <c r="O308" s="142"/>
      <c r="P308" s="142"/>
      <c r="Q308" s="142"/>
      <c r="R308" s="142"/>
      <c r="S308" s="142"/>
    </row>
    <row r="309">
      <c r="A309" s="3" t="s">
        <v>34</v>
      </c>
      <c r="B309" s="142"/>
      <c r="C309" s="142"/>
      <c r="D309" s="142"/>
      <c r="E309" s="142"/>
      <c r="F309" s="142"/>
      <c r="G309" s="142"/>
      <c r="H309" s="142"/>
      <c r="I309" s="142"/>
      <c r="J309" s="142"/>
      <c r="K309" s="142"/>
      <c r="L309" s="142"/>
      <c r="M309" s="142"/>
      <c r="N309" s="142"/>
      <c r="O309" s="142"/>
      <c r="P309" s="142"/>
      <c r="Q309" s="142"/>
      <c r="R309" s="142"/>
      <c r="S309" s="142"/>
    </row>
    <row r="310">
      <c r="A310" s="3" t="s">
        <v>35</v>
      </c>
      <c r="B310" s="142"/>
      <c r="C310" s="142"/>
      <c r="D310" s="142"/>
      <c r="E310" s="142"/>
      <c r="F310" s="142"/>
      <c r="G310" s="142"/>
      <c r="H310" s="142"/>
      <c r="I310" s="142"/>
      <c r="J310" s="142"/>
      <c r="K310" s="142"/>
      <c r="L310" s="142"/>
      <c r="M310" s="142"/>
      <c r="N310" s="142"/>
      <c r="O310" s="142"/>
      <c r="P310" s="142"/>
      <c r="Q310" s="142"/>
      <c r="R310" s="142"/>
      <c r="S310" s="142"/>
    </row>
    <row r="311">
      <c r="A311" s="3" t="s">
        <v>37</v>
      </c>
      <c r="B311" s="142"/>
      <c r="C311" s="142"/>
      <c r="D311" s="142"/>
      <c r="E311" s="142"/>
      <c r="F311" s="142"/>
      <c r="G311" s="142"/>
      <c r="H311" s="142"/>
      <c r="I311" s="142"/>
      <c r="J311" s="142"/>
      <c r="K311" s="142"/>
      <c r="L311" s="142"/>
      <c r="M311" s="142"/>
      <c r="N311" s="142"/>
      <c r="O311" s="142"/>
      <c r="P311" s="142"/>
      <c r="Q311" s="142"/>
      <c r="R311" s="142"/>
      <c r="S311" s="142"/>
    </row>
    <row r="312">
      <c r="A312" s="3" t="s">
        <v>38</v>
      </c>
      <c r="B312" s="142"/>
      <c r="C312" s="142"/>
      <c r="D312" s="142"/>
      <c r="E312" s="142"/>
      <c r="F312" s="142"/>
      <c r="G312" s="142"/>
      <c r="H312" s="142"/>
      <c r="I312" s="142"/>
      <c r="J312" s="142"/>
      <c r="K312" s="142"/>
      <c r="L312" s="142"/>
      <c r="M312" s="142"/>
      <c r="N312" s="142"/>
      <c r="O312" s="142"/>
      <c r="P312" s="142"/>
      <c r="Q312" s="142"/>
      <c r="R312" s="142"/>
      <c r="S312" s="142"/>
    </row>
    <row r="313">
      <c r="A313" s="3" t="s">
        <v>39</v>
      </c>
      <c r="B313" s="142"/>
      <c r="C313" s="142"/>
      <c r="D313" s="142"/>
      <c r="E313" s="142"/>
      <c r="F313" s="142"/>
      <c r="G313" s="142"/>
      <c r="H313" s="142"/>
      <c r="I313" s="142"/>
      <c r="J313" s="142"/>
      <c r="K313" s="142"/>
      <c r="L313" s="142"/>
      <c r="M313" s="142"/>
      <c r="N313" s="142"/>
      <c r="O313" s="142"/>
      <c r="P313" s="142"/>
      <c r="Q313" s="142"/>
      <c r="R313" s="142"/>
      <c r="S313" s="142"/>
    </row>
    <row r="314">
      <c r="A314" s="3" t="s">
        <v>40</v>
      </c>
      <c r="B314" s="142"/>
      <c r="C314" s="142"/>
      <c r="D314" s="142"/>
      <c r="E314" s="142"/>
      <c r="F314" s="142"/>
      <c r="G314" s="142"/>
      <c r="H314" s="142"/>
      <c r="I314" s="142"/>
      <c r="J314" s="142"/>
      <c r="K314" s="142"/>
      <c r="L314" s="142"/>
      <c r="M314" s="142"/>
      <c r="N314" s="142"/>
      <c r="O314" s="142"/>
      <c r="P314" s="142"/>
      <c r="Q314" s="142"/>
      <c r="R314" s="142"/>
      <c r="S314" s="142"/>
    </row>
    <row r="315">
      <c r="A315" s="3" t="s">
        <v>41</v>
      </c>
      <c r="B315" s="142"/>
      <c r="C315" s="142"/>
      <c r="D315" s="142"/>
      <c r="E315" s="142"/>
      <c r="F315" s="142"/>
      <c r="G315" s="142"/>
      <c r="H315" s="142"/>
      <c r="I315" s="142"/>
      <c r="J315" s="142"/>
      <c r="K315" s="142"/>
      <c r="L315" s="142"/>
      <c r="M315" s="142"/>
      <c r="N315" s="142"/>
      <c r="O315" s="142"/>
      <c r="P315" s="142"/>
      <c r="Q315" s="142"/>
      <c r="R315" s="142"/>
      <c r="S315" s="142"/>
    </row>
    <row r="316">
      <c r="A316" s="3" t="s">
        <v>42</v>
      </c>
      <c r="B316" s="142"/>
      <c r="C316" s="142"/>
      <c r="D316" s="142"/>
      <c r="E316" s="142"/>
      <c r="F316" s="142"/>
      <c r="G316" s="142"/>
      <c r="H316" s="142"/>
      <c r="I316" s="142"/>
      <c r="J316" s="142"/>
      <c r="K316" s="142"/>
      <c r="L316" s="142"/>
      <c r="M316" s="142"/>
      <c r="N316" s="142"/>
      <c r="O316" s="142"/>
      <c r="P316" s="142"/>
      <c r="Q316" s="142"/>
      <c r="R316" s="142"/>
      <c r="S316" s="142"/>
    </row>
    <row r="317">
      <c r="A317" s="3" t="s">
        <v>43</v>
      </c>
      <c r="B317" s="142"/>
      <c r="C317" s="142"/>
      <c r="D317" s="142"/>
      <c r="E317" s="142"/>
      <c r="F317" s="142"/>
      <c r="G317" s="142"/>
      <c r="H317" s="142"/>
      <c r="I317" s="142"/>
      <c r="J317" s="142"/>
      <c r="K317" s="142"/>
      <c r="L317" s="142"/>
      <c r="M317" s="142"/>
      <c r="N317" s="142"/>
      <c r="O317" s="142"/>
      <c r="P317" s="142"/>
      <c r="Q317" s="142"/>
      <c r="R317" s="142"/>
      <c r="S317" s="142"/>
    </row>
    <row r="318">
      <c r="A318" s="3" t="s">
        <v>44</v>
      </c>
      <c r="B318" s="142"/>
      <c r="C318" s="142"/>
      <c r="D318" s="142"/>
      <c r="E318" s="142"/>
      <c r="F318" s="142"/>
      <c r="G318" s="142"/>
      <c r="H318" s="142"/>
      <c r="I318" s="142"/>
      <c r="J318" s="142"/>
      <c r="K318" s="142"/>
      <c r="L318" s="142"/>
      <c r="M318" s="142"/>
      <c r="N318" s="142"/>
      <c r="O318" s="142"/>
      <c r="P318" s="142"/>
      <c r="Q318" s="142"/>
      <c r="R318" s="142"/>
      <c r="S318" s="142"/>
    </row>
    <row r="319">
      <c r="A319" s="3" t="s">
        <v>45</v>
      </c>
      <c r="B319" s="142"/>
      <c r="C319" s="142"/>
      <c r="D319" s="142"/>
      <c r="E319" s="142"/>
      <c r="F319" s="142"/>
      <c r="G319" s="142"/>
      <c r="H319" s="142"/>
      <c r="I319" s="142"/>
      <c r="J319" s="142"/>
      <c r="K319" s="142"/>
      <c r="L319" s="142"/>
      <c r="M319" s="142"/>
      <c r="N319" s="142"/>
      <c r="O319" s="142"/>
      <c r="P319" s="142"/>
      <c r="Q319" s="142"/>
      <c r="R319" s="142"/>
      <c r="S319" s="142"/>
    </row>
    <row r="320">
      <c r="A320" s="3" t="s">
        <v>46</v>
      </c>
      <c r="B320" s="142"/>
      <c r="C320" s="142"/>
      <c r="D320" s="142"/>
      <c r="E320" s="142"/>
      <c r="F320" s="142"/>
      <c r="G320" s="142"/>
      <c r="H320" s="142"/>
      <c r="I320" s="142"/>
      <c r="J320" s="142"/>
      <c r="K320" s="142"/>
      <c r="L320" s="142"/>
      <c r="M320" s="142"/>
      <c r="N320" s="142"/>
      <c r="O320" s="142"/>
      <c r="P320" s="142"/>
      <c r="Q320" s="142"/>
      <c r="R320" s="142"/>
      <c r="S320" s="142"/>
    </row>
    <row r="321">
      <c r="A321" s="3" t="s">
        <v>47</v>
      </c>
      <c r="B321" s="142"/>
      <c r="C321" s="142"/>
      <c r="D321" s="143" t="s">
        <v>920</v>
      </c>
      <c r="E321" s="142"/>
      <c r="F321" s="142"/>
      <c r="G321" s="142"/>
      <c r="H321" s="142"/>
      <c r="I321" s="142"/>
      <c r="J321" s="142"/>
      <c r="K321" s="142"/>
      <c r="L321" s="142"/>
      <c r="M321" s="142"/>
      <c r="N321" s="142"/>
      <c r="O321" s="142"/>
      <c r="P321" s="142"/>
      <c r="Q321" s="142"/>
      <c r="R321" s="142"/>
      <c r="S321" s="142"/>
    </row>
    <row r="322">
      <c r="A322" s="3" t="s">
        <v>48</v>
      </c>
      <c r="B322" s="142"/>
      <c r="C322" s="142"/>
      <c r="D322" s="142"/>
      <c r="E322" s="142"/>
      <c r="F322" s="142"/>
      <c r="G322" s="142"/>
      <c r="H322" s="142"/>
      <c r="I322" s="142"/>
      <c r="J322" s="142"/>
      <c r="K322" s="142"/>
      <c r="L322" s="142"/>
      <c r="M322" s="142"/>
      <c r="N322" s="142"/>
      <c r="O322" s="142"/>
      <c r="P322" s="142"/>
      <c r="Q322" s="142"/>
      <c r="R322" s="142"/>
      <c r="S322" s="142"/>
    </row>
    <row r="323">
      <c r="A323" s="3" t="s">
        <v>49</v>
      </c>
      <c r="B323" s="142"/>
      <c r="C323" s="142"/>
      <c r="D323" s="142"/>
      <c r="E323" s="142"/>
      <c r="F323" s="142"/>
      <c r="G323" s="142"/>
      <c r="H323" s="142"/>
      <c r="I323" s="142"/>
      <c r="J323" s="142"/>
      <c r="K323" s="142"/>
      <c r="L323" s="142"/>
      <c r="M323" s="142"/>
      <c r="N323" s="142"/>
      <c r="O323" s="142"/>
      <c r="P323" s="142"/>
      <c r="Q323" s="142"/>
      <c r="R323" s="142"/>
      <c r="S323" s="142"/>
    </row>
    <row r="324">
      <c r="A324" s="3" t="s">
        <v>50</v>
      </c>
      <c r="B324" s="142"/>
      <c r="C324" s="142"/>
      <c r="D324" s="143" t="s">
        <v>920</v>
      </c>
      <c r="E324" s="142"/>
      <c r="F324" s="142"/>
      <c r="G324" s="142"/>
      <c r="H324" s="142"/>
      <c r="I324" s="142"/>
      <c r="J324" s="142"/>
      <c r="K324" s="142"/>
      <c r="L324" s="142"/>
      <c r="M324" s="142"/>
      <c r="N324" s="142"/>
      <c r="O324" s="142"/>
      <c r="P324" s="142"/>
      <c r="Q324" s="142"/>
      <c r="R324" s="142"/>
      <c r="S324" s="142"/>
    </row>
    <row r="325">
      <c r="A325" s="3" t="s">
        <v>51</v>
      </c>
      <c r="B325" s="142"/>
      <c r="C325" s="142"/>
      <c r="D325" s="143" t="s">
        <v>920</v>
      </c>
      <c r="E325" s="142"/>
      <c r="F325" s="142"/>
      <c r="G325" s="142"/>
      <c r="H325" s="142"/>
      <c r="I325" s="142"/>
      <c r="J325" s="142"/>
      <c r="K325" s="142"/>
      <c r="L325" s="142"/>
      <c r="M325" s="142"/>
      <c r="N325" s="142"/>
      <c r="O325" s="142"/>
      <c r="P325" s="142"/>
      <c r="Q325" s="142"/>
      <c r="R325" s="142"/>
      <c r="S325" s="142"/>
    </row>
    <row r="326">
      <c r="A326" s="46"/>
      <c r="B326" s="142"/>
      <c r="C326" s="142"/>
      <c r="D326" s="142"/>
      <c r="E326" s="142"/>
      <c r="F326" s="142"/>
      <c r="G326" s="142"/>
      <c r="H326" s="142"/>
      <c r="I326" s="142"/>
      <c r="J326" s="142"/>
      <c r="K326" s="142"/>
      <c r="L326" s="142"/>
      <c r="M326" s="142"/>
      <c r="N326" s="142"/>
      <c r="O326" s="142"/>
      <c r="P326" s="142"/>
      <c r="Q326" s="142"/>
      <c r="R326" s="142"/>
      <c r="S326" s="142"/>
    </row>
    <row r="327">
      <c r="A327" s="46"/>
      <c r="B327" s="142"/>
      <c r="C327" s="142"/>
      <c r="D327" s="142"/>
      <c r="E327" s="142"/>
      <c r="F327" s="142"/>
      <c r="G327" s="142"/>
      <c r="H327" s="142"/>
      <c r="I327" s="142"/>
      <c r="J327" s="142"/>
      <c r="K327" s="142"/>
      <c r="L327" s="142"/>
      <c r="M327" s="142"/>
      <c r="N327" s="142"/>
      <c r="O327" s="142"/>
      <c r="P327" s="142"/>
      <c r="Q327" s="142"/>
      <c r="R327" s="142"/>
      <c r="S327" s="142"/>
    </row>
    <row r="328">
      <c r="A328" s="46"/>
      <c r="B328" s="142"/>
      <c r="C328" s="142"/>
      <c r="D328" s="142"/>
      <c r="E328" s="142"/>
      <c r="F328" s="142"/>
      <c r="G328" s="142"/>
      <c r="H328" s="142"/>
      <c r="I328" s="142"/>
      <c r="J328" s="142"/>
      <c r="K328" s="142"/>
      <c r="L328" s="142"/>
      <c r="M328" s="142"/>
      <c r="N328" s="142"/>
      <c r="O328" s="142"/>
      <c r="P328" s="142"/>
      <c r="Q328" s="142"/>
      <c r="R328" s="142"/>
      <c r="S328" s="142"/>
    </row>
    <row r="329">
      <c r="A329" s="46"/>
      <c r="B329" s="142"/>
      <c r="C329" s="142"/>
      <c r="D329" s="142"/>
      <c r="E329" s="142"/>
      <c r="F329" s="142"/>
      <c r="G329" s="142"/>
      <c r="H329" s="142"/>
      <c r="I329" s="142"/>
      <c r="J329" s="142"/>
      <c r="K329" s="142"/>
      <c r="L329" s="142"/>
      <c r="M329" s="142"/>
      <c r="N329" s="142"/>
      <c r="O329" s="142"/>
      <c r="P329" s="142"/>
      <c r="Q329" s="142"/>
      <c r="R329" s="142"/>
      <c r="S329" s="142"/>
    </row>
    <row r="330">
      <c r="A330" s="46"/>
      <c r="B330" s="142"/>
      <c r="C330" s="142"/>
      <c r="D330" s="142"/>
      <c r="E330" s="142"/>
      <c r="F330" s="142"/>
      <c r="G330" s="142"/>
      <c r="H330" s="142"/>
      <c r="I330" s="142"/>
      <c r="J330" s="142"/>
      <c r="K330" s="142"/>
      <c r="L330" s="142"/>
      <c r="M330" s="142"/>
      <c r="N330" s="142"/>
      <c r="O330" s="142"/>
      <c r="P330" s="142"/>
      <c r="Q330" s="142"/>
      <c r="R330" s="142"/>
      <c r="S330" s="142"/>
    </row>
    <row r="331">
      <c r="A331" s="46"/>
      <c r="B331" s="142"/>
      <c r="C331" s="142"/>
      <c r="D331" s="142"/>
      <c r="E331" s="142"/>
      <c r="F331" s="142"/>
      <c r="G331" s="142"/>
      <c r="H331" s="142"/>
      <c r="I331" s="142"/>
      <c r="J331" s="142"/>
      <c r="K331" s="142"/>
      <c r="L331" s="142"/>
      <c r="M331" s="142"/>
      <c r="N331" s="142"/>
      <c r="O331" s="142"/>
      <c r="P331" s="142"/>
      <c r="Q331" s="142"/>
      <c r="R331" s="142"/>
      <c r="S331" s="142"/>
    </row>
    <row r="332">
      <c r="A332" s="46"/>
      <c r="B332" s="142"/>
      <c r="C332" s="142"/>
      <c r="D332" s="142"/>
      <c r="E332" s="142"/>
      <c r="F332" s="142"/>
      <c r="G332" s="142"/>
      <c r="H332" s="142"/>
      <c r="I332" s="142"/>
      <c r="J332" s="142"/>
      <c r="K332" s="142"/>
      <c r="L332" s="142"/>
      <c r="M332" s="142"/>
      <c r="N332" s="142"/>
      <c r="O332" s="142"/>
      <c r="P332" s="142"/>
      <c r="Q332" s="142"/>
      <c r="R332" s="142"/>
      <c r="S332" s="142"/>
    </row>
    <row r="333">
      <c r="A333" s="46"/>
      <c r="B333" s="142"/>
      <c r="C333" s="142"/>
      <c r="D333" s="142"/>
      <c r="E333" s="142"/>
      <c r="F333" s="142"/>
      <c r="G333" s="142"/>
      <c r="H333" s="142"/>
      <c r="I333" s="142"/>
      <c r="J333" s="142"/>
      <c r="K333" s="142"/>
      <c r="L333" s="142"/>
      <c r="M333" s="142"/>
      <c r="N333" s="142"/>
      <c r="O333" s="142"/>
      <c r="P333" s="142"/>
      <c r="Q333" s="142"/>
      <c r="R333" s="142"/>
      <c r="S333" s="142"/>
    </row>
    <row r="334">
      <c r="A334" s="46"/>
      <c r="B334" s="142"/>
      <c r="C334" s="142"/>
      <c r="D334" s="142"/>
      <c r="E334" s="142"/>
      <c r="F334" s="142"/>
      <c r="G334" s="142"/>
      <c r="H334" s="142"/>
      <c r="I334" s="142"/>
      <c r="J334" s="142"/>
      <c r="K334" s="142"/>
      <c r="L334" s="142"/>
      <c r="M334" s="142"/>
      <c r="N334" s="142"/>
      <c r="O334" s="142"/>
      <c r="P334" s="142"/>
      <c r="Q334" s="142"/>
      <c r="R334" s="142"/>
      <c r="S334" s="142"/>
    </row>
    <row r="335">
      <c r="A335" s="46"/>
      <c r="B335" s="142"/>
      <c r="C335" s="142"/>
      <c r="D335" s="142"/>
      <c r="E335" s="142"/>
      <c r="F335" s="142"/>
      <c r="G335" s="142"/>
      <c r="H335" s="142"/>
      <c r="I335" s="142"/>
      <c r="J335" s="142"/>
      <c r="K335" s="142"/>
      <c r="L335" s="142"/>
      <c r="M335" s="142"/>
      <c r="N335" s="142"/>
      <c r="O335" s="142"/>
      <c r="P335" s="142"/>
      <c r="Q335" s="142"/>
      <c r="R335" s="142"/>
      <c r="S335" s="142"/>
    </row>
    <row r="336">
      <c r="A336" s="46"/>
      <c r="B336" s="142"/>
      <c r="C336" s="142"/>
      <c r="D336" s="142"/>
      <c r="E336" s="142"/>
      <c r="F336" s="142"/>
      <c r="G336" s="142"/>
      <c r="H336" s="142"/>
      <c r="I336" s="142"/>
      <c r="J336" s="142"/>
      <c r="K336" s="142"/>
      <c r="L336" s="142"/>
      <c r="M336" s="142"/>
      <c r="N336" s="142"/>
      <c r="O336" s="142"/>
      <c r="P336" s="142"/>
      <c r="Q336" s="142"/>
      <c r="R336" s="142"/>
      <c r="S336" s="142"/>
    </row>
    <row r="337">
      <c r="A337" s="46"/>
      <c r="B337" s="142"/>
      <c r="C337" s="142"/>
      <c r="D337" s="142"/>
      <c r="E337" s="142"/>
      <c r="F337" s="142"/>
      <c r="G337" s="142"/>
      <c r="H337" s="142"/>
      <c r="I337" s="142"/>
      <c r="J337" s="142"/>
      <c r="K337" s="142"/>
      <c r="L337" s="142"/>
      <c r="M337" s="142"/>
      <c r="N337" s="142"/>
      <c r="O337" s="142"/>
      <c r="P337" s="142"/>
      <c r="Q337" s="142"/>
      <c r="R337" s="142"/>
      <c r="S337" s="142"/>
    </row>
    <row r="338">
      <c r="A338" s="46"/>
      <c r="B338" s="142"/>
      <c r="C338" s="142"/>
      <c r="D338" s="142"/>
      <c r="E338" s="142"/>
      <c r="F338" s="142"/>
      <c r="G338" s="142"/>
      <c r="H338" s="142"/>
      <c r="I338" s="142"/>
      <c r="J338" s="142"/>
      <c r="K338" s="142"/>
      <c r="L338" s="142"/>
      <c r="M338" s="142"/>
      <c r="N338" s="142"/>
      <c r="O338" s="142"/>
      <c r="P338" s="142"/>
      <c r="Q338" s="142"/>
      <c r="R338" s="142"/>
      <c r="S338" s="142"/>
    </row>
    <row r="339">
      <c r="A339" s="46"/>
      <c r="B339" s="142"/>
      <c r="C339" s="142"/>
      <c r="D339" s="142"/>
      <c r="E339" s="142"/>
      <c r="F339" s="142"/>
      <c r="G339" s="142"/>
      <c r="H339" s="142"/>
      <c r="I339" s="142"/>
      <c r="J339" s="142"/>
      <c r="K339" s="142"/>
      <c r="L339" s="142"/>
      <c r="M339" s="142"/>
      <c r="N339" s="142"/>
      <c r="O339" s="142"/>
      <c r="P339" s="142"/>
      <c r="Q339" s="142"/>
      <c r="R339" s="142"/>
      <c r="S339" s="142"/>
    </row>
    <row r="340">
      <c r="A340" s="46"/>
      <c r="B340" s="142"/>
      <c r="C340" s="142"/>
      <c r="D340" s="142"/>
      <c r="E340" s="142"/>
      <c r="F340" s="142"/>
      <c r="G340" s="142"/>
      <c r="H340" s="142"/>
      <c r="I340" s="142"/>
      <c r="J340" s="142"/>
      <c r="K340" s="142"/>
      <c r="L340" s="142"/>
      <c r="M340" s="142"/>
      <c r="N340" s="142"/>
      <c r="O340" s="142"/>
      <c r="P340" s="142"/>
      <c r="Q340" s="142"/>
      <c r="R340" s="142"/>
      <c r="S340" s="142"/>
    </row>
    <row r="341">
      <c r="A341" s="46"/>
      <c r="B341" s="142"/>
      <c r="C341" s="142"/>
      <c r="D341" s="142"/>
      <c r="E341" s="142"/>
      <c r="F341" s="142"/>
      <c r="G341" s="142"/>
      <c r="H341" s="142"/>
      <c r="I341" s="142"/>
      <c r="J341" s="142"/>
      <c r="K341" s="142"/>
      <c r="L341" s="142"/>
      <c r="M341" s="142"/>
      <c r="N341" s="142"/>
      <c r="O341" s="142"/>
      <c r="P341" s="142"/>
      <c r="Q341" s="142"/>
      <c r="R341" s="142"/>
      <c r="S341" s="142"/>
    </row>
    <row r="342">
      <c r="A342" s="46"/>
      <c r="B342" s="142"/>
      <c r="C342" s="142"/>
      <c r="D342" s="142"/>
      <c r="E342" s="142"/>
      <c r="F342" s="142"/>
      <c r="G342" s="142"/>
      <c r="H342" s="142"/>
      <c r="I342" s="142"/>
      <c r="J342" s="142"/>
      <c r="K342" s="142"/>
      <c r="L342" s="142"/>
      <c r="M342" s="142"/>
      <c r="N342" s="142"/>
      <c r="O342" s="142"/>
      <c r="P342" s="142"/>
      <c r="Q342" s="142"/>
      <c r="R342" s="142"/>
      <c r="S342" s="142"/>
    </row>
    <row r="343">
      <c r="A343" s="46"/>
      <c r="B343" s="142"/>
      <c r="C343" s="142"/>
      <c r="D343" s="142"/>
      <c r="E343" s="142"/>
      <c r="F343" s="142"/>
      <c r="G343" s="142"/>
      <c r="H343" s="142"/>
      <c r="I343" s="142"/>
      <c r="J343" s="142"/>
      <c r="K343" s="142"/>
      <c r="L343" s="142"/>
      <c r="M343" s="142"/>
      <c r="N343" s="142"/>
      <c r="O343" s="142"/>
      <c r="P343" s="142"/>
      <c r="Q343" s="142"/>
      <c r="R343" s="142"/>
      <c r="S343" s="142"/>
    </row>
    <row r="344">
      <c r="A344" s="46"/>
      <c r="B344" s="142"/>
      <c r="C344" s="142"/>
      <c r="D344" s="142"/>
      <c r="E344" s="142"/>
      <c r="F344" s="142"/>
      <c r="G344" s="142"/>
      <c r="H344" s="142"/>
      <c r="I344" s="142"/>
      <c r="J344" s="142"/>
      <c r="K344" s="142"/>
      <c r="L344" s="142"/>
      <c r="M344" s="142"/>
      <c r="N344" s="142"/>
      <c r="O344" s="142"/>
      <c r="P344" s="142"/>
      <c r="Q344" s="142"/>
      <c r="R344" s="142"/>
      <c r="S344" s="142"/>
    </row>
    <row r="345">
      <c r="A345" s="46"/>
      <c r="B345" s="142"/>
      <c r="C345" s="142"/>
      <c r="D345" s="142"/>
      <c r="E345" s="142"/>
      <c r="F345" s="142"/>
      <c r="G345" s="142"/>
      <c r="H345" s="142"/>
      <c r="I345" s="142"/>
      <c r="J345" s="142"/>
      <c r="K345" s="142"/>
      <c r="L345" s="142"/>
      <c r="M345" s="142"/>
      <c r="N345" s="142"/>
      <c r="O345" s="142"/>
      <c r="P345" s="142"/>
      <c r="Q345" s="142"/>
      <c r="R345" s="142"/>
      <c r="S345" s="142"/>
    </row>
    <row r="346">
      <c r="A346" s="46"/>
      <c r="B346" s="142"/>
      <c r="C346" s="142"/>
      <c r="D346" s="142"/>
      <c r="E346" s="142"/>
      <c r="F346" s="142"/>
      <c r="G346" s="142"/>
      <c r="H346" s="142"/>
      <c r="I346" s="142"/>
      <c r="J346" s="142"/>
      <c r="K346" s="142"/>
      <c r="L346" s="142"/>
      <c r="M346" s="142"/>
      <c r="N346" s="142"/>
      <c r="O346" s="142"/>
      <c r="P346" s="142"/>
      <c r="Q346" s="142"/>
      <c r="R346" s="142"/>
      <c r="S346" s="142"/>
    </row>
    <row r="347">
      <c r="A347" s="46"/>
      <c r="B347" s="142"/>
      <c r="C347" s="142"/>
      <c r="D347" s="142"/>
      <c r="E347" s="142"/>
      <c r="F347" s="142"/>
      <c r="G347" s="142"/>
      <c r="H347" s="142"/>
      <c r="I347" s="142"/>
      <c r="J347" s="142"/>
      <c r="K347" s="142"/>
      <c r="L347" s="142"/>
      <c r="M347" s="142"/>
      <c r="N347" s="142"/>
      <c r="O347" s="142"/>
      <c r="P347" s="142"/>
      <c r="Q347" s="142"/>
      <c r="R347" s="142"/>
      <c r="S347" s="142"/>
    </row>
    <row r="348">
      <c r="A348" s="46"/>
      <c r="B348" s="142"/>
      <c r="C348" s="142"/>
      <c r="D348" s="142"/>
      <c r="E348" s="142"/>
      <c r="F348" s="142"/>
      <c r="G348" s="142"/>
      <c r="H348" s="142"/>
      <c r="I348" s="142"/>
      <c r="J348" s="142"/>
      <c r="K348" s="142"/>
      <c r="L348" s="142"/>
      <c r="M348" s="142"/>
      <c r="N348" s="142"/>
      <c r="O348" s="142"/>
      <c r="P348" s="142"/>
      <c r="Q348" s="142"/>
      <c r="R348" s="142"/>
      <c r="S348" s="142"/>
    </row>
    <row r="349">
      <c r="A349" s="46"/>
      <c r="B349" s="142"/>
      <c r="C349" s="142"/>
      <c r="D349" s="142"/>
      <c r="E349" s="142"/>
      <c r="F349" s="142"/>
      <c r="G349" s="142"/>
      <c r="H349" s="142"/>
      <c r="I349" s="142"/>
      <c r="J349" s="142"/>
      <c r="K349" s="142"/>
      <c r="L349" s="142"/>
      <c r="M349" s="142"/>
      <c r="N349" s="142"/>
      <c r="O349" s="142"/>
      <c r="P349" s="142"/>
      <c r="Q349" s="142"/>
      <c r="R349" s="142"/>
      <c r="S349" s="142"/>
    </row>
    <row r="350">
      <c r="A350" s="46"/>
      <c r="B350" s="142"/>
      <c r="C350" s="142"/>
      <c r="D350" s="142"/>
      <c r="E350" s="142"/>
      <c r="F350" s="142"/>
      <c r="G350" s="142"/>
      <c r="H350" s="142"/>
      <c r="I350" s="142"/>
      <c r="J350" s="142"/>
      <c r="K350" s="142"/>
      <c r="L350" s="142"/>
      <c r="M350" s="142"/>
      <c r="N350" s="142"/>
      <c r="O350" s="142"/>
      <c r="P350" s="142"/>
      <c r="Q350" s="142"/>
      <c r="R350" s="142"/>
      <c r="S350" s="142"/>
    </row>
    <row r="351">
      <c r="A351" s="46"/>
      <c r="B351" s="142"/>
      <c r="C351" s="142"/>
      <c r="D351" s="142"/>
      <c r="E351" s="142"/>
      <c r="F351" s="142"/>
      <c r="G351" s="142"/>
      <c r="H351" s="142"/>
      <c r="I351" s="142"/>
      <c r="J351" s="142"/>
      <c r="K351" s="142"/>
      <c r="L351" s="142"/>
      <c r="M351" s="142"/>
      <c r="N351" s="142"/>
      <c r="O351" s="142"/>
      <c r="P351" s="142"/>
      <c r="Q351" s="142"/>
      <c r="R351" s="142"/>
      <c r="S351" s="142"/>
    </row>
    <row r="352">
      <c r="A352" s="46"/>
      <c r="B352" s="142"/>
      <c r="C352" s="142"/>
      <c r="D352" s="142"/>
      <c r="E352" s="142"/>
      <c r="F352" s="142"/>
      <c r="G352" s="142"/>
      <c r="H352" s="142"/>
      <c r="I352" s="142"/>
      <c r="J352" s="142"/>
      <c r="K352" s="142"/>
      <c r="L352" s="142"/>
      <c r="M352" s="142"/>
      <c r="N352" s="142"/>
      <c r="O352" s="142"/>
      <c r="P352" s="142"/>
      <c r="Q352" s="142"/>
      <c r="R352" s="142"/>
      <c r="S352" s="142"/>
    </row>
    <row r="353">
      <c r="A353" s="46"/>
      <c r="B353" s="142"/>
      <c r="C353" s="142"/>
      <c r="D353" s="142"/>
      <c r="E353" s="142"/>
      <c r="F353" s="142"/>
      <c r="G353" s="142"/>
      <c r="H353" s="142"/>
      <c r="I353" s="142"/>
      <c r="J353" s="142"/>
      <c r="K353" s="142"/>
      <c r="L353" s="142"/>
      <c r="M353" s="142"/>
      <c r="N353" s="142"/>
      <c r="O353" s="142"/>
      <c r="P353" s="142"/>
      <c r="Q353" s="142"/>
      <c r="R353" s="142"/>
      <c r="S353" s="14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5.29"/>
    <col customWidth="1" min="2" max="5" width="11.29"/>
    <col customWidth="1" min="6" max="6" width="13.43"/>
    <col customWidth="1" min="7" max="10" width="11.29"/>
    <col customWidth="1" min="11" max="11" width="12.57"/>
    <col customWidth="1" min="12" max="12" width="17.57"/>
    <col customWidth="1" min="13" max="13" width="11.29"/>
    <col customWidth="1" min="14" max="14" width="12.0"/>
    <col customWidth="1" min="15" max="15" width="16.29"/>
    <col customWidth="1" min="16" max="16" width="13.14"/>
    <col customWidth="1" min="17" max="17" width="18.43"/>
    <col customWidth="1" min="18" max="21" width="11.29"/>
    <col customWidth="1" min="22" max="22" width="13.86"/>
    <col customWidth="1" min="23" max="24" width="11.29"/>
    <col customWidth="1" min="25" max="25" width="16.57"/>
    <col customWidth="1" min="26" max="26" width="17.14"/>
    <col customWidth="1" min="27" max="27" width="15.29"/>
    <col customWidth="1" min="28" max="31" width="11.29"/>
  </cols>
  <sheetData>
    <row r="1" ht="25.5" customHeight="1">
      <c r="A1" s="4" t="s">
        <v>3</v>
      </c>
      <c r="B1" s="9" t="s">
        <v>1</v>
      </c>
      <c r="C1" s="10" t="s">
        <v>22</v>
      </c>
      <c r="D1" s="11" t="s">
        <v>23</v>
      </c>
      <c r="E1" s="12" t="s">
        <v>24</v>
      </c>
      <c r="F1" s="13" t="s">
        <v>25</v>
      </c>
      <c r="G1" s="14" t="s">
        <v>26</v>
      </c>
      <c r="H1" s="15" t="s">
        <v>27</v>
      </c>
      <c r="I1" s="16" t="s">
        <v>28</v>
      </c>
      <c r="J1" s="17" t="s">
        <v>29</v>
      </c>
      <c r="K1" s="18" t="s">
        <v>30</v>
      </c>
      <c r="L1" s="19" t="s">
        <v>31</v>
      </c>
      <c r="M1" s="20" t="s">
        <v>32</v>
      </c>
      <c r="N1" s="21" t="s">
        <v>33</v>
      </c>
      <c r="O1" s="22" t="s">
        <v>34</v>
      </c>
      <c r="P1" s="23" t="s">
        <v>35</v>
      </c>
      <c r="Q1" s="24" t="s">
        <v>37</v>
      </c>
      <c r="R1" s="25" t="s">
        <v>38</v>
      </c>
      <c r="S1" s="26" t="s">
        <v>39</v>
      </c>
      <c r="T1" s="27" t="s">
        <v>40</v>
      </c>
      <c r="U1" s="28" t="s">
        <v>41</v>
      </c>
      <c r="V1" s="29" t="s">
        <v>42</v>
      </c>
      <c r="W1" s="30" t="s">
        <v>43</v>
      </c>
      <c r="X1" s="31" t="s">
        <v>44</v>
      </c>
      <c r="Y1" s="32" t="s">
        <v>45</v>
      </c>
      <c r="Z1" s="29" t="s">
        <v>46</v>
      </c>
      <c r="AA1" s="33" t="s">
        <v>47</v>
      </c>
      <c r="AB1" s="34" t="s">
        <v>48</v>
      </c>
      <c r="AC1" s="35" t="s">
        <v>49</v>
      </c>
      <c r="AD1" s="12" t="s">
        <v>50</v>
      </c>
      <c r="AE1" s="36" t="s">
        <v>51</v>
      </c>
    </row>
    <row r="2">
      <c r="A2" s="5">
        <v>1.0</v>
      </c>
      <c r="B2" s="7" t="str">
        <f>ATL!A2</f>
        <v>Atlanta</v>
      </c>
      <c r="C2" s="7" t="str">
        <f>BOS!A2</f>
        <v>Atlanta</v>
      </c>
      <c r="D2" s="7" t="str">
        <f>BRK!A2</f>
        <v>Atlanta</v>
      </c>
      <c r="E2" s="7" t="str">
        <f>CHA!A2</f>
        <v>Atlanta</v>
      </c>
      <c r="F2" s="7" t="str">
        <f>CHI!A2</f>
        <v>Atlanta</v>
      </c>
      <c r="G2" s="7" t="str">
        <f>CLE!A2</f>
        <v>Atlanta</v>
      </c>
      <c r="H2" s="7" t="str">
        <f>DAL!A2</f>
        <v>Atlanta</v>
      </c>
      <c r="I2" s="7" t="str">
        <f>DEN!A2</f>
        <v>Atlanta</v>
      </c>
      <c r="J2" s="7" t="str">
        <f>DET!A2</f>
        <v>Atlanta</v>
      </c>
      <c r="K2" s="7" t="str">
        <f>GSW!A2</f>
        <v>Atlanta</v>
      </c>
      <c r="L2" s="7" t="str">
        <f>HOU!A2</f>
        <v>Atlanta</v>
      </c>
      <c r="M2" s="7" t="str">
        <f>IND!A2</f>
        <v>Atlanta</v>
      </c>
      <c r="N2" s="7" t="str">
        <f>LAC!A2</f>
        <v>Atlanta</v>
      </c>
      <c r="O2" s="7" t="str">
        <f>LAL!A2</f>
        <v>Atlanta</v>
      </c>
      <c r="P2" s="7" t="str">
        <f>MEM!A2</f>
        <v>Atlanta</v>
      </c>
      <c r="Q2" s="7" t="str">
        <f>MIA!A2</f>
        <v>Atlanta</v>
      </c>
      <c r="R2" s="7" t="str">
        <f>MIL!A2</f>
        <v>Atlanta</v>
      </c>
      <c r="S2" s="7" t="str">
        <f>MIN!A2</f>
        <v>Atlanta</v>
      </c>
      <c r="T2" s="7" t="str">
        <f>NOP!A2</f>
        <v>Atlanta</v>
      </c>
      <c r="U2" s="7" t="str">
        <f>NYK!A2</f>
        <v>Atlanta</v>
      </c>
      <c r="V2" s="7" t="str">
        <f>OKC!A2</f>
        <v>Atlanta</v>
      </c>
      <c r="W2" s="7" t="str">
        <f>ORL!A2</f>
        <v>Atlanta</v>
      </c>
      <c r="X2" s="7" t="str">
        <f>PHI!A2</f>
        <v>Atlanta</v>
      </c>
      <c r="Y2" s="7" t="str">
        <f>PHX!A2</f>
        <v>Atlanta</v>
      </c>
      <c r="Z2" s="7" t="str">
        <f>POR!A2</f>
        <v>Atlanta</v>
      </c>
      <c r="AA2" s="7" t="str">
        <f>SAC!A2</f>
        <v>Atlanta</v>
      </c>
      <c r="AB2" s="7" t="str">
        <f>SAS!A2</f>
        <v>Atlanta</v>
      </c>
      <c r="AC2" s="7" t="str">
        <f>TOR!A2</f>
        <v>Atlanta</v>
      </c>
      <c r="AD2" s="7" t="str">
        <f>UTH!A2</f>
        <v>Atlanta</v>
      </c>
      <c r="AE2" s="7" t="str">
        <f>WAS!A2</f>
        <v>Atlanta</v>
      </c>
    </row>
    <row r="3">
      <c r="A3" s="5">
        <v>2.0</v>
      </c>
      <c r="B3" s="7" t="str">
        <f>ATL!A3</f>
        <v>Boston</v>
      </c>
      <c r="C3" s="7" t="str">
        <f>BOS!A3</f>
        <v>Boston</v>
      </c>
      <c r="D3" s="7" t="str">
        <f>BRK!A3</f>
        <v>Boston</v>
      </c>
      <c r="E3" s="7" t="str">
        <f>CHA!A3</f>
        <v>Boston</v>
      </c>
      <c r="F3" s="7" t="str">
        <f>CHI!A3</f>
        <v>Boston</v>
      </c>
      <c r="G3" s="7" t="str">
        <f>CLE!A3</f>
        <v>Boston</v>
      </c>
      <c r="H3" s="7" t="str">
        <f>DAL!A3</f>
        <v>Boston</v>
      </c>
      <c r="I3" s="7" t="str">
        <f>DEN!A3</f>
        <v>Boston</v>
      </c>
      <c r="J3" s="7" t="str">
        <f>DET!A3</f>
        <v>Boston</v>
      </c>
      <c r="K3" s="7" t="str">
        <f>GSW!A3</f>
        <v>Boston</v>
      </c>
      <c r="L3" s="7" t="str">
        <f>HOU!A3</f>
        <v>Boston</v>
      </c>
      <c r="M3" s="7" t="str">
        <f>IND!A3</f>
        <v>Boston</v>
      </c>
      <c r="N3" s="7" t="str">
        <f>LAC!A3</f>
        <v>Boston</v>
      </c>
      <c r="O3" s="7" t="str">
        <f>LAL!A3</f>
        <v>Boston</v>
      </c>
      <c r="P3" s="7" t="str">
        <f>MEM!A3</f>
        <v>Boston</v>
      </c>
      <c r="Q3" s="7" t="str">
        <f>MIA!A3</f>
        <v>Boston</v>
      </c>
      <c r="R3" s="7" t="str">
        <f>MIL!A3</f>
        <v>Boston</v>
      </c>
      <c r="S3" s="7" t="str">
        <f>MIN!A3</f>
        <v>Boston</v>
      </c>
      <c r="T3" s="7" t="str">
        <f>NOP!A3</f>
        <v>Boston</v>
      </c>
      <c r="U3" s="7" t="str">
        <f>NYK!A3</f>
        <v>Boston</v>
      </c>
      <c r="V3" s="7" t="str">
        <f>OKC!A3</f>
        <v>Boston</v>
      </c>
      <c r="W3" s="7" t="str">
        <f>ORL!A3</f>
        <v>Boston</v>
      </c>
      <c r="X3" s="7" t="str">
        <f>PHI!A3</f>
        <v>Boston</v>
      </c>
      <c r="Y3" s="7" t="str">
        <f>PHX!A3</f>
        <v>Boston</v>
      </c>
      <c r="Z3" s="7" t="str">
        <f>POR!A3</f>
        <v>Boston</v>
      </c>
      <c r="AA3" s="7" t="str">
        <f>SAC!A3</f>
        <v>Boston</v>
      </c>
      <c r="AB3" s="7" t="str">
        <f>SAS!A3</f>
        <v>Boston</v>
      </c>
      <c r="AC3" s="7" t="str">
        <f>TOR!A3</f>
        <v>Boston</v>
      </c>
      <c r="AD3" s="7" t="str">
        <f>UTH!A3</f>
        <v>Boston</v>
      </c>
      <c r="AE3" s="7" t="str">
        <f>WAS!A3</f>
        <v>Boston</v>
      </c>
    </row>
    <row r="4">
      <c r="A4" s="5">
        <v>3.0</v>
      </c>
      <c r="B4" s="7" t="str">
        <f>ATL!A4</f>
        <v>Brooklyn</v>
      </c>
      <c r="C4" s="7" t="str">
        <f>BOS!A4</f>
        <v>Brooklyn</v>
      </c>
      <c r="D4" s="7" t="str">
        <f>BRK!A4</f>
        <v>Brooklyn</v>
      </c>
      <c r="E4" s="7" t="str">
        <f>CHA!A4</f>
        <v>Brooklyn</v>
      </c>
      <c r="F4" s="7" t="str">
        <f>CHI!A4</f>
        <v>Brooklyn</v>
      </c>
      <c r="G4" s="7" t="str">
        <f>CLE!A4</f>
        <v>Brooklyn</v>
      </c>
      <c r="H4" s="7" t="str">
        <f>DAL!A4</f>
        <v>Brooklyn</v>
      </c>
      <c r="I4" s="7" t="str">
        <f>DEN!A4</f>
        <v>Brooklyn</v>
      </c>
      <c r="J4" s="7" t="str">
        <f>DET!A4</f>
        <v>Brooklyn</v>
      </c>
      <c r="K4" s="7" t="str">
        <f>GSW!A4</f>
        <v>Brooklyn</v>
      </c>
      <c r="L4" s="7" t="str">
        <f>HOU!A4</f>
        <v>Brooklyn</v>
      </c>
      <c r="M4" s="7" t="str">
        <f>IND!A4</f>
        <v>Brooklyn</v>
      </c>
      <c r="N4" s="7" t="str">
        <f>LAC!A4</f>
        <v>Brooklyn</v>
      </c>
      <c r="O4" s="7" t="str">
        <f>LAL!A4</f>
        <v>Brooklyn</v>
      </c>
      <c r="P4" s="7" t="str">
        <f>MEM!A4</f>
        <v>Brooklyn</v>
      </c>
      <c r="Q4" s="7" t="str">
        <f>MIA!A4</f>
        <v>Brooklyn</v>
      </c>
      <c r="R4" s="7" t="str">
        <f>MIL!A4</f>
        <v>Brooklyn</v>
      </c>
      <c r="S4" s="7" t="str">
        <f>MIN!A4</f>
        <v>Brooklyn</v>
      </c>
      <c r="T4" s="7" t="str">
        <f>NOP!A4</f>
        <v>Brooklyn</v>
      </c>
      <c r="U4" s="7" t="str">
        <f>NYK!A4</f>
        <v>Brooklyn</v>
      </c>
      <c r="V4" s="7" t="str">
        <f>OKC!A4</f>
        <v>Brooklyn</v>
      </c>
      <c r="W4" s="7" t="str">
        <f>ORL!A4</f>
        <v>Brooklyn</v>
      </c>
      <c r="X4" s="7" t="str">
        <f>PHI!A4</f>
        <v>Brooklyn</v>
      </c>
      <c r="Y4" s="7" t="str">
        <f>PHX!A4</f>
        <v>Brooklyn</v>
      </c>
      <c r="Z4" s="7" t="str">
        <f>POR!A4</f>
        <v>Brooklyn</v>
      </c>
      <c r="AA4" s="7" t="str">
        <f>SAC!A4</f>
        <v>Brooklyn</v>
      </c>
      <c r="AB4" s="7" t="str">
        <f>SAS!A4</f>
        <v>Brooklyn</v>
      </c>
      <c r="AC4" s="7" t="str">
        <f>TOR!A4</f>
        <v>Brooklyn</v>
      </c>
      <c r="AD4" s="7" t="str">
        <f>UTH!A4</f>
        <v>Brooklyn</v>
      </c>
      <c r="AE4" s="7" t="str">
        <f>WAS!A4</f>
        <v>Brooklyn</v>
      </c>
    </row>
    <row r="5">
      <c r="A5" s="5">
        <v>4.0</v>
      </c>
      <c r="B5" s="7" t="str">
        <f>ATL!A5</f>
        <v>Charlotte</v>
      </c>
      <c r="C5" s="7" t="str">
        <f>BOS!A5</f>
        <v>Charlotte</v>
      </c>
      <c r="D5" s="7" t="str">
        <f>BRK!A5</f>
        <v>Charlotte</v>
      </c>
      <c r="E5" s="7" t="str">
        <f>CHA!A5</f>
        <v>Charlotte</v>
      </c>
      <c r="F5" s="7" t="str">
        <f>CHI!A5</f>
        <v>Charlotte</v>
      </c>
      <c r="G5" s="7" t="str">
        <f>CLE!A5</f>
        <v>Charlotte</v>
      </c>
      <c r="H5" s="7" t="str">
        <f>DAL!A5</f>
        <v>Charlotte</v>
      </c>
      <c r="I5" s="7" t="str">
        <f>DEN!A5</f>
        <v>Charlotte</v>
      </c>
      <c r="J5" s="7" t="str">
        <f>DET!A5</f>
        <v>Charlotte</v>
      </c>
      <c r="K5" s="7" t="str">
        <f>GSW!A5</f>
        <v>Charlotte</v>
      </c>
      <c r="L5" s="7" t="str">
        <f>HOU!A5</f>
        <v>Charlotte</v>
      </c>
      <c r="M5" s="7" t="str">
        <f>IND!A5</f>
        <v>Charlotte</v>
      </c>
      <c r="N5" s="7" t="str">
        <f>LAC!A5</f>
        <v>Charlotte</v>
      </c>
      <c r="O5" s="7" t="str">
        <f>LAL!A5</f>
        <v>Charlotte</v>
      </c>
      <c r="P5" s="7" t="str">
        <f>MEM!A5</f>
        <v>Charlotte</v>
      </c>
      <c r="Q5" s="7" t="str">
        <f>MIA!A5</f>
        <v>Charlotte</v>
      </c>
      <c r="R5" s="7" t="str">
        <f>MIL!A5</f>
        <v>Charlotte</v>
      </c>
      <c r="S5" s="7" t="str">
        <f>MIN!A5</f>
        <v>Charlotte</v>
      </c>
      <c r="T5" s="7" t="str">
        <f>NOP!A5</f>
        <v>Charlotte</v>
      </c>
      <c r="U5" s="7" t="str">
        <f>NYK!A5</f>
        <v>Charlotte</v>
      </c>
      <c r="V5" s="7" t="str">
        <f>OKC!A5</f>
        <v>Charlotte</v>
      </c>
      <c r="W5" s="7" t="str">
        <f>ORL!A5</f>
        <v>Charlotte</v>
      </c>
      <c r="X5" s="7" t="str">
        <f>PHI!A5</f>
        <v>Charlotte</v>
      </c>
      <c r="Y5" s="7" t="str">
        <f>PHX!A5</f>
        <v>Charlotte</v>
      </c>
      <c r="Z5" s="7" t="str">
        <f>POR!A5</f>
        <v>Charlotte</v>
      </c>
      <c r="AA5" s="7" t="str">
        <f>SAC!A5</f>
        <v>Charlotte</v>
      </c>
      <c r="AB5" s="7" t="str">
        <f>SAS!A5</f>
        <v>Charlotte</v>
      </c>
      <c r="AC5" s="7" t="str">
        <f>TOR!A5</f>
        <v>Charlotte</v>
      </c>
      <c r="AD5" s="7" t="str">
        <f>UTH!A5</f>
        <v>Charlotte</v>
      </c>
      <c r="AE5" s="7" t="str">
        <f>WAS!A5</f>
        <v>Charlotte</v>
      </c>
    </row>
    <row r="6">
      <c r="A6" s="5">
        <v>5.0</v>
      </c>
      <c r="B6" s="7" t="str">
        <f>ATL!A6</f>
        <v>Chicago</v>
      </c>
      <c r="C6" s="7" t="str">
        <f>BOS!A6</f>
        <v>Chicago</v>
      </c>
      <c r="D6" s="7" t="str">
        <f>BRK!A6</f>
        <v>Chicago</v>
      </c>
      <c r="E6" s="7" t="str">
        <f>CHA!A6</f>
        <v>Chicago</v>
      </c>
      <c r="F6" s="7" t="str">
        <f>CHI!A6</f>
        <v>Chicago</v>
      </c>
      <c r="G6" s="7" t="str">
        <f>CLE!A6</f>
        <v>Chicago</v>
      </c>
      <c r="H6" s="7" t="str">
        <f>DAL!A6</f>
        <v>Chicago</v>
      </c>
      <c r="I6" s="7" t="str">
        <f>DEN!A6</f>
        <v>Chicago</v>
      </c>
      <c r="J6" s="7" t="str">
        <f>DET!A6</f>
        <v>Chicago</v>
      </c>
      <c r="K6" s="7" t="str">
        <f>GSW!A6</f>
        <v>Chicago</v>
      </c>
      <c r="L6" s="7" t="str">
        <f>HOU!A6</f>
        <v>Chicago</v>
      </c>
      <c r="M6" s="7" t="str">
        <f>IND!A6</f>
        <v>Chicago</v>
      </c>
      <c r="N6" s="7" t="str">
        <f>LAC!A6</f>
        <v>Chicago</v>
      </c>
      <c r="O6" s="7" t="str">
        <f>LAL!A6</f>
        <v>Chicago</v>
      </c>
      <c r="P6" s="7" t="str">
        <f>MEM!A6</f>
        <v>Chicago</v>
      </c>
      <c r="Q6" s="7" t="str">
        <f>MIA!A6</f>
        <v>Chicago</v>
      </c>
      <c r="R6" s="7" t="str">
        <f>MIL!A6</f>
        <v>Chicago</v>
      </c>
      <c r="S6" s="7" t="str">
        <f>MIN!A6</f>
        <v>Chicago</v>
      </c>
      <c r="T6" s="7" t="str">
        <f>NOP!A6</f>
        <v>Chicago</v>
      </c>
      <c r="U6" s="7" t="str">
        <f>NYK!A6</f>
        <v>Chicago</v>
      </c>
      <c r="V6" s="7" t="str">
        <f>OKC!A6</f>
        <v>Chicago</v>
      </c>
      <c r="W6" s="7" t="str">
        <f>ORL!A6</f>
        <v>Chicago</v>
      </c>
      <c r="X6" s="7" t="str">
        <f>PHI!A6</f>
        <v>Chicago</v>
      </c>
      <c r="Y6" s="7" t="str">
        <f>PHX!A6</f>
        <v>Chicago</v>
      </c>
      <c r="Z6" s="7" t="str">
        <f>POR!A6</f>
        <v>Chicago</v>
      </c>
      <c r="AA6" s="7" t="str">
        <f>SAC!A6</f>
        <v>Chicago</v>
      </c>
      <c r="AB6" s="7" t="str">
        <f>SAS!A6</f>
        <v>Chicago</v>
      </c>
      <c r="AC6" s="7" t="str">
        <f>TOR!A6</f>
        <v>Chicago</v>
      </c>
      <c r="AD6" s="7" t="str">
        <f>UTH!A6</f>
        <v>Chicago</v>
      </c>
      <c r="AE6" s="7" t="str">
        <f>WAS!A6</f>
        <v>Chicago</v>
      </c>
    </row>
    <row r="7">
      <c r="A7" s="5">
        <v>6.0</v>
      </c>
      <c r="B7" s="7" t="str">
        <f>ATL!A7</f>
        <v>Cleveland</v>
      </c>
      <c r="C7" s="7" t="str">
        <f>BOS!A7</f>
        <v>Cleveland</v>
      </c>
      <c r="D7" s="7" t="str">
        <f>BRK!A7</f>
        <v>Cleveland</v>
      </c>
      <c r="E7" s="7" t="str">
        <f>CHA!A7</f>
        <v>Cleveland</v>
      </c>
      <c r="F7" s="7" t="str">
        <f>CHI!A7</f>
        <v>Cleveland</v>
      </c>
      <c r="G7" s="7" t="str">
        <f>CLE!A7</f>
        <v>Cleveland</v>
      </c>
      <c r="H7" s="7" t="str">
        <f>DAL!A7</f>
        <v>Cleveland</v>
      </c>
      <c r="I7" s="7" t="str">
        <f>DEN!A7</f>
        <v>Cleveland</v>
      </c>
      <c r="J7" s="7" t="str">
        <f>DET!A7</f>
        <v>Cleveland</v>
      </c>
      <c r="K7" s="7" t="str">
        <f>GSW!A7</f>
        <v>Cleveland</v>
      </c>
      <c r="L7" s="7" t="str">
        <f>HOU!A7</f>
        <v>Cleveland</v>
      </c>
      <c r="M7" s="7" t="str">
        <f>IND!A7</f>
        <v>Cleveland</v>
      </c>
      <c r="N7" s="7" t="str">
        <f>LAC!A7</f>
        <v>Cleveland</v>
      </c>
      <c r="O7" s="7" t="str">
        <f>LAL!A7</f>
        <v>Cleveland</v>
      </c>
      <c r="P7" s="7" t="str">
        <f>MEM!A7</f>
        <v>Cleveland</v>
      </c>
      <c r="Q7" s="7" t="str">
        <f>MIA!A7</f>
        <v>Cleveland</v>
      </c>
      <c r="R7" s="7" t="str">
        <f>MIL!A7</f>
        <v>Cleveland</v>
      </c>
      <c r="S7" s="7" t="str">
        <f>MIN!A7</f>
        <v>Cleveland</v>
      </c>
      <c r="T7" s="7" t="str">
        <f>NOP!A7</f>
        <v>Cleveland</v>
      </c>
      <c r="U7" s="7" t="str">
        <f>NYK!A7</f>
        <v>Cleveland</v>
      </c>
      <c r="V7" s="7" t="str">
        <f>OKC!A7</f>
        <v>Cleveland</v>
      </c>
      <c r="W7" s="7" t="str">
        <f>ORL!A8</f>
        <v>Dallas</v>
      </c>
      <c r="X7" s="7" t="str">
        <f>PHI!A7</f>
        <v>Cleveland</v>
      </c>
      <c r="Y7" s="7" t="str">
        <f>PHX!A7</f>
        <v>Cleveland</v>
      </c>
      <c r="Z7" s="7" t="str">
        <f>POR!A7</f>
        <v>Cleveland</v>
      </c>
      <c r="AA7" s="7" t="str">
        <f>SAC!A7</f>
        <v>Cleveland</v>
      </c>
      <c r="AB7" s="7" t="str">
        <f>SAS!A7</f>
        <v>Cleveland</v>
      </c>
      <c r="AC7" s="7" t="str">
        <f>TOR!A7</f>
        <v>Cleveland</v>
      </c>
      <c r="AD7" s="7" t="str">
        <f>UTH!A7</f>
        <v>Cleveland</v>
      </c>
      <c r="AE7" s="7" t="str">
        <f>WAS!A7</f>
        <v>Cleveland</v>
      </c>
    </row>
    <row r="8">
      <c r="A8" s="5">
        <v>7.0</v>
      </c>
      <c r="B8" s="7" t="str">
        <f>ATL!A8</f>
        <v>Dallas</v>
      </c>
      <c r="C8" s="7" t="str">
        <f>BOS!A8</f>
        <v>Dallas</v>
      </c>
      <c r="D8" s="7" t="str">
        <f>BRK!A8</f>
        <v>Dallas</v>
      </c>
      <c r="E8" s="7" t="str">
        <f>CHA!A8</f>
        <v>Dallas</v>
      </c>
      <c r="F8" s="7" t="str">
        <f>CHI!A8</f>
        <v>Dallas</v>
      </c>
      <c r="G8" s="7" t="str">
        <f>CLE!A8</f>
        <v>Dallas</v>
      </c>
      <c r="H8" s="7" t="str">
        <f>DAL!A8</f>
        <v>Dallas</v>
      </c>
      <c r="I8" s="7" t="str">
        <f>DEN!A8</f>
        <v>Dallas</v>
      </c>
      <c r="J8" s="7" t="str">
        <f>DET!A8</f>
        <v>Dallas</v>
      </c>
      <c r="K8" s="7" t="str">
        <f>GSW!A8</f>
        <v>Dallas</v>
      </c>
      <c r="L8" s="7" t="str">
        <f>HOU!A8</f>
        <v>Dallas</v>
      </c>
      <c r="M8" s="7" t="str">
        <f>IND!A8</f>
        <v>Dallas</v>
      </c>
      <c r="N8" s="7" t="str">
        <f>LAC!A35</f>
        <v>Current Record</v>
      </c>
      <c r="O8" s="7" t="str">
        <f>LAL!A8</f>
        <v>Dallas</v>
      </c>
      <c r="P8" s="7" t="str">
        <f>MEM!A8</f>
        <v>Dallas</v>
      </c>
      <c r="Q8" s="7" t="str">
        <f>MIA!A8</f>
        <v>Dallas</v>
      </c>
      <c r="R8" s="7" t="str">
        <f>MIL!A8</f>
        <v>Dallas</v>
      </c>
      <c r="S8" s="7" t="str">
        <f>MIN!A8</f>
        <v>Dallas</v>
      </c>
      <c r="T8" s="7" t="str">
        <f>NOP!A8</f>
        <v>Dallas</v>
      </c>
      <c r="U8" s="7" t="str">
        <f>NYK!A8</f>
        <v>Dallas</v>
      </c>
      <c r="V8" s="7" t="str">
        <f>OKC!A8</f>
        <v>Dallas</v>
      </c>
      <c r="W8" s="7" t="str">
        <f>ORL!A7</f>
        <v>Cleveland</v>
      </c>
      <c r="X8" s="7" t="str">
        <f>PHI!A8</f>
        <v>Dallas</v>
      </c>
      <c r="Y8" s="7" t="str">
        <f>PHX!A8</f>
        <v>Dallas</v>
      </c>
      <c r="Z8" s="7" t="str">
        <f>POR!A8</f>
        <v>Dallas</v>
      </c>
      <c r="AA8" s="7" t="str">
        <f>SAC!A8</f>
        <v>Dallas</v>
      </c>
      <c r="AB8" s="7" t="str">
        <f>SAS!A8</f>
        <v>Dallas</v>
      </c>
      <c r="AC8" s="7" t="str">
        <f>TOR!A8</f>
        <v>Dallas</v>
      </c>
      <c r="AD8" s="7" t="str">
        <f>UTH!A8</f>
        <v>Dallas</v>
      </c>
      <c r="AE8" s="7" t="str">
        <f>WAS!A8</f>
        <v>Dallas</v>
      </c>
    </row>
    <row r="9">
      <c r="A9" s="5">
        <v>8.0</v>
      </c>
      <c r="B9" s="7" t="str">
        <f>ATL!A9</f>
        <v>Denver</v>
      </c>
      <c r="C9" s="7" t="str">
        <f>BOS!A9</f>
        <v>Denver</v>
      </c>
      <c r="D9" s="7" t="str">
        <f>BRK!A9</f>
        <v>Denver</v>
      </c>
      <c r="E9" s="7" t="str">
        <f>CHA!A9</f>
        <v>Denver</v>
      </c>
      <c r="F9" s="7" t="str">
        <f>CHI!A9</f>
        <v>Denver</v>
      </c>
      <c r="G9" s="7" t="str">
        <f>CLE!A9</f>
        <v>Denver</v>
      </c>
      <c r="H9" s="7" t="str">
        <f>DAL!A9</f>
        <v>Denver</v>
      </c>
      <c r="I9" s="7" t="str">
        <f>DEN!A9</f>
        <v>Denver</v>
      </c>
      <c r="J9" s="7" t="str">
        <f>DET!A9</f>
        <v>Denver</v>
      </c>
      <c r="K9" s="7" t="str">
        <f>GSW!A9</f>
        <v>Denver</v>
      </c>
      <c r="L9" s="7" t="str">
        <f>HOU!A9</f>
        <v>Denver</v>
      </c>
      <c r="M9" s="7" t="str">
        <f>IND!A9</f>
        <v>Denver</v>
      </c>
      <c r="N9" s="7" t="str">
        <f>LAC!A8</f>
        <v>Dallas</v>
      </c>
      <c r="O9" s="7" t="str">
        <f>LAL!A9</f>
        <v>Denver</v>
      </c>
      <c r="P9" s="7" t="str">
        <f>MEM!A9</f>
        <v>Denver</v>
      </c>
      <c r="Q9" s="7" t="str">
        <f>MIA!A9</f>
        <v>Denver</v>
      </c>
      <c r="R9" s="7" t="str">
        <f>MIL!A9</f>
        <v>Denver</v>
      </c>
      <c r="S9" s="7" t="str">
        <f>MIN!A9</f>
        <v>Denver</v>
      </c>
      <c r="T9" s="7" t="str">
        <f>NOP!A9</f>
        <v>Denver</v>
      </c>
      <c r="U9" s="7" t="str">
        <f>NYK!A9</f>
        <v>Denver</v>
      </c>
      <c r="V9" s="7" t="str">
        <f>OKC!A9</f>
        <v>Denver</v>
      </c>
      <c r="W9" s="7" t="str">
        <f>ORL!A9</f>
        <v>Denver</v>
      </c>
      <c r="X9" s="7" t="str">
        <f>PHI!A9</f>
        <v>Denver</v>
      </c>
      <c r="Y9" s="7" t="str">
        <f>PHX!A9</f>
        <v>Denver</v>
      </c>
      <c r="Z9" s="7" t="str">
        <f>POR!A9</f>
        <v>Denver</v>
      </c>
      <c r="AA9" s="7" t="str">
        <f>SAC!A8</f>
        <v>Dallas</v>
      </c>
      <c r="AB9" s="7" t="str">
        <f>SAS!A9</f>
        <v>Denver</v>
      </c>
      <c r="AC9" s="7" t="str">
        <f>TOR!A9</f>
        <v>Denver</v>
      </c>
      <c r="AD9" s="7" t="str">
        <f>UTH!A9</f>
        <v>Denver</v>
      </c>
      <c r="AE9" s="7" t="str">
        <f>WAS!A9</f>
        <v>Denver</v>
      </c>
    </row>
    <row r="10">
      <c r="A10" s="5">
        <v>9.0</v>
      </c>
      <c r="B10" s="7" t="str">
        <f>ATL!A10</f>
        <v>Detroit</v>
      </c>
      <c r="C10" s="7" t="str">
        <f>BOS!A10</f>
        <v>Detroit</v>
      </c>
      <c r="D10" s="7" t="str">
        <f>BRK!A10</f>
        <v>Detroit</v>
      </c>
      <c r="E10" s="7" t="str">
        <f>CHA!A10</f>
        <v>Detroit</v>
      </c>
      <c r="F10" s="7" t="str">
        <f>CHI!A10</f>
        <v>Detroit</v>
      </c>
      <c r="G10" s="7" t="str">
        <f>CLE!A10</f>
        <v>Detroit</v>
      </c>
      <c r="H10" s="7" t="str">
        <f>DAL!A10</f>
        <v>Detroit</v>
      </c>
      <c r="I10" s="7" t="str">
        <f>DEN!A10</f>
        <v>Detroit</v>
      </c>
      <c r="J10" s="7" t="str">
        <f>DET!A10</f>
        <v>Detroit</v>
      </c>
      <c r="K10" s="7" t="str">
        <f>GSW!A10</f>
        <v>Detroit</v>
      </c>
      <c r="L10" s="7" t="str">
        <f>HOU!A10</f>
        <v>Detroit</v>
      </c>
      <c r="M10" s="7" t="str">
        <f>IND!A10</f>
        <v>Detroit</v>
      </c>
      <c r="N10" s="7" t="str">
        <f>LAC!A9</f>
        <v>Denver</v>
      </c>
      <c r="O10" s="7" t="str">
        <f>LAL!A10</f>
        <v>Detroit</v>
      </c>
      <c r="P10" s="7" t="str">
        <f>MEM!A10</f>
        <v>Detroit</v>
      </c>
      <c r="Q10" s="7" t="str">
        <f>MIA!A10</f>
        <v>Detroit</v>
      </c>
      <c r="R10" s="7" t="str">
        <f>MIL!A10</f>
        <v>Detroit</v>
      </c>
      <c r="S10" s="7" t="str">
        <f>MIN!A10</f>
        <v>Detroit</v>
      </c>
      <c r="T10" s="7" t="str">
        <f>NOP!A10</f>
        <v>Detroit</v>
      </c>
      <c r="U10" s="7" t="str">
        <f>NYK!A10</f>
        <v>Detroit</v>
      </c>
      <c r="V10" s="7" t="str">
        <f>OKC!A10</f>
        <v>Detroit</v>
      </c>
      <c r="W10" s="7" t="str">
        <f>ORL!A10</f>
        <v>Detroit</v>
      </c>
      <c r="X10" s="7" t="str">
        <f>PHI!A10</f>
        <v>Detroit</v>
      </c>
      <c r="Y10" s="7" t="str">
        <f>PHX!A10</f>
        <v>Detroit</v>
      </c>
      <c r="Z10" s="7" t="str">
        <f>POR!A10</f>
        <v>Detroit</v>
      </c>
      <c r="AA10" s="7" t="str">
        <f>SAC!A9</f>
        <v>Denver</v>
      </c>
      <c r="AB10" s="7" t="str">
        <f>SAS!A10</f>
        <v>Detroit</v>
      </c>
      <c r="AC10" s="7" t="str">
        <f>TOR!A10</f>
        <v>Detroit</v>
      </c>
      <c r="AD10" s="7" t="str">
        <f>UTH!A10</f>
        <v>Detroit</v>
      </c>
      <c r="AE10" s="7" t="str">
        <f>WAS!A10</f>
        <v>Detroit</v>
      </c>
    </row>
    <row r="11">
      <c r="A11" s="5">
        <v>10.0</v>
      </c>
      <c r="B11" s="7" t="str">
        <f>ATL!A11</f>
        <v>Golden State</v>
      </c>
      <c r="C11" s="7" t="str">
        <f>BOS!A11</f>
        <v>Golden State</v>
      </c>
      <c r="D11" s="7" t="str">
        <f>BRK!A11</f>
        <v>Golden State</v>
      </c>
      <c r="E11" s="7" t="str">
        <f>CHA!A11</f>
        <v>Golden State</v>
      </c>
      <c r="F11" s="7" t="str">
        <f>CHI!A11</f>
        <v>Golden State</v>
      </c>
      <c r="G11" s="7" t="str">
        <f>CLE!A11</f>
        <v>Golden State</v>
      </c>
      <c r="H11" s="7" t="str">
        <f>DAL!A11</f>
        <v>Golden State</v>
      </c>
      <c r="I11" s="7" t="str">
        <f>DEN!A11</f>
        <v>Golden State</v>
      </c>
      <c r="J11" s="7" t="str">
        <f>DET!A11</f>
        <v>Golden State</v>
      </c>
      <c r="K11" s="7" t="str">
        <f>GSW!A11</f>
        <v>Golden State</v>
      </c>
      <c r="L11" s="7" t="str">
        <f>HOU!A11</f>
        <v>Golden State</v>
      </c>
      <c r="M11" s="7" t="str">
        <f>IND!A11</f>
        <v>Golden State</v>
      </c>
      <c r="N11" s="7" t="str">
        <f>LAC!A10</f>
        <v>Detroit</v>
      </c>
      <c r="O11" s="7" t="str">
        <f>LAL!A11</f>
        <v>Golden State</v>
      </c>
      <c r="P11" s="7" t="str">
        <f>MEM!A11</f>
        <v>Golden State</v>
      </c>
      <c r="Q11" s="7" t="str">
        <f>MIA!A11</f>
        <v>Golden State</v>
      </c>
      <c r="R11" s="7" t="str">
        <f>MIL!A11</f>
        <v>Golden State</v>
      </c>
      <c r="S11" s="7" t="str">
        <f>MIN!A11</f>
        <v>Golden State</v>
      </c>
      <c r="T11" s="7" t="str">
        <f>NOP!A11</f>
        <v>Golden State</v>
      </c>
      <c r="U11" s="7" t="str">
        <f>NYK!A11</f>
        <v>Golden State</v>
      </c>
      <c r="V11" s="7" t="str">
        <f>OKC!A11</f>
        <v>Golden State</v>
      </c>
      <c r="W11" s="7" t="str">
        <f>ORL!A11</f>
        <v>Golden State</v>
      </c>
      <c r="X11" s="7" t="str">
        <f>PHI!A11</f>
        <v>Golden State</v>
      </c>
      <c r="Y11" s="7" t="str">
        <f>PHX!A11</f>
        <v>Golden State</v>
      </c>
      <c r="Z11" s="7" t="str">
        <f>POR!A11</f>
        <v>Golden State</v>
      </c>
      <c r="AA11" s="7" t="str">
        <f>SAC!A10</f>
        <v>Detroit</v>
      </c>
      <c r="AB11" s="7" t="str">
        <f>SAS!A11</f>
        <v>Golden State</v>
      </c>
      <c r="AC11" s="7" t="str">
        <f>TOR!A11</f>
        <v>Golden State</v>
      </c>
      <c r="AD11" s="7" t="str">
        <f>UTH!A11</f>
        <v>Golden State</v>
      </c>
      <c r="AE11" s="7" t="str">
        <f>WAS!A11</f>
        <v>Golden State</v>
      </c>
    </row>
    <row r="12">
      <c r="A12" s="5">
        <v>11.0</v>
      </c>
      <c r="B12" s="7" t="str">
        <f>ATL!A12</f>
        <v>Houston</v>
      </c>
      <c r="C12" s="7" t="str">
        <f>BOS!A12</f>
        <v>Houston</v>
      </c>
      <c r="D12" s="7" t="str">
        <f>BRK!A12</f>
        <v>Houston</v>
      </c>
      <c r="E12" s="7" t="str">
        <f>CHA!A12</f>
        <v>Houston</v>
      </c>
      <c r="F12" s="7" t="str">
        <f>CHI!A12</f>
        <v>Houston</v>
      </c>
      <c r="G12" s="7" t="str">
        <f>CLE!A12</f>
        <v>Houston</v>
      </c>
      <c r="H12" s="7" t="str">
        <f>DAL!A12</f>
        <v>Houston</v>
      </c>
      <c r="I12" s="7" t="str">
        <f>DEN!A12</f>
        <v>Houston</v>
      </c>
      <c r="J12" s="7" t="str">
        <f>DET!A12</f>
        <v>Houston</v>
      </c>
      <c r="K12" s="7" t="str">
        <f>GSW!A12</f>
        <v>Houston</v>
      </c>
      <c r="L12" s="7" t="str">
        <f>HOU!A12</f>
        <v>Houston</v>
      </c>
      <c r="M12" s="7" t="str">
        <f>IND!A12</f>
        <v>Houston</v>
      </c>
      <c r="N12" s="7" t="str">
        <f>LAC!A11</f>
        <v>Golden State</v>
      </c>
      <c r="O12" s="7" t="str">
        <f>LAL!A12</f>
        <v>Houston</v>
      </c>
      <c r="P12" s="7" t="str">
        <f>MEM!A12</f>
        <v>Houston</v>
      </c>
      <c r="Q12" s="7" t="str">
        <f>MIA!A12</f>
        <v>Houston</v>
      </c>
      <c r="R12" s="7" t="str">
        <f>MIL!A12</f>
        <v>Houston</v>
      </c>
      <c r="S12" s="7" t="str">
        <f>MIN!A12</f>
        <v>Houston</v>
      </c>
      <c r="T12" s="7" t="str">
        <f>NOP!A12</f>
        <v>Houston</v>
      </c>
      <c r="U12" s="7" t="str">
        <f>NYK!A12</f>
        <v>Houston</v>
      </c>
      <c r="V12" s="7" t="str">
        <f>OKC!A12</f>
        <v>Houston</v>
      </c>
      <c r="W12" s="7" t="str">
        <f>ORL!A12</f>
        <v>Houston</v>
      </c>
      <c r="X12" s="7" t="str">
        <f>PHI!A12</f>
        <v>Houston</v>
      </c>
      <c r="Y12" s="7" t="str">
        <f>PHX!A12</f>
        <v>Houston</v>
      </c>
      <c r="Z12" s="7" t="str">
        <f>POR!A12</f>
        <v>Houston</v>
      </c>
      <c r="AA12" s="7" t="str">
        <f>SAC!A11</f>
        <v>Golden State</v>
      </c>
      <c r="AB12" s="7" t="str">
        <f>SAS!A12</f>
        <v>Houston</v>
      </c>
      <c r="AC12" s="7" t="str">
        <f>TOR!A12</f>
        <v>Houston</v>
      </c>
      <c r="AD12" s="7" t="str">
        <f>UTH!A12</f>
        <v>Houston</v>
      </c>
      <c r="AE12" s="7" t="str">
        <f>WAS!A12</f>
        <v>Houston</v>
      </c>
    </row>
    <row r="13">
      <c r="A13" s="5">
        <v>12.0</v>
      </c>
      <c r="B13" s="7" t="str">
        <f>ATL!A13</f>
        <v>Indiana</v>
      </c>
      <c r="C13" s="7" t="str">
        <f>BOS!A13</f>
        <v>Indiana</v>
      </c>
      <c r="D13" s="7" t="str">
        <f>BRK!A13</f>
        <v>Indiana</v>
      </c>
      <c r="E13" s="7" t="str">
        <f>CHA!A13</f>
        <v>Indiana</v>
      </c>
      <c r="F13" s="7" t="str">
        <f>CHI!A13</f>
        <v>Indiana</v>
      </c>
      <c r="G13" s="7" t="str">
        <f>CLE!A13</f>
        <v>Indiana</v>
      </c>
      <c r="H13" s="7" t="str">
        <f>DAL!A13</f>
        <v>Indiana</v>
      </c>
      <c r="I13" s="7" t="str">
        <f>DEN!A13</f>
        <v>Indiana</v>
      </c>
      <c r="J13" s="7" t="str">
        <f>DET!A13</f>
        <v>Indiana</v>
      </c>
      <c r="K13" s="7" t="str">
        <f>GSW!A13</f>
        <v>Indiana</v>
      </c>
      <c r="L13" s="7" t="str">
        <f>HOU!A13</f>
        <v>Indiana</v>
      </c>
      <c r="M13" s="7" t="str">
        <f>IND!A13</f>
        <v>Indiana</v>
      </c>
      <c r="N13" s="7" t="str">
        <f>LAC!A12</f>
        <v>Houston</v>
      </c>
      <c r="O13" s="7" t="str">
        <f>LAL!A13</f>
        <v>Indiana</v>
      </c>
      <c r="P13" s="7" t="str">
        <f>MEM!A13</f>
        <v>Indiana</v>
      </c>
      <c r="Q13" s="7" t="str">
        <f>MIA!A13</f>
        <v>Indiana</v>
      </c>
      <c r="R13" s="7" t="str">
        <f>MIL!A13</f>
        <v>Indiana</v>
      </c>
      <c r="S13" s="7" t="str">
        <f>MIN!A13</f>
        <v>Indiana</v>
      </c>
      <c r="T13" s="7" t="str">
        <f>NOP!A13</f>
        <v>Indiana</v>
      </c>
      <c r="U13" s="7" t="str">
        <f>NYK!A13</f>
        <v>Indiana</v>
      </c>
      <c r="V13" s="7" t="str">
        <f>OKC!A13</f>
        <v>Indiana</v>
      </c>
      <c r="W13" s="7" t="str">
        <f>ORL!A13</f>
        <v>Indiana</v>
      </c>
      <c r="X13" s="7" t="str">
        <f>PHI!A13</f>
        <v>Indiana</v>
      </c>
      <c r="Y13" s="7" t="str">
        <f>PHX!A13</f>
        <v>Indiana</v>
      </c>
      <c r="Z13" s="7" t="str">
        <f>POR!A13</f>
        <v>Indiana</v>
      </c>
      <c r="AA13" s="7" t="str">
        <f>SAC!A12</f>
        <v>Houston</v>
      </c>
      <c r="AB13" s="7" t="str">
        <f>SAS!A13</f>
        <v>Indiana</v>
      </c>
      <c r="AC13" s="7" t="str">
        <f>TOR!A13</f>
        <v>Indiana</v>
      </c>
      <c r="AD13" s="7" t="str">
        <f>UTH!A13</f>
        <v>Indiana</v>
      </c>
      <c r="AE13" s="7" t="str">
        <f>WAS!A13</f>
        <v>Indiana</v>
      </c>
    </row>
    <row r="14">
      <c r="A14" s="5">
        <v>13.0</v>
      </c>
      <c r="B14" s="7" t="str">
        <f>ATL!A14</f>
        <v>LA Clippers</v>
      </c>
      <c r="C14" s="7" t="str">
        <f>BOS!A14</f>
        <v>LA Clippers</v>
      </c>
      <c r="D14" s="7" t="str">
        <f>BRK!A14</f>
        <v>LA Clippers</v>
      </c>
      <c r="E14" s="7" t="str">
        <f>CHA!A14</f>
        <v>LA Clippers</v>
      </c>
      <c r="F14" s="7" t="str">
        <f>CHI!A14</f>
        <v>LA Clippers</v>
      </c>
      <c r="G14" s="7" t="str">
        <f>CLE!A14</f>
        <v>LA Clippers</v>
      </c>
      <c r="H14" s="7" t="str">
        <f>DAL!A14</f>
        <v>LA Clippers</v>
      </c>
      <c r="I14" s="7" t="str">
        <f>DEN!A14</f>
        <v>LA Clippers</v>
      </c>
      <c r="J14" s="7" t="str">
        <f>DET!A14</f>
        <v>LA Clippers</v>
      </c>
      <c r="K14" s="7" t="str">
        <f>GSW!A14</f>
        <v>LA Clippers</v>
      </c>
      <c r="L14" s="7" t="str">
        <f>HOU!A14</f>
        <v>LA Clippers</v>
      </c>
      <c r="M14" s="7" t="str">
        <f>IND!A14</f>
        <v>LA Clippers</v>
      </c>
      <c r="N14" s="7" t="str">
        <f>LAC!A13</f>
        <v>Indiana</v>
      </c>
      <c r="O14" s="7" t="str">
        <f>LAL!A14</f>
        <v>LA Clippers</v>
      </c>
      <c r="P14" s="7" t="str">
        <f>MEM!A14</f>
        <v>LA Clippers</v>
      </c>
      <c r="Q14" s="7" t="str">
        <f>MIA!A14</f>
        <v>LA Clippers</v>
      </c>
      <c r="R14" s="7" t="str">
        <f>MIL!A14</f>
        <v>LA Clippers</v>
      </c>
      <c r="S14" s="7" t="str">
        <f>MIN!A14</f>
        <v>LA Clippers</v>
      </c>
      <c r="T14" s="7" t="str">
        <f>NOP!A14</f>
        <v>LA Clippers</v>
      </c>
      <c r="U14" s="7" t="str">
        <f>NYK!A14</f>
        <v>LA Clippers</v>
      </c>
      <c r="V14" s="7" t="str">
        <f>OKC!A14</f>
        <v>LA Clippers</v>
      </c>
      <c r="W14" s="7" t="str">
        <f>ORL!A14</f>
        <v>LA Clippers</v>
      </c>
      <c r="X14" s="7" t="str">
        <f>PHI!A14</f>
        <v>LA Clippers</v>
      </c>
      <c r="Y14" s="7" t="str">
        <f>PHX!A14</f>
        <v>LA Clippers</v>
      </c>
      <c r="Z14" s="7" t="str">
        <f>POR!A14</f>
        <v>LA Clippers</v>
      </c>
      <c r="AA14" s="7" t="str">
        <f>SAC!A13</f>
        <v>Indiana</v>
      </c>
      <c r="AB14" s="7" t="str">
        <f>SAS!A14</f>
        <v>LA Clippers</v>
      </c>
      <c r="AC14" s="7" t="str">
        <f>TOR!A14</f>
        <v>LA Clippers</v>
      </c>
      <c r="AD14" s="7" t="str">
        <f>UTH!A14</f>
        <v>LA Clippers</v>
      </c>
      <c r="AE14" s="7" t="str">
        <f>WAS!A14</f>
        <v>LA Clippers</v>
      </c>
    </row>
    <row r="15">
      <c r="A15" s="5">
        <v>14.0</v>
      </c>
      <c r="B15" s="7" t="str">
        <f>ATL!A15</f>
        <v>LA Lakers</v>
      </c>
      <c r="C15" s="7" t="str">
        <f>BOS!A15</f>
        <v>LA Lakers</v>
      </c>
      <c r="D15" s="7" t="str">
        <f>BRK!A15</f>
        <v>LA Lakers</v>
      </c>
      <c r="E15" s="7" t="str">
        <f>CHA!A15</f>
        <v>LA Lakers</v>
      </c>
      <c r="F15" s="7" t="str">
        <f>CHI!A15</f>
        <v>LA Lakers</v>
      </c>
      <c r="G15" s="7" t="str">
        <f>CLE!A15</f>
        <v>LA Lakers</v>
      </c>
      <c r="H15" s="7" t="str">
        <f>DAL!A15</f>
        <v>LA Lakers</v>
      </c>
      <c r="I15" s="7" t="str">
        <f>DEN!A15</f>
        <v>LA Lakers</v>
      </c>
      <c r="J15" s="7" t="str">
        <f>DET!A15</f>
        <v>LA Lakers</v>
      </c>
      <c r="K15" s="7" t="str">
        <f>GSW!A15</f>
        <v>LA Lakers</v>
      </c>
      <c r="L15" s="7" t="str">
        <f>HOU!A15</f>
        <v>LA Lakers</v>
      </c>
      <c r="M15" s="7" t="str">
        <f>IND!A15</f>
        <v>LA Lakers</v>
      </c>
      <c r="N15" s="7" t="str">
        <f>LAC!A14</f>
        <v>LA Clippers</v>
      </c>
      <c r="O15" s="7" t="str">
        <f>LAL!A15</f>
        <v>LA Lakers</v>
      </c>
      <c r="P15" s="7" t="str">
        <f>MEM!A15</f>
        <v>LA Lakers</v>
      </c>
      <c r="Q15" s="7" t="str">
        <f>MIA!A15</f>
        <v>LA Lakers</v>
      </c>
      <c r="R15" s="7" t="str">
        <f>MIL!A15</f>
        <v>LA Lakers</v>
      </c>
      <c r="S15" s="7" t="str">
        <f>MIN!A15</f>
        <v>LA Lakers</v>
      </c>
      <c r="T15" s="7" t="str">
        <f>NOP!A15</f>
        <v>LA Lakers</v>
      </c>
      <c r="U15" s="7" t="str">
        <f>NYK!A15</f>
        <v>LA Lakers</v>
      </c>
      <c r="V15" s="7" t="str">
        <f>OKC!A15</f>
        <v>LA Lakers</v>
      </c>
      <c r="W15" s="7" t="str">
        <f>ORL!A15</f>
        <v>LA Lakers</v>
      </c>
      <c r="X15" s="7" t="str">
        <f>PHI!A15</f>
        <v>LA Lakers</v>
      </c>
      <c r="Y15" s="7" t="str">
        <f>PHX!A15</f>
        <v>LA Lakers</v>
      </c>
      <c r="Z15" s="7" t="str">
        <f>POR!A15</f>
        <v>LA Lakers</v>
      </c>
      <c r="AA15" s="7" t="str">
        <f>SAC!A14</f>
        <v>LA Clippers</v>
      </c>
      <c r="AB15" s="7" t="str">
        <f>SAS!A15</f>
        <v>LA Lakers</v>
      </c>
      <c r="AC15" s="7" t="str">
        <f>TOR!A15</f>
        <v>LA Lakers</v>
      </c>
      <c r="AD15" s="7" t="str">
        <f>UTH!A15</f>
        <v>LA Lakers</v>
      </c>
      <c r="AE15" s="7" t="str">
        <f>WAS!A15</f>
        <v>LA Lakers</v>
      </c>
    </row>
    <row r="16">
      <c r="A16" s="5">
        <v>15.0</v>
      </c>
      <c r="B16" s="7" t="str">
        <f>ATL!A16</f>
        <v>Memphis</v>
      </c>
      <c r="C16" s="7" t="str">
        <f>BOS!A16</f>
        <v>Memphis</v>
      </c>
      <c r="D16" s="7" t="str">
        <f>BRK!A16</f>
        <v>Memphis</v>
      </c>
      <c r="E16" s="7" t="str">
        <f>CHA!A16</f>
        <v>Memphis</v>
      </c>
      <c r="F16" s="7" t="str">
        <f>CHI!A16</f>
        <v>Memphis</v>
      </c>
      <c r="G16" s="7" t="str">
        <f>CLE!A16</f>
        <v>Memphis</v>
      </c>
      <c r="H16" s="7" t="str">
        <f>DAL!A16</f>
        <v>Memphis</v>
      </c>
      <c r="I16" s="7" t="str">
        <f>DEN!A16</f>
        <v>Memphis</v>
      </c>
      <c r="J16" s="7" t="str">
        <f>DET!A16</f>
        <v>Memphis</v>
      </c>
      <c r="K16" s="7" t="str">
        <f>GSW!A16</f>
        <v>Memphis</v>
      </c>
      <c r="L16" s="7" t="str">
        <f>HOU!A16</f>
        <v>Memphis</v>
      </c>
      <c r="M16" s="7" t="str">
        <f>IND!A16</f>
        <v>Memphis</v>
      </c>
      <c r="N16" s="7" t="str">
        <f>LAC!A15</f>
        <v>LA Lakers</v>
      </c>
      <c r="O16" s="7" t="str">
        <f>LAL!A16</f>
        <v>Memphis</v>
      </c>
      <c r="P16" s="7" t="str">
        <f>MEM!A16</f>
        <v>Memphis</v>
      </c>
      <c r="Q16" s="7" t="str">
        <f>MIA!A16</f>
        <v>Memphis</v>
      </c>
      <c r="R16" s="7" t="str">
        <f>MIL!A16</f>
        <v>Memphis</v>
      </c>
      <c r="S16" s="7" t="str">
        <f>MIN!A16</f>
        <v>Memphis</v>
      </c>
      <c r="T16" s="7" t="str">
        <f>NOP!A16</f>
        <v>Memphis</v>
      </c>
      <c r="U16" s="7" t="str">
        <f>NYK!A16</f>
        <v>Memphis</v>
      </c>
      <c r="V16" s="7" t="str">
        <f>OKC!A16</f>
        <v>Memphis</v>
      </c>
      <c r="W16" s="7" t="str">
        <f>ORL!A16</f>
        <v>Memphis</v>
      </c>
      <c r="X16" s="7" t="str">
        <f>PHI!A16</f>
        <v>Memphis</v>
      </c>
      <c r="Y16" s="7" t="str">
        <f>PHX!A16</f>
        <v>Memphis</v>
      </c>
      <c r="Z16" s="7" t="str">
        <f>POR!A16</f>
        <v>Memphis</v>
      </c>
      <c r="AA16" s="7" t="str">
        <f>SAC!A15</f>
        <v>LA Lakers</v>
      </c>
      <c r="AB16" s="7" t="str">
        <f>SAS!A16</f>
        <v>Memphis</v>
      </c>
      <c r="AC16" s="7" t="str">
        <f>TOR!A16</f>
        <v>Memphis</v>
      </c>
      <c r="AD16" s="7" t="str">
        <f>UTH!A16</f>
        <v>Memphis</v>
      </c>
      <c r="AE16" s="7" t="str">
        <f>WAS!A16</f>
        <v>Memphis</v>
      </c>
    </row>
    <row r="17">
      <c r="A17" s="5">
        <v>16.0</v>
      </c>
      <c r="B17" s="7" t="str">
        <f>ATL!A17</f>
        <v>Miami</v>
      </c>
      <c r="C17" s="7" t="str">
        <f>BOS!A17</f>
        <v>Miami</v>
      </c>
      <c r="D17" s="7" t="str">
        <f>BRK!A17</f>
        <v>Miami</v>
      </c>
      <c r="E17" s="7" t="str">
        <f>CHA!A17</f>
        <v>Miami</v>
      </c>
      <c r="F17" s="7" t="str">
        <f>CHI!A17</f>
        <v>Miami</v>
      </c>
      <c r="G17" s="7" t="str">
        <f>CLE!A17</f>
        <v>Miami</v>
      </c>
      <c r="H17" s="7" t="str">
        <f>DAL!A17</f>
        <v>Miami</v>
      </c>
      <c r="I17" s="7" t="str">
        <f>DEN!A17</f>
        <v>Miami</v>
      </c>
      <c r="J17" s="7" t="str">
        <f>DET!A17</f>
        <v>Miami</v>
      </c>
      <c r="K17" s="7" t="str">
        <f>GSW!A17</f>
        <v>Miami</v>
      </c>
      <c r="L17" s="7" t="str">
        <f>HOU!A17</f>
        <v>Miami</v>
      </c>
      <c r="M17" s="7" t="str">
        <f>IND!A17</f>
        <v>Miami</v>
      </c>
      <c r="N17" s="7" t="str">
        <f>LAC!A16</f>
        <v>Memphis</v>
      </c>
      <c r="O17" s="7" t="str">
        <f>LAL!A17</f>
        <v>Miami</v>
      </c>
      <c r="P17" s="7" t="str">
        <f>MEM!A17</f>
        <v>Miami</v>
      </c>
      <c r="Q17" s="7" t="str">
        <f>MIA!A17</f>
        <v>Miami</v>
      </c>
      <c r="R17" s="7" t="str">
        <f>MIL!A17</f>
        <v>Miami</v>
      </c>
      <c r="S17" s="7" t="str">
        <f>MIN!A17</f>
        <v>Miami</v>
      </c>
      <c r="T17" s="7" t="str">
        <f>NOP!A17</f>
        <v>Miami</v>
      </c>
      <c r="U17" s="7" t="str">
        <f>NYK!A17</f>
        <v>Miami</v>
      </c>
      <c r="V17" s="7" t="str">
        <f>OKC!A17</f>
        <v>Miami</v>
      </c>
      <c r="W17" s="7" t="str">
        <f>ORL!A17</f>
        <v>Miami</v>
      </c>
      <c r="X17" s="7" t="str">
        <f>PHI!A17</f>
        <v>Miami</v>
      </c>
      <c r="Y17" s="7" t="str">
        <f>PHX!A17</f>
        <v>Miami</v>
      </c>
      <c r="Z17" s="7" t="str">
        <f>POR!A17</f>
        <v>Miami</v>
      </c>
      <c r="AA17" s="7" t="str">
        <f>SAC!A16</f>
        <v>Memphis</v>
      </c>
      <c r="AB17" s="7" t="str">
        <f>SAS!A17</f>
        <v>Miami</v>
      </c>
      <c r="AC17" s="7" t="str">
        <f>TOR!A17</f>
        <v>Miami</v>
      </c>
      <c r="AD17" s="7" t="str">
        <f>UTH!A17</f>
        <v>Miami</v>
      </c>
      <c r="AE17" s="7" t="str">
        <f>WAS!A17</f>
        <v>Miami</v>
      </c>
    </row>
    <row r="18">
      <c r="A18" s="5">
        <v>17.0</v>
      </c>
      <c r="B18" s="7" t="str">
        <f>ATL!A18</f>
        <v>Milwaukee</v>
      </c>
      <c r="C18" s="7" t="str">
        <f>BOS!A18</f>
        <v>Milwaukee</v>
      </c>
      <c r="D18" s="7" t="str">
        <f>BRK!A18</f>
        <v>Milwaukee</v>
      </c>
      <c r="E18" s="7" t="str">
        <f>CHA!A18</f>
        <v>Milwaukee</v>
      </c>
      <c r="F18" s="7" t="str">
        <f>CHI!A18</f>
        <v>Milwaukee</v>
      </c>
      <c r="G18" s="7" t="str">
        <f>CLE!A18</f>
        <v>Milwaukee</v>
      </c>
      <c r="H18" s="7" t="str">
        <f>DAL!A18</f>
        <v>Milwaukee</v>
      </c>
      <c r="I18" s="7" t="str">
        <f>DEN!A18</f>
        <v>Milwaukee</v>
      </c>
      <c r="J18" s="7" t="str">
        <f>DET!A18</f>
        <v>Milwaukee</v>
      </c>
      <c r="K18" s="7" t="str">
        <f>GSW!A18</f>
        <v>Milwaukee</v>
      </c>
      <c r="L18" s="7" t="str">
        <f>HOU!A18</f>
        <v>Milwaukee</v>
      </c>
      <c r="M18" s="7" t="str">
        <f>IND!A18</f>
        <v>Milwaukee</v>
      </c>
      <c r="N18" s="7" t="str">
        <f>LAC!A17</f>
        <v>Miami</v>
      </c>
      <c r="O18" s="7" t="str">
        <f>LAL!A18</f>
        <v>Milwaukee</v>
      </c>
      <c r="P18" s="7" t="str">
        <f>MEM!A18</f>
        <v>Milwaukee</v>
      </c>
      <c r="Q18" s="7" t="str">
        <f>MIA!A18</f>
        <v>Milwaukee</v>
      </c>
      <c r="R18" s="7" t="str">
        <f>MIL!A18</f>
        <v>Milwaukee</v>
      </c>
      <c r="S18" s="7" t="str">
        <f>MIN!A18</f>
        <v>Milwaukee</v>
      </c>
      <c r="T18" s="7" t="str">
        <f>NOP!A18</f>
        <v>Milwaukee</v>
      </c>
      <c r="U18" s="7" t="str">
        <f>NYK!A18</f>
        <v>Milwaukee</v>
      </c>
      <c r="V18" s="7" t="str">
        <f>OKC!A18</f>
        <v>Milwaukee</v>
      </c>
      <c r="W18" s="7" t="str">
        <f>ORL!A18</f>
        <v>Milwaukee</v>
      </c>
      <c r="X18" s="7" t="str">
        <f>PHI!A18</f>
        <v>Milwaukee</v>
      </c>
      <c r="Y18" s="7" t="str">
        <f>PHX!A18</f>
        <v>Milwaukee</v>
      </c>
      <c r="Z18" s="7" t="str">
        <f>POR!A18</f>
        <v>Milwaukee</v>
      </c>
      <c r="AA18" s="7" t="str">
        <f>SAC!A17</f>
        <v>Miami</v>
      </c>
      <c r="AB18" s="7" t="str">
        <f>SAS!A18</f>
        <v>Milwaukee</v>
      </c>
      <c r="AC18" s="7" t="str">
        <f>TOR!A18</f>
        <v>Milwaukee</v>
      </c>
      <c r="AD18" s="7" t="str">
        <f>UTH!A18</f>
        <v>Milwaukee</v>
      </c>
      <c r="AE18" s="7" t="str">
        <f>WAS!A18</f>
        <v>Milwaukee</v>
      </c>
    </row>
    <row r="19">
      <c r="A19" s="5">
        <v>18.0</v>
      </c>
      <c r="B19" s="7" t="str">
        <f>ATL!A19</f>
        <v>Minnesota</v>
      </c>
      <c r="C19" s="7" t="str">
        <f>BOS!A19</f>
        <v>Minnesota</v>
      </c>
      <c r="D19" s="7" t="str">
        <f>BRK!A19</f>
        <v>Minnesota</v>
      </c>
      <c r="E19" s="7" t="str">
        <f>CHA!A19</f>
        <v>Minnesota</v>
      </c>
      <c r="F19" s="7" t="str">
        <f>CHI!A19</f>
        <v>Minnesota</v>
      </c>
      <c r="G19" s="7" t="str">
        <f>CLE!A19</f>
        <v>Minnesota</v>
      </c>
      <c r="H19" s="7" t="str">
        <f>DAL!A19</f>
        <v>Minnesota</v>
      </c>
      <c r="I19" s="7" t="str">
        <f>DEN!A19</f>
        <v>Minnesota</v>
      </c>
      <c r="J19" s="7" t="str">
        <f>DET!A19</f>
        <v>Minnesota</v>
      </c>
      <c r="K19" s="7" t="str">
        <f>GSW!A19</f>
        <v>Minnesota</v>
      </c>
      <c r="L19" s="7" t="str">
        <f>HOU!A19</f>
        <v>Minnesota</v>
      </c>
      <c r="M19" s="7" t="str">
        <f>IND!A19</f>
        <v>Minnesota</v>
      </c>
      <c r="N19" s="7" t="str">
        <f>LAC!A18</f>
        <v>Milwaukee</v>
      </c>
      <c r="O19" s="7" t="str">
        <f>LAL!A19</f>
        <v>Minnesota</v>
      </c>
      <c r="P19" s="7" t="str">
        <f>MEM!A19</f>
        <v>Minnesota</v>
      </c>
      <c r="Q19" s="7" t="str">
        <f>MIA!A19</f>
        <v>Minnesota</v>
      </c>
      <c r="R19" s="7" t="str">
        <f>MIL!A19</f>
        <v>Minnesota</v>
      </c>
      <c r="S19" s="7" t="str">
        <f>MIN!A19</f>
        <v>Minnesota</v>
      </c>
      <c r="T19" s="7" t="str">
        <f>NOP!A19</f>
        <v>Minnesota</v>
      </c>
      <c r="U19" s="7" t="str">
        <f>NYK!A19</f>
        <v>Minnesota</v>
      </c>
      <c r="V19" s="7" t="str">
        <f>OKC!A19</f>
        <v>Minnesota</v>
      </c>
      <c r="W19" s="7" t="str">
        <f>ORL!A19</f>
        <v>Minnesota</v>
      </c>
      <c r="X19" s="7" t="str">
        <f>PHI!A19</f>
        <v>Minnesota</v>
      </c>
      <c r="Y19" s="7" t="str">
        <f>PHX!A19</f>
        <v>Minnesota</v>
      </c>
      <c r="Z19" s="7" t="str">
        <f>POR!A19</f>
        <v>Minnesota</v>
      </c>
      <c r="AA19" s="7" t="str">
        <f>SAC!A18</f>
        <v>Milwaukee</v>
      </c>
      <c r="AB19" s="7" t="str">
        <f>SAS!A19</f>
        <v>Minnesota</v>
      </c>
      <c r="AC19" s="7" t="str">
        <f>TOR!A19</f>
        <v>Minnesota</v>
      </c>
      <c r="AD19" s="7" t="str">
        <f>UTH!A19</f>
        <v>Minnesota</v>
      </c>
      <c r="AE19" s="7" t="str">
        <f>WAS!A19</f>
        <v>Minnesota</v>
      </c>
    </row>
    <row r="20">
      <c r="A20" s="5">
        <v>19.0</v>
      </c>
      <c r="B20" s="7" t="str">
        <f>ATL!A20</f>
        <v>New Orleans</v>
      </c>
      <c r="C20" s="7" t="str">
        <f>BOS!A20</f>
        <v>New Orleans</v>
      </c>
      <c r="D20" s="7" t="str">
        <f>BRK!A20</f>
        <v>New Orleans</v>
      </c>
      <c r="E20" s="7" t="str">
        <f>CHA!A20</f>
        <v>New Orleans</v>
      </c>
      <c r="F20" s="7" t="str">
        <f>CHI!A20</f>
        <v>New Orleans</v>
      </c>
      <c r="G20" s="7" t="str">
        <f>CLE!A20</f>
        <v>New Orleans</v>
      </c>
      <c r="H20" s="7" t="str">
        <f>DAL!A20</f>
        <v>New Orleans</v>
      </c>
      <c r="I20" s="7" t="str">
        <f>DEN!A20</f>
        <v>New Orleans</v>
      </c>
      <c r="J20" s="7" t="str">
        <f>DET!A20</f>
        <v>New Orleans</v>
      </c>
      <c r="K20" s="7" t="str">
        <f>GSW!A20</f>
        <v>New Orleans</v>
      </c>
      <c r="L20" s="7" t="str">
        <f>HOU!A20</f>
        <v>New Orleans</v>
      </c>
      <c r="M20" s="7" t="str">
        <f>IND!A20</f>
        <v>New Orleans</v>
      </c>
      <c r="N20" s="7" t="str">
        <f>LAC!A19</f>
        <v>Minnesota</v>
      </c>
      <c r="O20" s="7" t="str">
        <f>LAL!A20</f>
        <v>New Orleans</v>
      </c>
      <c r="P20" s="7" t="str">
        <f>MEM!A20</f>
        <v>New Orleans</v>
      </c>
      <c r="Q20" s="7" t="str">
        <f>MIA!A20</f>
        <v>New Orleans</v>
      </c>
      <c r="R20" s="7" t="str">
        <f>MIL!A20</f>
        <v>New Orleans</v>
      </c>
      <c r="S20" s="7" t="str">
        <f>MIN!A20</f>
        <v>New Orleans</v>
      </c>
      <c r="T20" s="7" t="str">
        <f>NOP!A20</f>
        <v>New Orleans</v>
      </c>
      <c r="U20" s="7" t="str">
        <f>NYK!A20</f>
        <v>New Orleans</v>
      </c>
      <c r="V20" s="7" t="str">
        <f>OKC!A20</f>
        <v>New Orleans</v>
      </c>
      <c r="W20" s="7" t="str">
        <f>ORL!A20</f>
        <v>New Orleans</v>
      </c>
      <c r="X20" s="7" t="str">
        <f>PHI!A20</f>
        <v>New Orleans</v>
      </c>
      <c r="Y20" s="7" t="str">
        <f>PHX!A20</f>
        <v>New Orleans</v>
      </c>
      <c r="Z20" s="7" t="str">
        <f>POR!A20</f>
        <v>New Orleans</v>
      </c>
      <c r="AA20" s="7" t="str">
        <f>SAC!A19</f>
        <v>Minnesota</v>
      </c>
      <c r="AB20" s="7" t="str">
        <f>SAS!A20</f>
        <v>New Orleans</v>
      </c>
      <c r="AC20" s="7" t="str">
        <f>TOR!A20</f>
        <v>New Orleans</v>
      </c>
      <c r="AD20" s="7" t="str">
        <f>UTH!A20</f>
        <v>New Orleans</v>
      </c>
      <c r="AE20" s="7" t="str">
        <f>WAS!A20</f>
        <v>New Orleans</v>
      </c>
    </row>
    <row r="21">
      <c r="A21" s="5">
        <v>20.0</v>
      </c>
      <c r="B21" s="7" t="str">
        <f>ATL!A21</f>
        <v>New York</v>
      </c>
      <c r="C21" s="7" t="str">
        <f>BOS!A21</f>
        <v>New York</v>
      </c>
      <c r="D21" s="7" t="str">
        <f>BRK!A21</f>
        <v>New York</v>
      </c>
      <c r="E21" s="7" t="str">
        <f>CHA!A21</f>
        <v>New York</v>
      </c>
      <c r="F21" s="7" t="str">
        <f>CHI!A21</f>
        <v>New York</v>
      </c>
      <c r="G21" s="7" t="str">
        <f>CLE!A21</f>
        <v>New York</v>
      </c>
      <c r="H21" s="7" t="str">
        <f>DAL!A21</f>
        <v>New York</v>
      </c>
      <c r="I21" s="7" t="str">
        <f>DEN!A21</f>
        <v>New York</v>
      </c>
      <c r="J21" s="7" t="str">
        <f>DET!A21</f>
        <v>New York</v>
      </c>
      <c r="K21" s="7" t="str">
        <f>GSW!A21</f>
        <v>New York</v>
      </c>
      <c r="L21" s="7" t="str">
        <f>HOU!A21</f>
        <v>New York</v>
      </c>
      <c r="M21" s="7" t="str">
        <f>IND!A21</f>
        <v>New York</v>
      </c>
      <c r="N21" s="7" t="str">
        <f>LAC!A20</f>
        <v>New Orleans</v>
      </c>
      <c r="O21" s="7" t="str">
        <f>LAL!A21</f>
        <v>New York</v>
      </c>
      <c r="P21" s="7" t="str">
        <f>MEM!A21</f>
        <v>New York</v>
      </c>
      <c r="Q21" s="7" t="str">
        <f>MIA!A21</f>
        <v>New York</v>
      </c>
      <c r="R21" s="7" t="str">
        <f>MIL!A21</f>
        <v>New York</v>
      </c>
      <c r="S21" s="7" t="str">
        <f>MIN!A21</f>
        <v>New York</v>
      </c>
      <c r="T21" s="7" t="str">
        <f>NOP!A21</f>
        <v>New York</v>
      </c>
      <c r="U21" s="7" t="str">
        <f>NYK!A21</f>
        <v>New York</v>
      </c>
      <c r="V21" s="7" t="str">
        <f>OKC!A21</f>
        <v>New York</v>
      </c>
      <c r="W21" s="7" t="str">
        <f>ORL!A21</f>
        <v>New York</v>
      </c>
      <c r="X21" s="7" t="str">
        <f>PHI!A21</f>
        <v>New York</v>
      </c>
      <c r="Y21" s="7" t="str">
        <f>PHX!A21</f>
        <v>New York</v>
      </c>
      <c r="Z21" s="7" t="str">
        <f>POR!A21</f>
        <v>New York</v>
      </c>
      <c r="AA21" s="7" t="str">
        <f>SAC!A20</f>
        <v>New Orleans</v>
      </c>
      <c r="AB21" s="7" t="str">
        <f>SAS!A21</f>
        <v>New York</v>
      </c>
      <c r="AC21" s="7" t="str">
        <f>TOR!A21</f>
        <v>New York</v>
      </c>
      <c r="AD21" s="7" t="str">
        <f>UTH!A21</f>
        <v>New York</v>
      </c>
      <c r="AE21" s="7" t="str">
        <f>WAS!A21</f>
        <v>New York</v>
      </c>
    </row>
    <row r="22">
      <c r="A22" s="5">
        <v>21.0</v>
      </c>
      <c r="B22" s="7" t="str">
        <f>ATL!A22</f>
        <v>Oklahoma City</v>
      </c>
      <c r="C22" s="7" t="str">
        <f>BOS!A22</f>
        <v>Oklahoma City</v>
      </c>
      <c r="D22" s="7" t="str">
        <f>BRK!A22</f>
        <v>Oklahoma City</v>
      </c>
      <c r="E22" s="7" t="str">
        <f>CHA!A22</f>
        <v>Oklahoma City</v>
      </c>
      <c r="F22" s="7" t="str">
        <f>CHI!A22</f>
        <v>Oklahoma City</v>
      </c>
      <c r="G22" s="7" t="str">
        <f>CLE!A22</f>
        <v>Oklahoma City</v>
      </c>
      <c r="H22" s="7" t="str">
        <f>DAL!A22</f>
        <v>Oklahoma City</v>
      </c>
      <c r="I22" s="7" t="str">
        <f>DEN!A22</f>
        <v>Oklahoma City</v>
      </c>
      <c r="J22" s="7" t="str">
        <f>DET!A22</f>
        <v>Oklahoma City</v>
      </c>
      <c r="K22" s="7" t="str">
        <f>GSW!A22</f>
        <v>Oklahoma City</v>
      </c>
      <c r="L22" s="7" t="str">
        <f>HOU!A22</f>
        <v>Oklahoma City</v>
      </c>
      <c r="M22" s="7" t="str">
        <f>IND!A22</f>
        <v>Oklahoma City</v>
      </c>
      <c r="N22" s="7" t="str">
        <f>LAC!A21</f>
        <v>New York</v>
      </c>
      <c r="O22" s="7" t="str">
        <f>LAL!A22</f>
        <v>Oklahoma City</v>
      </c>
      <c r="P22" s="7" t="str">
        <f>MEM!A22</f>
        <v>Oklahoma City</v>
      </c>
      <c r="Q22" s="7" t="str">
        <f>MIA!A22</f>
        <v>Oklahoma City</v>
      </c>
      <c r="R22" s="7" t="str">
        <f>MIL!A22</f>
        <v>Oklahoma City</v>
      </c>
      <c r="S22" s="7" t="str">
        <f>MIN!A22</f>
        <v>Oklahoma City</v>
      </c>
      <c r="T22" s="7" t="str">
        <f>NOP!A22</f>
        <v>Oklahoma City</v>
      </c>
      <c r="U22" s="7" t="str">
        <f>NYK!A22</f>
        <v>Oklahoma City</v>
      </c>
      <c r="V22" s="7" t="str">
        <f>OKC!A22</f>
        <v>Oklahoma City</v>
      </c>
      <c r="W22" s="7" t="str">
        <f>ORL!A22</f>
        <v>Oklahoma City</v>
      </c>
      <c r="X22" s="7" t="str">
        <f>PHI!A22</f>
        <v>Oklahoma City</v>
      </c>
      <c r="Y22" s="7" t="str">
        <f>PHX!A22</f>
        <v>Oklahoma City</v>
      </c>
      <c r="Z22" s="7" t="str">
        <f>POR!A22</f>
        <v>Oklahoma City</v>
      </c>
      <c r="AA22" s="7" t="str">
        <f>SAC!A21</f>
        <v>New York</v>
      </c>
      <c r="AB22" s="7" t="str">
        <f>SAS!A22</f>
        <v>Oklahoma City</v>
      </c>
      <c r="AC22" s="7" t="str">
        <f>TOR!A22</f>
        <v>Oklahoma City</v>
      </c>
      <c r="AD22" s="7" t="str">
        <f>UTH!A22</f>
        <v>Oklahoma City</v>
      </c>
      <c r="AE22" s="7" t="str">
        <f>WAS!A22</f>
        <v>Oklahoma City</v>
      </c>
    </row>
    <row r="23">
      <c r="A23" s="5">
        <v>22.0</v>
      </c>
      <c r="B23" s="7" t="str">
        <f>ATL!A23</f>
        <v>Orlando</v>
      </c>
      <c r="C23" s="7" t="str">
        <f>BOS!A23</f>
        <v>Orlando</v>
      </c>
      <c r="D23" s="7" t="str">
        <f>BRK!A23</f>
        <v>Orlando</v>
      </c>
      <c r="E23" s="7" t="str">
        <f>CHA!A23</f>
        <v>Orlando</v>
      </c>
      <c r="F23" s="7" t="str">
        <f>CHI!A23</f>
        <v>Orlando</v>
      </c>
      <c r="G23" s="7" t="str">
        <f>CLE!A23</f>
        <v>Orlando</v>
      </c>
      <c r="H23" s="7" t="str">
        <f>DAL!A23</f>
        <v>Orlando</v>
      </c>
      <c r="I23" s="7" t="str">
        <f>DEN!A23</f>
        <v>Orlando</v>
      </c>
      <c r="J23" s="7" t="str">
        <f>DET!A23</f>
        <v>Orlando</v>
      </c>
      <c r="K23" s="7" t="str">
        <f>GSW!A23</f>
        <v>Orlando</v>
      </c>
      <c r="L23" s="7" t="str">
        <f>HOU!A23</f>
        <v>Orlando</v>
      </c>
      <c r="M23" s="7" t="str">
        <f>IND!A23</f>
        <v>Orlando</v>
      </c>
      <c r="N23" s="7" t="str">
        <f>LAC!A22</f>
        <v>Oklahoma City</v>
      </c>
      <c r="O23" s="7" t="str">
        <f>LAL!A23</f>
        <v>Orlando</v>
      </c>
      <c r="P23" s="7" t="str">
        <f>MEM!A23</f>
        <v>Orlando</v>
      </c>
      <c r="Q23" s="7" t="str">
        <f>MIA!A23</f>
        <v>Orlando</v>
      </c>
      <c r="R23" s="7" t="str">
        <f>MIL!A23</f>
        <v>Orlando</v>
      </c>
      <c r="S23" s="7" t="str">
        <f>MIN!A23</f>
        <v>Orlando</v>
      </c>
      <c r="T23" s="7" t="str">
        <f>NOP!A23</f>
        <v>Orlando</v>
      </c>
      <c r="U23" s="7" t="str">
        <f>NYK!A23</f>
        <v>Orlando</v>
      </c>
      <c r="V23" s="7" t="str">
        <f>OKC!A23</f>
        <v>Orlando</v>
      </c>
      <c r="W23" s="7" t="str">
        <f>ORL!A23</f>
        <v>Orlando</v>
      </c>
      <c r="X23" s="7" t="str">
        <f>PHI!A23</f>
        <v>Orlando</v>
      </c>
      <c r="Y23" s="7" t="str">
        <f>PHX!A23</f>
        <v>Orlando</v>
      </c>
      <c r="Z23" s="7" t="str">
        <f>POR!A23</f>
        <v>Orlando</v>
      </c>
      <c r="AA23" s="7" t="str">
        <f>SAC!A22</f>
        <v>Oklahoma City</v>
      </c>
      <c r="AB23" s="7" t="str">
        <f>SAS!A23</f>
        <v>Orlando</v>
      </c>
      <c r="AC23" s="7" t="str">
        <f>TOR!A23</f>
        <v>Orlando</v>
      </c>
      <c r="AD23" s="7" t="str">
        <f>UTH!A23</f>
        <v>Orlando</v>
      </c>
      <c r="AE23" s="7" t="str">
        <f>WAS!A23</f>
        <v>Orlando</v>
      </c>
    </row>
    <row r="24">
      <c r="A24" s="5">
        <v>23.0</v>
      </c>
      <c r="B24" s="7" t="str">
        <f>ATL!A24</f>
        <v>Philadelphia</v>
      </c>
      <c r="C24" s="7" t="str">
        <f>BOS!A24</f>
        <v>Philadelphia</v>
      </c>
      <c r="D24" s="7" t="str">
        <f>BRK!A24</f>
        <v>Philadelphia</v>
      </c>
      <c r="E24" s="7" t="str">
        <f>CHA!A24</f>
        <v>Philadelphia</v>
      </c>
      <c r="F24" s="7" t="str">
        <f>CHI!A24</f>
        <v>Philadelphia</v>
      </c>
      <c r="G24" s="7" t="str">
        <f>CLE!A24</f>
        <v>Philadelphia</v>
      </c>
      <c r="H24" s="7" t="str">
        <f>DAL!A24</f>
        <v>Philadelphia</v>
      </c>
      <c r="I24" s="7" t="str">
        <f>DEN!A24</f>
        <v>Philadelphia</v>
      </c>
      <c r="J24" s="7" t="str">
        <f>DET!A24</f>
        <v>Philadelphia</v>
      </c>
      <c r="K24" s="7" t="str">
        <f>GSW!A24</f>
        <v>Philadelphia</v>
      </c>
      <c r="L24" s="7" t="str">
        <f>HOU!A24</f>
        <v>Philadelphia</v>
      </c>
      <c r="M24" s="7" t="str">
        <f>IND!A24</f>
        <v>Philadelphia</v>
      </c>
      <c r="N24" s="7" t="str">
        <f>LAC!A23</f>
        <v>Orlando</v>
      </c>
      <c r="O24" s="7" t="str">
        <f>LAL!A24</f>
        <v>Philadelphia</v>
      </c>
      <c r="P24" s="7" t="str">
        <f>MEM!A24</f>
        <v>Philadelphia</v>
      </c>
      <c r="Q24" s="7" t="str">
        <f>MIA!A24</f>
        <v>Philadelphia</v>
      </c>
      <c r="R24" s="7" t="str">
        <f>MIL!A24</f>
        <v>Philadelphia</v>
      </c>
      <c r="S24" s="7" t="str">
        <f>MIN!A24</f>
        <v>Philadelphia</v>
      </c>
      <c r="T24" s="7" t="str">
        <f>NOP!A24</f>
        <v>Philadelphia</v>
      </c>
      <c r="U24" s="7" t="str">
        <f>NYK!A24</f>
        <v>Philadelphia</v>
      </c>
      <c r="V24" s="7" t="str">
        <f>OKC!A24</f>
        <v>Philadelphia</v>
      </c>
      <c r="W24" s="7" t="str">
        <f>ORL!A24</f>
        <v>Philadelphia</v>
      </c>
      <c r="X24" s="7" t="str">
        <f>PHI!A24</f>
        <v>Philadelphia</v>
      </c>
      <c r="Y24" s="7" t="str">
        <f>PHX!A24</f>
        <v>Philadelphia</v>
      </c>
      <c r="Z24" s="7" t="str">
        <f>POR!A24</f>
        <v>Philadelphia</v>
      </c>
      <c r="AA24" s="7" t="str">
        <f>SAC!A23</f>
        <v>Orlando</v>
      </c>
      <c r="AB24" s="7" t="str">
        <f>SAS!A24</f>
        <v>Philadelphia</v>
      </c>
      <c r="AC24" s="7" t="str">
        <f>TOR!A24</f>
        <v>Philadelphia</v>
      </c>
      <c r="AD24" s="7" t="str">
        <f>UTH!A24</f>
        <v>Philadelphia</v>
      </c>
      <c r="AE24" s="7" t="str">
        <f>WAS!A24</f>
        <v>Philadelphia</v>
      </c>
    </row>
    <row r="25">
      <c r="A25" s="5">
        <v>24.0</v>
      </c>
      <c r="B25" s="7" t="str">
        <f>ATL!A25</f>
        <v>Phoenix</v>
      </c>
      <c r="C25" s="7" t="str">
        <f>BOS!A25</f>
        <v>Phoenix</v>
      </c>
      <c r="D25" s="7" t="str">
        <f>BRK!A25</f>
        <v>Phoenix</v>
      </c>
      <c r="E25" s="7" t="str">
        <f>CHA!A25</f>
        <v>Phoenix</v>
      </c>
      <c r="F25" s="7" t="str">
        <f>CHI!A25</f>
        <v>Phoenix</v>
      </c>
      <c r="G25" s="7" t="str">
        <f>CLE!A25</f>
        <v>Phoenix</v>
      </c>
      <c r="H25" s="7" t="str">
        <f>DAL!A25</f>
        <v>Phoenix</v>
      </c>
      <c r="I25" s="7" t="str">
        <f>DEN!A25</f>
        <v>Phoenix</v>
      </c>
      <c r="J25" s="7" t="str">
        <f>DET!A25</f>
        <v>Phoenix</v>
      </c>
      <c r="K25" s="7" t="str">
        <f>GSW!A25</f>
        <v>Phoenix</v>
      </c>
      <c r="L25" s="7" t="str">
        <f>HOU!A25</f>
        <v>Phoenix</v>
      </c>
      <c r="M25" s="7" t="str">
        <f>IND!A25</f>
        <v>Phoenix</v>
      </c>
      <c r="N25" s="7" t="str">
        <f>LAC!A24</f>
        <v>Philadelphia</v>
      </c>
      <c r="O25" s="7" t="str">
        <f>LAL!A25</f>
        <v>Phoenix</v>
      </c>
      <c r="P25" s="7" t="str">
        <f>MEM!A25</f>
        <v>Phoenix</v>
      </c>
      <c r="Q25" s="7" t="str">
        <f>MIA!A25</f>
        <v>Phoenix</v>
      </c>
      <c r="R25" s="7" t="str">
        <f>MIL!A25</f>
        <v>Phoenix</v>
      </c>
      <c r="S25" s="7" t="str">
        <f>MIN!A25</f>
        <v>Phoenix</v>
      </c>
      <c r="T25" s="7" t="str">
        <f>NOP!A25</f>
        <v>Phoenix</v>
      </c>
      <c r="U25" s="7" t="str">
        <f>NYK!A25</f>
        <v>Phoenix</v>
      </c>
      <c r="V25" s="7" t="str">
        <f>OKC!A25</f>
        <v>Phoenix</v>
      </c>
      <c r="W25" s="7" t="str">
        <f>ORL!A25</f>
        <v>Phoenix</v>
      </c>
      <c r="X25" s="7" t="str">
        <f>PHI!A25</f>
        <v>Phoenix</v>
      </c>
      <c r="Y25" s="7" t="str">
        <f>PHX!A25</f>
        <v>Phoenix</v>
      </c>
      <c r="Z25" s="7" t="str">
        <f>POR!A25</f>
        <v>Phoenix</v>
      </c>
      <c r="AA25" s="7" t="str">
        <f>SAC!A24</f>
        <v>Philadelphia</v>
      </c>
      <c r="AB25" s="7" t="str">
        <f>SAS!A25</f>
        <v>Phoenix</v>
      </c>
      <c r="AC25" s="7" t="str">
        <f>TOR!A25</f>
        <v>Phoenix</v>
      </c>
      <c r="AD25" s="7" t="str">
        <f>UTH!A25</f>
        <v>Phoenix</v>
      </c>
      <c r="AE25" s="7" t="str">
        <f>WAS!A25</f>
        <v>Phoenix</v>
      </c>
    </row>
    <row r="26">
      <c r="A26" s="5">
        <v>25.0</v>
      </c>
      <c r="B26" s="7" t="str">
        <f>ATL!A26</f>
        <v>Portland</v>
      </c>
      <c r="C26" s="7" t="str">
        <f>BOS!A26</f>
        <v>Portland</v>
      </c>
      <c r="D26" s="7" t="str">
        <f>BRK!A26</f>
        <v>Portland</v>
      </c>
      <c r="E26" s="7" t="str">
        <f>CHA!A26</f>
        <v>Portland</v>
      </c>
      <c r="F26" s="7" t="str">
        <f>CHI!A26</f>
        <v>Portland</v>
      </c>
      <c r="G26" s="7" t="str">
        <f>CLE!A26</f>
        <v>Portland</v>
      </c>
      <c r="H26" s="7" t="str">
        <f>DAL!A26</f>
        <v>Portland</v>
      </c>
      <c r="I26" s="7" t="str">
        <f>DEN!A26</f>
        <v>Portland</v>
      </c>
      <c r="J26" s="7" t="str">
        <f>DET!A26</f>
        <v>Portland</v>
      </c>
      <c r="K26" s="7" t="str">
        <f>GSW!A26</f>
        <v>Portland</v>
      </c>
      <c r="L26" s="7" t="str">
        <f>HOU!A26</f>
        <v>Portland</v>
      </c>
      <c r="M26" s="7" t="str">
        <f>IND!A26</f>
        <v>Portland</v>
      </c>
      <c r="N26" s="7" t="str">
        <f>LAC!A25</f>
        <v>Phoenix</v>
      </c>
      <c r="O26" s="7" t="str">
        <f>LAL!A26</f>
        <v>Portland</v>
      </c>
      <c r="P26" s="7" t="str">
        <f>MEM!A26</f>
        <v>Portland</v>
      </c>
      <c r="Q26" s="7" t="str">
        <f>MIA!A26</f>
        <v>Portland</v>
      </c>
      <c r="R26" s="7" t="str">
        <f>MIL!A26</f>
        <v>Portland</v>
      </c>
      <c r="S26" s="7" t="str">
        <f>MIN!A26</f>
        <v>Portland</v>
      </c>
      <c r="T26" s="7" t="str">
        <f>NOP!A26</f>
        <v>Portland</v>
      </c>
      <c r="U26" s="7" t="str">
        <f>NYK!A26</f>
        <v>Portland</v>
      </c>
      <c r="V26" s="7" t="str">
        <f>OKC!A26</f>
        <v>Portland</v>
      </c>
      <c r="W26" s="7" t="str">
        <f>ORL!A26</f>
        <v>Portland</v>
      </c>
      <c r="X26" s="7" t="str">
        <f>PHI!A26</f>
        <v>Portland</v>
      </c>
      <c r="Y26" s="7" t="str">
        <f>PHX!A26</f>
        <v>Portland</v>
      </c>
      <c r="Z26" s="7" t="str">
        <f>POR!A26</f>
        <v>Portland</v>
      </c>
      <c r="AA26" s="7" t="str">
        <f>SAC!A25</f>
        <v>Phoenix</v>
      </c>
      <c r="AB26" s="7" t="str">
        <f>SAS!A26</f>
        <v>Portland</v>
      </c>
      <c r="AC26" s="7" t="str">
        <f>TOR!A26</f>
        <v>Portland</v>
      </c>
      <c r="AD26" s="7" t="str">
        <f>UTH!A26</f>
        <v>Portland</v>
      </c>
      <c r="AE26" s="7" t="str">
        <f>WAS!A26</f>
        <v>Portland</v>
      </c>
    </row>
    <row r="27">
      <c r="A27" s="5">
        <v>26.0</v>
      </c>
      <c r="B27" s="7" t="str">
        <f>ATL!A27</f>
        <v>Sacramento</v>
      </c>
      <c r="C27" s="7" t="str">
        <f>BOS!A27</f>
        <v>Sacramento</v>
      </c>
      <c r="D27" s="7" t="str">
        <f>BRK!A27</f>
        <v>Sacramento</v>
      </c>
      <c r="E27" s="7" t="str">
        <f>CHA!A27</f>
        <v>Sacramento</v>
      </c>
      <c r="F27" s="7" t="str">
        <f>CHI!A27</f>
        <v>Sacramento</v>
      </c>
      <c r="G27" s="7" t="str">
        <f>CLE!A27</f>
        <v>Sacramento</v>
      </c>
      <c r="H27" s="7" t="str">
        <f>DAL!A27</f>
        <v>Sacramento</v>
      </c>
      <c r="I27" s="7" t="str">
        <f>DEN!A27</f>
        <v>Sacramento</v>
      </c>
      <c r="J27" s="7" t="str">
        <f>DET!A27</f>
        <v>Sacramento</v>
      </c>
      <c r="K27" s="7" t="str">
        <f>GSW!A27</f>
        <v>Sacramento</v>
      </c>
      <c r="L27" s="7" t="str">
        <f>HOU!A27</f>
        <v>Sacramento</v>
      </c>
      <c r="M27" s="7" t="str">
        <f>IND!A27</f>
        <v>Sacramento</v>
      </c>
      <c r="N27" s="7" t="str">
        <f>LAC!A26</f>
        <v>Portland</v>
      </c>
      <c r="O27" s="7" t="str">
        <f>LAL!A27</f>
        <v>Sacramento</v>
      </c>
      <c r="P27" s="7" t="str">
        <f>MEM!A27</f>
        <v>Sacramento</v>
      </c>
      <c r="Q27" s="7" t="str">
        <f>MIA!A27</f>
        <v>Sacramento</v>
      </c>
      <c r="R27" s="7" t="str">
        <f>MIL!A27</f>
        <v>Sacramento</v>
      </c>
      <c r="S27" s="7" t="str">
        <f>MIN!A27</f>
        <v>Sacramento</v>
      </c>
      <c r="T27" s="7" t="str">
        <f>NOP!A27</f>
        <v>Sacramento</v>
      </c>
      <c r="U27" s="7" t="str">
        <f>NYK!A27</f>
        <v>Sacramento</v>
      </c>
      <c r="V27" s="7" t="str">
        <f>OKC!A27</f>
        <v>Sacramento</v>
      </c>
      <c r="W27" s="7" t="str">
        <f>ORL!A27</f>
        <v>Sacramento</v>
      </c>
      <c r="X27" s="7" t="str">
        <f>PHI!A27</f>
        <v>Sacramento</v>
      </c>
      <c r="Y27" s="7" t="str">
        <f>PHX!A27</f>
        <v>Sacramento</v>
      </c>
      <c r="Z27" s="7" t="str">
        <f>POR!A27</f>
        <v>Sacramento</v>
      </c>
      <c r="AA27" s="7" t="str">
        <f>SAC!A26</f>
        <v>Portland</v>
      </c>
      <c r="AB27" s="7" t="str">
        <f>SAS!A27</f>
        <v>Sacramento</v>
      </c>
      <c r="AC27" s="7" t="str">
        <f>TOR!A27</f>
        <v>Sacramento</v>
      </c>
      <c r="AD27" s="7" t="str">
        <f>UTH!A27</f>
        <v>Sacramento</v>
      </c>
      <c r="AE27" s="7" t="str">
        <f>WAS!A27</f>
        <v>Sacramento</v>
      </c>
    </row>
    <row r="28">
      <c r="A28" s="5">
        <v>27.0</v>
      </c>
      <c r="B28" s="7" t="str">
        <f>ATL!A28</f>
        <v>San Antonio</v>
      </c>
      <c r="C28" s="7" t="str">
        <f>BOS!A28</f>
        <v>San Antonio</v>
      </c>
      <c r="D28" s="7" t="str">
        <f>BRK!A28</f>
        <v>San Antonio</v>
      </c>
      <c r="E28" s="7" t="str">
        <f>CHA!A28</f>
        <v>San Antonio</v>
      </c>
      <c r="F28" s="7" t="str">
        <f>CHI!A28</f>
        <v>San Antonio</v>
      </c>
      <c r="G28" s="7" t="str">
        <f>CLE!A28</f>
        <v>San Antonio</v>
      </c>
      <c r="H28" s="7" t="str">
        <f>DAL!A28</f>
        <v>San Antonio</v>
      </c>
      <c r="I28" s="7" t="str">
        <f>DEN!A28</f>
        <v>San Antonio</v>
      </c>
      <c r="J28" s="7" t="str">
        <f>DET!A28</f>
        <v>San Antonio</v>
      </c>
      <c r="K28" s="7" t="str">
        <f>GSW!A28</f>
        <v>San Antonio</v>
      </c>
      <c r="L28" s="7" t="str">
        <f>HOU!A28</f>
        <v>San Antonio</v>
      </c>
      <c r="M28" s="7" t="str">
        <f>IND!A28</f>
        <v>San Antonio</v>
      </c>
      <c r="N28" s="7" t="str">
        <f>LAC!A34</f>
        <v>Record Since Last PR</v>
      </c>
      <c r="O28" s="7" t="str">
        <f>LAL!A28</f>
        <v>San Antonio</v>
      </c>
      <c r="P28" s="7" t="str">
        <f>MEM!A28</f>
        <v>San Antonio</v>
      </c>
      <c r="Q28" s="7" t="str">
        <f>MIA!A28</f>
        <v>San Antonio</v>
      </c>
      <c r="R28" s="7" t="str">
        <f>MIL!A28</f>
        <v>San Antonio</v>
      </c>
      <c r="S28" s="7" t="str">
        <f>MIN!A28</f>
        <v>San Antonio</v>
      </c>
      <c r="T28" s="7" t="str">
        <f>NOP!A28</f>
        <v>San Antonio</v>
      </c>
      <c r="U28" s="7" t="str">
        <f>NYK!A28</f>
        <v>San Antonio</v>
      </c>
      <c r="V28" s="7" t="str">
        <f>OKC!A28</f>
        <v>San Antonio</v>
      </c>
      <c r="W28" s="7" t="str">
        <f>ORL!A28</f>
        <v>San Antonio</v>
      </c>
      <c r="X28" s="7" t="str">
        <f>PHI!A28</f>
        <v>San Antonio</v>
      </c>
      <c r="Y28" s="7" t="str">
        <f>PHX!A28</f>
        <v>San Antonio</v>
      </c>
      <c r="Z28" s="7" t="str">
        <f>POR!A28</f>
        <v>San Antonio</v>
      </c>
      <c r="AA28" s="7" t="str">
        <f>SAC!A27</f>
        <v>Sacramento</v>
      </c>
      <c r="AB28" s="7" t="str">
        <f>SAS!A28</f>
        <v>San Antonio</v>
      </c>
      <c r="AC28" s="7" t="str">
        <f>TOR!A28</f>
        <v>San Antonio</v>
      </c>
      <c r="AD28" s="7" t="str">
        <f>UTH!A28</f>
        <v>San Antonio.</v>
      </c>
      <c r="AE28" s="7" t="str">
        <f>WAS!A28</f>
        <v>San Antonio</v>
      </c>
    </row>
    <row r="29">
      <c r="A29" s="5">
        <v>28.0</v>
      </c>
      <c r="B29" s="7" t="str">
        <f>ATL!A29</f>
        <v>Toronto</v>
      </c>
      <c r="C29" s="7" t="str">
        <f>BOS!A29</f>
        <v>Toronto</v>
      </c>
      <c r="D29" s="7" t="str">
        <f>BRK!A29</f>
        <v>Toronto</v>
      </c>
      <c r="E29" s="7" t="str">
        <f>CHA!A29</f>
        <v>Toronto</v>
      </c>
      <c r="F29" s="7" t="str">
        <f>CHI!A29</f>
        <v>Toronto</v>
      </c>
      <c r="G29" s="7" t="str">
        <f>CLE!A29</f>
        <v>Toronto</v>
      </c>
      <c r="H29" s="7" t="str">
        <f>DAL!A29</f>
        <v>Toronto</v>
      </c>
      <c r="I29" s="7" t="str">
        <f>DEN!A29</f>
        <v>Toronto</v>
      </c>
      <c r="J29" s="7" t="str">
        <f>DET!A29</f>
        <v>Toronto</v>
      </c>
      <c r="K29" s="7" t="str">
        <f>GSW!A29</f>
        <v>Toronto</v>
      </c>
      <c r="L29" s="7" t="str">
        <f>HOU!A29</f>
        <v>Toronto</v>
      </c>
      <c r="M29" s="7" t="str">
        <f>IND!A29</f>
        <v>Toronto</v>
      </c>
      <c r="N29" s="7" t="str">
        <f>LAC!A27</f>
        <v>Sacramento</v>
      </c>
      <c r="O29" s="7" t="str">
        <f>LAL!A29</f>
        <v>Toronto</v>
      </c>
      <c r="P29" s="7" t="str">
        <f>MEM!A29</f>
        <v>Toronto</v>
      </c>
      <c r="Q29" s="7" t="str">
        <f>MIA!A29</f>
        <v>Toronto</v>
      </c>
      <c r="R29" s="7" t="str">
        <f>MIL!A29</f>
        <v>Toronto</v>
      </c>
      <c r="S29" s="7" t="str">
        <f>MIN!A29</f>
        <v>Toronto</v>
      </c>
      <c r="T29" s="7" t="str">
        <f>NOP!A29</f>
        <v>Toronto</v>
      </c>
      <c r="U29" s="7" t="str">
        <f>NYK!A29</f>
        <v>Toronto</v>
      </c>
      <c r="V29" s="7" t="str">
        <f>OKC!A29</f>
        <v>Toronto</v>
      </c>
      <c r="W29" s="7" t="str">
        <f>ORL!A29</f>
        <v>Toronto</v>
      </c>
      <c r="X29" s="7" t="str">
        <f>PHI!A29</f>
        <v>Toronto</v>
      </c>
      <c r="Y29" s="7" t="str">
        <f>PHX!A29</f>
        <v>Toronto</v>
      </c>
      <c r="Z29" s="7" t="str">
        <f>POR!A29</f>
        <v>Toronto</v>
      </c>
      <c r="AA29" s="7" t="str">
        <f>SAC!A27</f>
        <v>Sacramento</v>
      </c>
      <c r="AB29" s="7" t="str">
        <f>SAS!A29</f>
        <v>Toronto</v>
      </c>
      <c r="AC29" s="7" t="str">
        <f>TOR!A29</f>
        <v>Toronto</v>
      </c>
      <c r="AD29" s="7" t="str">
        <f>UTH!A29</f>
        <v>Toronto</v>
      </c>
      <c r="AE29" s="7" t="str">
        <f>WAS!A29</f>
        <v>Toronto</v>
      </c>
    </row>
    <row r="30" ht="3.75" customHeight="1">
      <c r="A30" s="5">
        <v>29.0</v>
      </c>
      <c r="B30" s="7" t="str">
        <f>ATL!A30</f>
        <v>Utah</v>
      </c>
      <c r="C30" s="7" t="str">
        <f>BOS!A30</f>
        <v>Utah</v>
      </c>
      <c r="D30" s="7" t="str">
        <f>BRK!A30</f>
        <v>Utah</v>
      </c>
      <c r="E30" s="7" t="str">
        <f>CHA!A30</f>
        <v>Utah</v>
      </c>
      <c r="F30" s="7" t="str">
        <f>CHI!A30</f>
        <v>Utah</v>
      </c>
      <c r="G30" s="7" t="str">
        <f>CLE!A30</f>
        <v>Utah</v>
      </c>
      <c r="H30" s="7" t="str">
        <f>DAL!A30</f>
        <v>Utah</v>
      </c>
      <c r="I30" s="7" t="str">
        <f>DEN!A30</f>
        <v>Utah</v>
      </c>
      <c r="J30" s="7" t="str">
        <f>DET!A30</f>
        <v>Utah</v>
      </c>
      <c r="K30" s="7" t="str">
        <f>GSW!A30</f>
        <v>Utah</v>
      </c>
      <c r="L30" s="7" t="str">
        <f>HOU!A30</f>
        <v>Utah</v>
      </c>
      <c r="M30" s="7" t="str">
        <f>IND!A30</f>
        <v>Utah</v>
      </c>
      <c r="N30" s="7" t="str">
        <f>LAC!A28</f>
        <v>San Antonio</v>
      </c>
      <c r="O30" s="7" t="str">
        <f>LAL!A30</f>
        <v>Utah</v>
      </c>
      <c r="P30" s="7" t="str">
        <f>MEM!A30</f>
        <v>Utah</v>
      </c>
      <c r="Q30" s="7" t="str">
        <f>MIA!A30</f>
        <v>Utah</v>
      </c>
      <c r="R30" s="7" t="str">
        <f>MIL!A30</f>
        <v>Utah</v>
      </c>
      <c r="S30" s="7" t="str">
        <f>MIN!A30</f>
        <v>Utah</v>
      </c>
      <c r="T30" s="7" t="str">
        <f>NOP!A30</f>
        <v>Utah</v>
      </c>
      <c r="U30" s="7" t="str">
        <f>NYK!A30</f>
        <v>Utah</v>
      </c>
      <c r="V30" s="7" t="str">
        <f>OKC!A30</f>
        <v>Utah</v>
      </c>
      <c r="W30" s="7" t="str">
        <f>ORL!A30</f>
        <v>Utah</v>
      </c>
      <c r="X30" s="7" t="str">
        <f>PHI!A30</f>
        <v>Utah</v>
      </c>
      <c r="Y30" s="7" t="str">
        <f>PHX!A30</f>
        <v>Utah</v>
      </c>
      <c r="Z30" s="7" t="str">
        <f>POR!A30</f>
        <v>Utah</v>
      </c>
      <c r="AA30" s="7" t="str">
        <f>SAC!A28</f>
        <v>San Antonio</v>
      </c>
      <c r="AB30" s="7" t="str">
        <f>SAS!A30</f>
        <v>Utah</v>
      </c>
      <c r="AC30" s="7" t="str">
        <f>TOR!A30</f>
        <v>Utah</v>
      </c>
      <c r="AD30" s="7" t="str">
        <f>UTH!A30</f>
        <v>Utah</v>
      </c>
      <c r="AE30" s="7" t="str">
        <f>WAS!A30</f>
        <v>Utah</v>
      </c>
    </row>
    <row r="31">
      <c r="A31" s="5">
        <v>30.0</v>
      </c>
      <c r="B31" s="7" t="str">
        <f>ATL!A31</f>
        <v>Washington</v>
      </c>
      <c r="C31" s="7" t="str">
        <f>BOS!A31</f>
        <v>Washington</v>
      </c>
      <c r="D31" s="7" t="str">
        <f>BRK!A31</f>
        <v>Washington</v>
      </c>
      <c r="E31" s="7" t="str">
        <f>CHA!A31</f>
        <v>Washington</v>
      </c>
      <c r="F31" s="7" t="str">
        <f>CHI!A31</f>
        <v>Washington</v>
      </c>
      <c r="G31" s="7" t="str">
        <f>CLE!A31</f>
        <v>Washington</v>
      </c>
      <c r="H31" s="7" t="str">
        <f>DAL!A31</f>
        <v>Washington</v>
      </c>
      <c r="I31" s="7" t="str">
        <f>DEN!A31</f>
        <v>Washington</v>
      </c>
      <c r="J31" s="7" t="str">
        <f>DET!A31</f>
        <v>Washington</v>
      </c>
      <c r="K31" s="7" t="str">
        <f>GSW!A31</f>
        <v>Washington</v>
      </c>
      <c r="L31" s="7" t="str">
        <f>HOU!A31</f>
        <v>Washington</v>
      </c>
      <c r="M31" s="7" t="str">
        <f>IND!A31</f>
        <v>Washington</v>
      </c>
      <c r="N31" s="7" t="str">
        <f>LAC!A29</f>
        <v>Toronto</v>
      </c>
      <c r="O31" s="7" t="str">
        <f>LAL!A31</f>
        <v>Washington</v>
      </c>
      <c r="P31" s="7" t="str">
        <f>MEM!A31</f>
        <v>Washington</v>
      </c>
      <c r="Q31" s="7" t="str">
        <f>MIA!A31</f>
        <v>Washington</v>
      </c>
      <c r="R31" s="7" t="str">
        <f>MIL!A31</f>
        <v>Washington</v>
      </c>
      <c r="S31" s="7" t="str">
        <f>MIN!A31</f>
        <v>Washington</v>
      </c>
      <c r="T31" s="7" t="str">
        <f>NOP!A31</f>
        <v>Washington</v>
      </c>
      <c r="U31" s="7" t="str">
        <f>NYK!A31</f>
        <v>Washington</v>
      </c>
      <c r="V31" s="7" t="str">
        <f>OKC!A31</f>
        <v>Washington</v>
      </c>
      <c r="W31" s="7" t="str">
        <f>ORL!A31</f>
        <v>Washington</v>
      </c>
      <c r="X31" s="7" t="str">
        <f>PHI!A31</f>
        <v>Washington</v>
      </c>
      <c r="Y31" s="7" t="str">
        <f>PHX!A31</f>
        <v>Washington</v>
      </c>
      <c r="Z31" s="7" t="str">
        <f>POR!A31</f>
        <v>Washington</v>
      </c>
      <c r="AA31" s="7" t="str">
        <f>SAC!A29</f>
        <v>Toronto</v>
      </c>
      <c r="AB31" s="7" t="str">
        <f>SAS!A31</f>
        <v>Washington</v>
      </c>
      <c r="AC31" s="7" t="str">
        <f>TOR!A31</f>
        <v>Washington</v>
      </c>
      <c r="AD31" s="7" t="str">
        <f>UTH!A31</f>
        <v>Washington</v>
      </c>
      <c r="AE31" s="7" t="str">
        <f>WAS!A31</f>
        <v>Washington</v>
      </c>
    </row>
    <row r="32">
      <c r="A32" s="5" t="s">
        <v>83</v>
      </c>
      <c r="B32" s="7">
        <f>mod(sum(ATL!B2:S31),465)</f>
        <v>455</v>
      </c>
      <c r="C32" s="7">
        <f>mod(sum(BOS!B2:S31),465)</f>
        <v>0</v>
      </c>
      <c r="D32" s="7">
        <f>mod(sum(BRK!B2:S31),465)</f>
        <v>1</v>
      </c>
      <c r="E32" s="7">
        <f>mod(sum(CHA!B2:S31),465)</f>
        <v>0</v>
      </c>
      <c r="F32" s="7">
        <f>mod(sum(CHI!B2:S31),465)</f>
        <v>462</v>
      </c>
      <c r="G32" s="7">
        <f>mod(sum(CLE!B2:S31),465)</f>
        <v>14</v>
      </c>
      <c r="H32" s="7">
        <f>mod(sum(DAL!B2:S31),465)</f>
        <v>455</v>
      </c>
      <c r="I32" s="7">
        <f>mod(sum(DEN!B2:S31),465)</f>
        <v>0</v>
      </c>
      <c r="J32" s="7">
        <f>mod(sum(DET!B2:S31),465)</f>
        <v>460</v>
      </c>
      <c r="K32" s="7">
        <f>mod(sum(GSW!B2:S31),465)</f>
        <v>11</v>
      </c>
      <c r="L32" s="7">
        <f>mod(sum(HOU!B2:S31),465)</f>
        <v>13</v>
      </c>
      <c r="M32" s="7">
        <f>mod(sum(IND!B2:S31),465)</f>
        <v>0</v>
      </c>
      <c r="N32" s="7">
        <f>mod(sum(LAC!B2:S31),465)</f>
        <v>6</v>
      </c>
      <c r="O32" s="7">
        <f>mod(sum(LAL!B2:S31),465)</f>
        <v>0</v>
      </c>
      <c r="P32" s="7">
        <f>mod(sum(MEM!B2:S31),465)</f>
        <v>0</v>
      </c>
      <c r="Q32" s="7">
        <f>mod(sum(MIA!B2:S31),465)</f>
        <v>0</v>
      </c>
      <c r="R32" s="7">
        <f>mod(sum(MIL!B2:S31),465)</f>
        <v>117</v>
      </c>
      <c r="S32" s="7">
        <f>mod(sum(MIN!B2:S31),465)</f>
        <v>464</v>
      </c>
      <c r="T32" s="7">
        <f>mod(sum(NOP!B2:S31),465)</f>
        <v>39</v>
      </c>
      <c r="U32" s="7">
        <f>mod(sum(NYK!B2:S33),465)</f>
        <v>462</v>
      </c>
      <c r="V32" s="7">
        <f>mod(sum(OKC!B2:S31),465)</f>
        <v>464</v>
      </c>
      <c r="W32" s="7">
        <f>mod(sum(ORL!B2:S31),465)</f>
        <v>0</v>
      </c>
      <c r="X32" s="7">
        <f>mod(sum(PHI!B2:S33),465)</f>
        <v>1</v>
      </c>
      <c r="Y32" s="7">
        <f>mod(sum(PHX!B2:S33),465)</f>
        <v>462</v>
      </c>
      <c r="Z32" s="7">
        <f>mod(sum(POR!B2:S33),465)</f>
        <v>464</v>
      </c>
      <c r="AA32" s="7">
        <f>mod(sum(SAC!B2:S33),465)</f>
        <v>464</v>
      </c>
      <c r="AB32" s="7">
        <f>mod(sum(SAS!B2:S33),465)</f>
        <v>463</v>
      </c>
      <c r="AC32" s="7">
        <f>mod(sum(TOR!B2:S33),465)</f>
        <v>463</v>
      </c>
      <c r="AD32" s="7">
        <f>mod(sum(UTH!B2:S31),465)</f>
        <v>1</v>
      </c>
      <c r="AE32" s="7">
        <f>mod(sum(WAS!B2:S33),465)</f>
        <v>5</v>
      </c>
    </row>
  </sheetData>
  <conditionalFormatting sqref="B31:AE31">
    <cfRule type="containsText" dxfId="0" priority="1" operator="containsText" text="Texans">
      <formula>NOT(ISERROR(SEARCH(("Texans"),(B31))))</formula>
    </cfRule>
  </conditionalFormatting>
  <conditionalFormatting sqref="B14:AE14">
    <cfRule type="containsText" dxfId="0" priority="2" operator="containsText" text="Dolphins">
      <formula>NOT(ISERROR(SEARCH(("Dolphins"),(B14))))</formula>
    </cfRule>
  </conditionalFormatting>
  <conditionalFormatting sqref="B18:AE18">
    <cfRule type="containsText" dxfId="0" priority="3" operator="containsText" text="Jaguars">
      <formula>NOT(ISERROR(SEARCH(("Jaguars"),(B18))))</formula>
    </cfRule>
  </conditionalFormatting>
  <conditionalFormatting sqref="B8:AE8">
    <cfRule type="containsText" dxfId="0" priority="4" operator="containsText" text="Buccaneers">
      <formula>NOT(ISERROR(SEARCH(("Buccaneers"),(B8))))</formula>
    </cfRule>
  </conditionalFormatting>
  <conditionalFormatting sqref="B6:AE6">
    <cfRule type="containsText" dxfId="0" priority="5" operator="containsText" text="Broncos">
      <formula>NOT(ISERROR(SEARCH(("Broncos"),(B6))))</formula>
    </cfRule>
  </conditionalFormatting>
  <conditionalFormatting sqref="B25:AE25">
    <cfRule type="containsText" dxfId="0" priority="6" operator="containsText" text="Rams">
      <formula>NOT(ISERROR(SEARCH(("Rams"),(B25))))</formula>
    </cfRule>
  </conditionalFormatting>
  <conditionalFormatting sqref="B3:AE3">
    <cfRule type="containsText" dxfId="0" priority="7" operator="containsText" text="Bears">
      <formula>NOT(ISERROR(SEARCH(("Bears"),(B3))))</formula>
    </cfRule>
  </conditionalFormatting>
  <conditionalFormatting sqref="B11:AE11">
    <cfRule type="containsText" dxfId="0" priority="8" operator="containsText" text="Chiefs">
      <formula>NOT(ISERROR(SEARCH(("Chiefs"),(B11))))</formula>
    </cfRule>
  </conditionalFormatting>
  <conditionalFormatting sqref="B13:AE13">
    <cfRule type="containsText" dxfId="0" priority="9" operator="containsText" text="Cowboys">
      <formula>NOT(ISERROR(SEARCH(("Cowboys"),(B13))))</formula>
    </cfRule>
  </conditionalFormatting>
  <conditionalFormatting sqref="B28:AE28">
    <cfRule type="containsText" dxfId="0" priority="10" operator="containsText" text="Saints">
      <formula>NOT(ISERROR(SEARCH(("Saints"),(B28))))</formula>
    </cfRule>
  </conditionalFormatting>
  <conditionalFormatting sqref="B23:AE23">
    <cfRule type="containsText" dxfId="0" priority="11" operator="containsText" text="Patriots">
      <formula>NOT(ISERROR(SEARCH(("Patriots"),(B23))))</formula>
    </cfRule>
  </conditionalFormatting>
  <conditionalFormatting sqref="B20:AE20">
    <cfRule type="containsText" dxfId="0" priority="12" operator="containsText" text="Lions">
      <formula>NOT(ISERROR(SEARCH(("Lions"),(B20))))</formula>
    </cfRule>
  </conditionalFormatting>
  <conditionalFormatting sqref="B30:AE30">
    <cfRule type="containsText" dxfId="0" priority="13" operator="containsText" text="Steelers">
      <formula>NOT(ISERROR(SEARCH(("Steelers"),(B30))))</formula>
    </cfRule>
  </conditionalFormatting>
  <conditionalFormatting sqref="B10:AE10">
    <cfRule type="containsText" dxfId="0" priority="14" operator="containsText" text="Chargers">
      <formula>NOT(ISERROR(SEARCH(("Chargers"),(B10))))</formula>
    </cfRule>
  </conditionalFormatting>
  <conditionalFormatting sqref="B26:AE26">
    <cfRule type="containsText" dxfId="0" priority="15" operator="containsText" text="Ravens">
      <formula>NOT(ISERROR(SEARCH(("Ravens"),(B26))))</formula>
    </cfRule>
  </conditionalFormatting>
  <conditionalFormatting sqref="B22:AE22">
    <cfRule type="containsText" dxfId="0" priority="16" operator="containsText" text="Panthers">
      <formula>NOT(ISERROR(SEARCH(("Panthers"),(B22))))</formula>
    </cfRule>
  </conditionalFormatting>
  <conditionalFormatting sqref="B7:AE7">
    <cfRule type="containsText" dxfId="0" priority="17" operator="containsText" text="Browns">
      <formula>NOT(ISERROR(SEARCH(("Browns"),(B7))))</formula>
    </cfRule>
  </conditionalFormatting>
  <conditionalFormatting sqref="B12:AE12">
    <cfRule type="containsText" dxfId="0" priority="18" operator="containsText" text="Colts">
      <formula>NOT(ISERROR(SEARCH(("Colts"),(B12))))</formula>
    </cfRule>
  </conditionalFormatting>
  <conditionalFormatting sqref="B32:AE32">
    <cfRule type="cellIs" dxfId="0" priority="19" operator="equal">
      <formula>0</formula>
    </cfRule>
  </conditionalFormatting>
  <conditionalFormatting sqref="B15:AE15">
    <cfRule type="containsText" dxfId="0" priority="20" operator="containsText" text="Eagles">
      <formula>NOT(ISERROR(SEARCH(("Eagles"),(B15))))</formula>
    </cfRule>
  </conditionalFormatting>
  <conditionalFormatting sqref="B24:AE24">
    <cfRule type="containsText" dxfId="0" priority="21" operator="containsText" text="Raiders">
      <formula>NOT(ISERROR(SEARCH(("Raiders"),(B24))))</formula>
    </cfRule>
  </conditionalFormatting>
  <conditionalFormatting sqref="B16:AE16">
    <cfRule type="containsText" dxfId="0" priority="22" operator="containsText" text="Falcons">
      <formula>NOT(ISERROR(SEARCH(("Falcons"),(B16))))</formula>
    </cfRule>
  </conditionalFormatting>
  <conditionalFormatting sqref="B27:AE27">
    <cfRule type="containsText" dxfId="0" priority="23" operator="containsText" text="Redskins">
      <formula>NOT(ISERROR(SEARCH(("Redskins"),(B27))))</formula>
    </cfRule>
  </conditionalFormatting>
  <conditionalFormatting sqref="B19:AE19">
    <cfRule type="containsText" dxfId="0" priority="24" operator="containsText" text="Jets">
      <formula>NOT(ISERROR(SEARCH(("Jets"),(B19))))</formula>
    </cfRule>
  </conditionalFormatting>
  <conditionalFormatting sqref="B4:AE4">
    <cfRule type="containsText" dxfId="0" priority="25" operator="containsText" text="Bengals">
      <formula>NOT(ISERROR(SEARCH(("Bengals"),(B4))))</formula>
    </cfRule>
  </conditionalFormatting>
  <conditionalFormatting sqref="B17:AE17">
    <cfRule type="containsText" dxfId="0" priority="26" operator="containsText" text="Giants">
      <formula>NOT(ISERROR(SEARCH(("Giants"),(B17))))</formula>
    </cfRule>
  </conditionalFormatting>
  <conditionalFormatting sqref="B29:AE29">
    <cfRule type="containsText" dxfId="0" priority="27" operator="containsText" text="Seahawks">
      <formula>NOT(ISERROR(SEARCH(("Seahawks"),(B29))))</formula>
    </cfRule>
  </conditionalFormatting>
  <conditionalFormatting sqref="B2:AE2">
    <cfRule type="containsText" dxfId="0" priority="28" operator="containsText" text="49ers">
      <formula>NOT(ISERROR(SEARCH(("49ers"),(B2))))</formula>
    </cfRule>
  </conditionalFormatting>
  <conditionalFormatting sqref="B9:AE9">
    <cfRule type="containsText" dxfId="0" priority="29" operator="containsText" text="Cardinals">
      <formula>NOT(ISERROR(SEARCH(("Cardinals"),(B9))))</formula>
    </cfRule>
  </conditionalFormatting>
  <conditionalFormatting sqref="B5:AE5">
    <cfRule type="containsText" dxfId="0" priority="30" operator="containsText" text="Bills">
      <formula>NOT(ISERROR(SEARCH(("Bills"),(B5))))</formula>
    </cfRule>
  </conditionalFormatting>
  <conditionalFormatting sqref="B21:AE21">
    <cfRule type="containsText" dxfId="0" priority="31" operator="containsText" text="Packers">
      <formula>NOT(ISERROR(SEARCH(("Packers"),(B21))))</formula>
    </cfRule>
  </conditionalFormatting>
  <conditionalFormatting sqref="B2:AE2">
    <cfRule type="notContainsText" dxfId="1" priority="32" operator="notContains" text="49ers">
      <formula>ISERROR(SEARCH(("49ers"),(B2)))</formula>
    </cfRule>
  </conditionalFormatting>
  <conditionalFormatting sqref="B22:AE22">
    <cfRule type="notContainsText" dxfId="1" priority="33" operator="notContains" text="Panthers">
      <formula>ISERROR(SEARCH(("Panthers"),(B22)))</formula>
    </cfRule>
  </conditionalFormatting>
  <conditionalFormatting sqref="B10:AE10">
    <cfRule type="notContainsText" dxfId="1" priority="34" operator="notContains" text="Chargers">
      <formula>ISERROR(SEARCH(("Chargers"),(B10)))</formula>
    </cfRule>
  </conditionalFormatting>
  <conditionalFormatting sqref="B28:AE28">
    <cfRule type="notContainsText" dxfId="1" priority="35" operator="notContains" text="Saints">
      <formula>ISERROR(SEARCH(("Saints"),(B28)))</formula>
    </cfRule>
  </conditionalFormatting>
  <conditionalFormatting sqref="B32:AE32">
    <cfRule type="cellIs" dxfId="1" priority="36" operator="notEqual">
      <formula>0</formula>
    </cfRule>
  </conditionalFormatting>
  <conditionalFormatting sqref="B3:AE3">
    <cfRule type="notContainsText" dxfId="1" priority="37" operator="notContains" text="Bears">
      <formula>ISERROR(SEARCH(("Bears"),(B3)))</formula>
    </cfRule>
  </conditionalFormatting>
  <conditionalFormatting sqref="B11:AE11">
    <cfRule type="notContainsText" dxfId="1" priority="38" operator="notContains" text="Chiefs">
      <formula>ISERROR(SEARCH(("Chiefs"),(B11)))</formula>
    </cfRule>
  </conditionalFormatting>
  <conditionalFormatting sqref="B15:AE15">
    <cfRule type="notContainsText" dxfId="1" priority="39" operator="notContains" text="Eagles">
      <formula>ISERROR(SEARCH(("Eagles"),(B15)))</formula>
    </cfRule>
  </conditionalFormatting>
  <conditionalFormatting sqref="B29:AE29">
    <cfRule type="notContainsText" dxfId="1" priority="40" operator="notContains" text="Seahawks">
      <formula>ISERROR(SEARCH(("Seahawks"),(B29)))</formula>
    </cfRule>
  </conditionalFormatting>
  <conditionalFormatting sqref="B6:AE6">
    <cfRule type="notContainsText" dxfId="1" priority="41" operator="notContains" text="Broncos">
      <formula>ISERROR(SEARCH(("Broncos"),(B6)))</formula>
    </cfRule>
  </conditionalFormatting>
  <conditionalFormatting sqref="B5:AE5">
    <cfRule type="notContainsText" dxfId="1" priority="42" operator="notContains" text="Bills">
      <formula>ISERROR(SEARCH(("Bills"),(B5)))</formula>
    </cfRule>
  </conditionalFormatting>
  <conditionalFormatting sqref="B9:AE9">
    <cfRule type="notContainsText" dxfId="1" priority="43" operator="notContains" text="Cardinals">
      <formula>ISERROR(SEARCH(("Cardinals"),(B9)))</formula>
    </cfRule>
  </conditionalFormatting>
  <conditionalFormatting sqref="B24:AE24">
    <cfRule type="notContainsText" dxfId="1" priority="44" operator="notContains" text="Raiders">
      <formula>ISERROR(SEARCH(("Raiders"),(B24)))</formula>
    </cfRule>
  </conditionalFormatting>
  <conditionalFormatting sqref="B14:AE14">
    <cfRule type="notContainsText" dxfId="1" priority="45" operator="notContains" text="Dolphins">
      <formula>ISERROR(SEARCH(("Dolphins"),(B14)))</formula>
    </cfRule>
  </conditionalFormatting>
  <conditionalFormatting sqref="B18:AE18">
    <cfRule type="notContainsText" dxfId="1" priority="46" operator="notContains" text="Jaguars">
      <formula>ISERROR(SEARCH(("Jaguars"),(B18)))</formula>
    </cfRule>
  </conditionalFormatting>
  <conditionalFormatting sqref="B7:AE7">
    <cfRule type="notContainsText" dxfId="1" priority="47" operator="notContains" text="Browns">
      <formula>ISERROR(SEARCH(("Browns"),(B7)))</formula>
    </cfRule>
  </conditionalFormatting>
  <conditionalFormatting sqref="B8:AE8">
    <cfRule type="notContainsText" dxfId="1" priority="48" operator="notContains" text="Buccaneers">
      <formula>ISERROR(SEARCH(("Buccaneers"),(B8)))</formula>
    </cfRule>
  </conditionalFormatting>
  <conditionalFormatting sqref="B31:AE31">
    <cfRule type="notContainsText" dxfId="1" priority="49" operator="notContains" text="Texans">
      <formula>ISERROR(SEARCH(("Texans"),(B31)))</formula>
    </cfRule>
  </conditionalFormatting>
  <conditionalFormatting sqref="B30:AE30">
    <cfRule type="notContainsText" dxfId="1" priority="50" operator="notContains" text="Steelers">
      <formula>ISERROR(SEARCH(("Steelers"),(B30)))</formula>
    </cfRule>
  </conditionalFormatting>
  <conditionalFormatting sqref="B21:AE21">
    <cfRule type="notContainsText" dxfId="1" priority="51" operator="notContains" text="Packers">
      <formula>ISERROR(SEARCH(("Packers"),(B21)))</formula>
    </cfRule>
  </conditionalFormatting>
  <conditionalFormatting sqref="B26:AE26">
    <cfRule type="notContainsText" dxfId="1" priority="52" operator="notContains" text="Ravens">
      <formula>ISERROR(SEARCH(("Ravens"),(B26)))</formula>
    </cfRule>
  </conditionalFormatting>
  <conditionalFormatting sqref="B17:AE17">
    <cfRule type="notContainsText" dxfId="1" priority="53" operator="notContains" text="Giants">
      <formula>ISERROR(SEARCH(("Giants"),(B17)))</formula>
    </cfRule>
  </conditionalFormatting>
  <conditionalFormatting sqref="B23:AE23">
    <cfRule type="notContainsText" dxfId="1" priority="54" operator="notContains" text="Patriots">
      <formula>ISERROR(SEARCH(("Patriots"),(B23)))</formula>
    </cfRule>
  </conditionalFormatting>
  <conditionalFormatting sqref="B13:AE13">
    <cfRule type="notContainsText" dxfId="1" priority="55" operator="notContains" text="Cowboys">
      <formula>ISERROR(SEARCH(("Cowboys"),(B13)))</formula>
    </cfRule>
  </conditionalFormatting>
  <conditionalFormatting sqref="B19:AE19">
    <cfRule type="notContainsText" dxfId="1" priority="56" operator="notContains" text="Jets">
      <formula>ISERROR(SEARCH(("Jets"),(B19)))</formula>
    </cfRule>
  </conditionalFormatting>
  <conditionalFormatting sqref="B4:AE4">
    <cfRule type="notContainsText" dxfId="1" priority="57" operator="notContains" text="Bengals">
      <formula>ISERROR(SEARCH(("Bengals"),(B4)))</formula>
    </cfRule>
  </conditionalFormatting>
  <conditionalFormatting sqref="B12:AE12">
    <cfRule type="notContainsText" dxfId="1" priority="58" operator="notContains" text="Colts">
      <formula>ISERROR(SEARCH(("Colts"),(B12)))</formula>
    </cfRule>
  </conditionalFormatting>
  <conditionalFormatting sqref="B20:AE20">
    <cfRule type="notContainsText" dxfId="1" priority="59" operator="notContains" text="Lions">
      <formula>ISERROR(SEARCH(("Lions"),(B20)))</formula>
    </cfRule>
  </conditionalFormatting>
  <conditionalFormatting sqref="B25:AE25">
    <cfRule type="notContainsText" dxfId="1" priority="60" operator="notContains" text="Rams">
      <formula>ISERROR(SEARCH(("Rams"),(B25)))</formula>
    </cfRule>
  </conditionalFormatting>
  <conditionalFormatting sqref="B16:AE16">
    <cfRule type="notContainsText" dxfId="1" priority="61" operator="notContains" text="Falcons">
      <formula>ISERROR(SEARCH(("Falcons"),(B16)))</formula>
    </cfRule>
  </conditionalFormatting>
  <conditionalFormatting sqref="B27:AE27">
    <cfRule type="notContainsText" dxfId="1" priority="62" operator="notContains" text="Redskins">
      <formula>ISERROR(SEARCH(("Redskins"),(B27)))</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7.29"/>
    <col customWidth="1" min="2" max="2" width="23.57"/>
    <col customWidth="1" min="3" max="21" width="17.29"/>
  </cols>
  <sheetData>
    <row r="1">
      <c r="B1" s="2" t="s">
        <v>0</v>
      </c>
      <c r="C1" s="2">
        <v>0.0</v>
      </c>
      <c r="D1" s="2">
        <v>1.0</v>
      </c>
      <c r="E1" s="2">
        <v>2.0</v>
      </c>
      <c r="F1" s="2">
        <v>3.0</v>
      </c>
      <c r="G1" s="2">
        <v>4.0</v>
      </c>
      <c r="H1" s="2">
        <v>5.0</v>
      </c>
      <c r="I1" s="2">
        <v>6.0</v>
      </c>
      <c r="J1" s="2">
        <v>7.0</v>
      </c>
      <c r="K1" s="2">
        <v>8.0</v>
      </c>
      <c r="L1" s="2">
        <v>9.0</v>
      </c>
      <c r="M1" s="2">
        <v>10.0</v>
      </c>
      <c r="N1" s="2">
        <v>11.0</v>
      </c>
      <c r="O1" s="2">
        <v>12.0</v>
      </c>
      <c r="P1" s="2">
        <v>13.0</v>
      </c>
      <c r="Q1" s="2">
        <v>14.0</v>
      </c>
    </row>
    <row r="2">
      <c r="A2" s="3" t="s">
        <v>1</v>
      </c>
      <c r="B2" s="2" t="s">
        <v>4</v>
      </c>
      <c r="C2" s="6">
        <f>ATL!B2</f>
        <v>17</v>
      </c>
      <c r="D2" s="6">
        <f>ATL!C2</f>
        <v>16</v>
      </c>
      <c r="E2" s="6">
        <f>ATL!D2</f>
        <v>15</v>
      </c>
      <c r="F2" s="6">
        <f>ATL!E2</f>
        <v>12</v>
      </c>
      <c r="G2" s="6">
        <f>ATL!G2</f>
        <v>5</v>
      </c>
      <c r="H2" s="6">
        <f>ATL!G2</f>
        <v>5</v>
      </c>
      <c r="I2" s="6">
        <f>ATL!H2</f>
        <v>1</v>
      </c>
      <c r="J2" s="6">
        <f>ATL!I2</f>
        <v>1</v>
      </c>
      <c r="K2" s="6">
        <f>ATL!J2</f>
        <v>1</v>
      </c>
      <c r="L2" s="6" t="str">
        <f>ATL!K2</f>
        <v/>
      </c>
      <c r="M2" s="6">
        <f>ATL!L2</f>
        <v>1</v>
      </c>
      <c r="N2" s="6" t="str">
        <f>ATL!M2</f>
        <v/>
      </c>
      <c r="O2" s="6">
        <f>ATL!N2</f>
        <v>5</v>
      </c>
      <c r="P2" s="6" t="str">
        <f>ATL!O2</f>
        <v/>
      </c>
      <c r="Q2" s="6" t="str">
        <f>ATL!P2</f>
        <v/>
      </c>
    </row>
    <row r="3">
      <c r="A3" s="3" t="s">
        <v>22</v>
      </c>
      <c r="B3" s="2" t="s">
        <v>36</v>
      </c>
      <c r="C3" s="6">
        <f>ATL!B3</f>
        <v>28</v>
      </c>
      <c r="D3" s="6">
        <f>ATL!C3</f>
        <v>25</v>
      </c>
      <c r="E3" s="6">
        <f>BOS!D3</f>
        <v>21</v>
      </c>
      <c r="F3" s="6">
        <f>BOS!E3</f>
        <v>23</v>
      </c>
      <c r="G3" s="6">
        <f>BOS!F3</f>
        <v>23</v>
      </c>
      <c r="H3" s="6">
        <f>BOS!G3</f>
        <v>24</v>
      </c>
      <c r="I3" s="6">
        <f>BOS!H3</f>
        <v>25</v>
      </c>
      <c r="J3" s="6">
        <f>BOS!I3</f>
        <v>21</v>
      </c>
      <c r="K3" s="6">
        <f>BOS!J3</f>
        <v>20</v>
      </c>
      <c r="L3" s="6">
        <f>BOS!K3</f>
        <v>23</v>
      </c>
      <c r="M3" s="6">
        <f>BOS!L3</f>
        <v>21</v>
      </c>
      <c r="N3" s="6" t="str">
        <f>ATL!M3</f>
        <v/>
      </c>
      <c r="O3" s="6">
        <f>ATL!N3</f>
        <v>17</v>
      </c>
      <c r="P3" s="6" t="str">
        <f>ATL!O3</f>
        <v/>
      </c>
      <c r="Q3" s="6" t="str">
        <f>ATL!P3</f>
        <v/>
      </c>
    </row>
    <row r="4">
      <c r="A4" s="3" t="s">
        <v>23</v>
      </c>
      <c r="B4" s="2" t="s">
        <v>52</v>
      </c>
      <c r="C4" s="6">
        <f>BRK!B4</f>
        <v>16</v>
      </c>
      <c r="D4" s="6" t="str">
        <f>BRK!C4</f>
        <v/>
      </c>
      <c r="E4" s="6" t="str">
        <f>BRK!D4</f>
        <v/>
      </c>
      <c r="F4" s="6" t="str">
        <f>BRK!E4</f>
        <v/>
      </c>
      <c r="G4" s="6">
        <f>BRK!F4</f>
        <v>18</v>
      </c>
      <c r="H4" s="6">
        <f>BRK!G4</f>
        <v>17</v>
      </c>
      <c r="I4" s="6">
        <f>BRK!H4</f>
        <v>20</v>
      </c>
      <c r="J4" s="6">
        <f>BRK!I4</f>
        <v>23</v>
      </c>
      <c r="K4" s="6" t="str">
        <f>BRK!J4</f>
        <v/>
      </c>
      <c r="L4" s="6" t="str">
        <f>BRK!K4</f>
        <v/>
      </c>
      <c r="M4" s="6">
        <f>BRK!L4</f>
        <v>21</v>
      </c>
      <c r="N4" s="6">
        <f>BRK!M4</f>
        <v>20</v>
      </c>
      <c r="O4" s="6">
        <f>BRK!N4</f>
        <v>17</v>
      </c>
      <c r="P4" s="6" t="str">
        <f>BRK!O4</f>
        <v/>
      </c>
      <c r="Q4" s="6" t="str">
        <f>BRK!P4</f>
        <v/>
      </c>
    </row>
    <row r="5">
      <c r="A5" s="3" t="s">
        <v>24</v>
      </c>
      <c r="B5" s="2" t="s">
        <v>53</v>
      </c>
      <c r="C5" s="6">
        <f>CHA!B5</f>
        <v>17</v>
      </c>
      <c r="D5" s="6">
        <f>CHA!C5</f>
        <v>18</v>
      </c>
      <c r="E5" s="6">
        <f>CHA!D5</f>
        <v>19</v>
      </c>
      <c r="F5" s="6">
        <f>CHA!E5</f>
        <v>28</v>
      </c>
      <c r="G5" s="6">
        <f>CHA!F5</f>
        <v>26</v>
      </c>
      <c r="H5" s="6">
        <f>CHA!G5</f>
        <v>22</v>
      </c>
      <c r="I5" s="6">
        <f>CHA!H5</f>
        <v>20</v>
      </c>
      <c r="J5" s="6">
        <f>CHA!I5</f>
        <v>18</v>
      </c>
      <c r="K5" s="6">
        <f>CHA!J5</f>
        <v>17</v>
      </c>
      <c r="L5" s="6">
        <f>CHA!K5</f>
        <v>22</v>
      </c>
      <c r="M5" s="6" t="str">
        <f>CHA!L5</f>
        <v/>
      </c>
      <c r="N5" s="6">
        <f>CHA!M5</f>
        <v>18</v>
      </c>
      <c r="O5" s="6">
        <f>CHA!N5</f>
        <v>23</v>
      </c>
      <c r="P5" s="6" t="str">
        <f>CHA!O5</f>
        <v/>
      </c>
      <c r="Q5" s="6" t="str">
        <f>CHA!P5</f>
        <v/>
      </c>
    </row>
    <row r="6">
      <c r="A6" s="3" t="s">
        <v>25</v>
      </c>
      <c r="B6" s="2" t="s">
        <v>54</v>
      </c>
      <c r="C6" s="6">
        <f>CHI!B6</f>
        <v>2</v>
      </c>
      <c r="D6" s="6">
        <f>CHI!C6</f>
        <v>7</v>
      </c>
      <c r="E6" s="6">
        <f>CHI!D6</f>
        <v>5</v>
      </c>
      <c r="F6" s="6">
        <f>CHI!E6</f>
        <v>7</v>
      </c>
      <c r="G6" s="6">
        <f>CHI!F6</f>
        <v>5</v>
      </c>
      <c r="H6" s="6">
        <f>CHI!G6</f>
        <v>2</v>
      </c>
      <c r="I6" s="6">
        <f>CHI!H6</f>
        <v>5</v>
      </c>
      <c r="J6" s="6" t="str">
        <f>CHI!I6</f>
        <v/>
      </c>
      <c r="K6" s="6" t="str">
        <f>CHI!J6</f>
        <v/>
      </c>
      <c r="L6" s="6">
        <f>CHI!K6</f>
        <v>9</v>
      </c>
      <c r="M6" s="6">
        <f>CHI!L6</f>
        <v>9</v>
      </c>
      <c r="N6" s="6">
        <f>CHI!M6</f>
        <v>15</v>
      </c>
      <c r="O6" s="6">
        <f>CHI!N6</f>
        <v>7</v>
      </c>
      <c r="P6" s="6" t="str">
        <f>CHI!O6</f>
        <v/>
      </c>
      <c r="Q6" s="6" t="str">
        <f>CHI!P6</f>
        <v/>
      </c>
    </row>
    <row r="7">
      <c r="A7" s="3" t="s">
        <v>26</v>
      </c>
      <c r="B7" s="2" t="s">
        <v>55</v>
      </c>
      <c r="C7" s="6">
        <f>CLE!B7</f>
        <v>2</v>
      </c>
      <c r="D7" s="6">
        <f>CLE!C7</f>
        <v>2</v>
      </c>
      <c r="E7" s="6">
        <f>CLE!D7</f>
        <v>5</v>
      </c>
      <c r="F7" s="6">
        <f>CLE!E7</f>
        <v>10</v>
      </c>
      <c r="G7" s="6" t="str">
        <f>CLE!F7</f>
        <v/>
      </c>
      <c r="H7" s="6">
        <f>CLE!G7</f>
        <v>13</v>
      </c>
      <c r="I7" s="6">
        <f>CLE!H7</f>
        <v>12</v>
      </c>
      <c r="J7" s="6">
        <f>CLE!I7</f>
        <v>8</v>
      </c>
      <c r="K7" s="6">
        <f>CLE!J7</f>
        <v>5</v>
      </c>
      <c r="L7" s="6">
        <f>CLE!K7</f>
        <v>3</v>
      </c>
      <c r="M7" s="6" t="str">
        <f>CLE!L7</f>
        <v/>
      </c>
      <c r="N7" s="6">
        <f>CLE!M7</f>
        <v>2</v>
      </c>
      <c r="O7" s="6" t="str">
        <f>CLE!N7</f>
        <v/>
      </c>
      <c r="P7" s="6" t="str">
        <f>CLE!O7</f>
        <v/>
      </c>
      <c r="Q7" s="6" t="str">
        <f>CLE!P7</f>
        <v/>
      </c>
    </row>
    <row r="8">
      <c r="A8" s="3" t="s">
        <v>27</v>
      </c>
      <c r="B8" s="2" t="s">
        <v>56</v>
      </c>
      <c r="C8" s="6">
        <f>DAL!B8</f>
        <v>5</v>
      </c>
      <c r="D8" s="6">
        <f>DAL!C8</f>
        <v>4</v>
      </c>
      <c r="E8" s="6">
        <f>DAL!D8</f>
        <v>7</v>
      </c>
      <c r="F8" s="6">
        <f>DAL!E8</f>
        <v>8</v>
      </c>
      <c r="G8" s="6">
        <f>DAL!F8</f>
        <v>13</v>
      </c>
      <c r="H8" s="6">
        <f>DAL!G8</f>
        <v>7</v>
      </c>
      <c r="I8" s="6">
        <f>DAL!H8</f>
        <v>8</v>
      </c>
      <c r="J8" s="6">
        <f>DAL!I8</f>
        <v>7</v>
      </c>
      <c r="K8" s="6">
        <f>DAL!J8</f>
        <v>6</v>
      </c>
      <c r="L8" s="6">
        <f>DAL!K8</f>
        <v>5</v>
      </c>
      <c r="M8" s="6">
        <f>DAL!L8</f>
        <v>10</v>
      </c>
      <c r="N8" s="6">
        <f>DAL!M8</f>
        <v>7</v>
      </c>
      <c r="O8" s="6">
        <f>DAL!N8</f>
        <v>12</v>
      </c>
      <c r="P8" s="6">
        <f>DAL!O8</f>
        <v>9</v>
      </c>
      <c r="Q8" s="6" t="str">
        <f>DAL!P8</f>
        <v/>
      </c>
    </row>
    <row r="9">
      <c r="A9" s="3" t="s">
        <v>28</v>
      </c>
      <c r="B9" s="2" t="s">
        <v>57</v>
      </c>
      <c r="C9" s="6">
        <f>DEN!B9</f>
        <v>14</v>
      </c>
      <c r="D9" s="6">
        <f>DEN!C9</f>
        <v>18</v>
      </c>
      <c r="E9" s="6">
        <f>DEN!D9</f>
        <v>27</v>
      </c>
      <c r="F9" s="6">
        <f>DEN!E9</f>
        <v>17</v>
      </c>
      <c r="G9" s="6">
        <f>DEN!F9</f>
        <v>19</v>
      </c>
      <c r="H9" s="6">
        <f>DEN!G9</f>
        <v>20</v>
      </c>
      <c r="I9" s="6">
        <f>DEN!H9</f>
        <v>18</v>
      </c>
      <c r="J9" s="6">
        <f>DEN!I9</f>
        <v>19</v>
      </c>
      <c r="K9" s="6">
        <f>DEN!J9</f>
        <v>28</v>
      </c>
      <c r="L9" s="6">
        <f>DEN!K9</f>
        <v>27</v>
      </c>
      <c r="M9" s="6">
        <f>DEN!L9</f>
        <v>23</v>
      </c>
      <c r="N9" s="6">
        <f>DEN!M9</f>
        <v>23</v>
      </c>
      <c r="O9" s="6">
        <f>DEN!N9</f>
        <v>25</v>
      </c>
      <c r="P9" s="6">
        <f>DEN!O9</f>
        <v>25</v>
      </c>
      <c r="Q9" s="6" t="str">
        <f>DEN!P9</f>
        <v/>
      </c>
    </row>
    <row r="10">
      <c r="A10" s="3" t="s">
        <v>29</v>
      </c>
      <c r="B10" s="2" t="s">
        <v>58</v>
      </c>
      <c r="C10" s="6">
        <f>DET!B10</f>
        <v>21</v>
      </c>
      <c r="D10" s="6">
        <f>DET!C10</f>
        <v>23</v>
      </c>
      <c r="E10" s="6">
        <f>DET!D10</f>
        <v>23</v>
      </c>
      <c r="F10" s="6">
        <f>DET!E10</f>
        <v>25</v>
      </c>
      <c r="G10" s="6">
        <f>DET!F10</f>
        <v>29</v>
      </c>
      <c r="H10" s="6" t="str">
        <f>DET!G10</f>
        <v/>
      </c>
      <c r="I10" s="6">
        <f>DET!H10</f>
        <v>17</v>
      </c>
      <c r="J10" s="6">
        <f>DET!I10</f>
        <v>17</v>
      </c>
      <c r="K10" s="6">
        <f>DET!J10</f>
        <v>19</v>
      </c>
      <c r="L10" s="6">
        <f>DET!K10</f>
        <v>16</v>
      </c>
      <c r="M10" s="6" t="str">
        <f>DET!L10</f>
        <v/>
      </c>
      <c r="N10" s="6">
        <f>DET!M10</f>
        <v>24</v>
      </c>
      <c r="O10" s="6" t="str">
        <f>DET!N10</f>
        <v/>
      </c>
      <c r="P10" s="6" t="str">
        <f>DET!O10</f>
        <v/>
      </c>
      <c r="Q10" s="6" t="str">
        <f>DET!P10</f>
        <v/>
      </c>
    </row>
    <row r="11">
      <c r="A11" s="3" t="s">
        <v>30</v>
      </c>
      <c r="B11" s="2" t="s">
        <v>59</v>
      </c>
      <c r="C11" s="6">
        <f>GSW!B11</f>
        <v>6</v>
      </c>
      <c r="D11" s="6">
        <f>GSW!C11</f>
        <v>1</v>
      </c>
      <c r="E11" s="6">
        <f>GSW!D11</f>
        <v>1</v>
      </c>
      <c r="F11" s="6">
        <f>GSW!E11</f>
        <v>1</v>
      </c>
      <c r="G11" s="6">
        <f>GSW!F11</f>
        <v>1</v>
      </c>
      <c r="H11" s="6">
        <f>GSW!G11</f>
        <v>3</v>
      </c>
      <c r="I11" s="6">
        <f>GSW!H11</f>
        <v>2</v>
      </c>
      <c r="J11" s="6">
        <f>GSW!I11</f>
        <v>2</v>
      </c>
      <c r="K11" s="6">
        <f>GSW!J11</f>
        <v>2</v>
      </c>
      <c r="L11" s="6">
        <f>GSW!K11</f>
        <v>1</v>
      </c>
      <c r="M11" s="6">
        <f>GSW!L11</f>
        <v>1</v>
      </c>
      <c r="N11" s="6">
        <f>GSW!M11</f>
        <v>1</v>
      </c>
      <c r="O11" s="6">
        <f>GSW!N11</f>
        <v>2</v>
      </c>
      <c r="P11" s="6">
        <f>GSW!O11</f>
        <v>1</v>
      </c>
      <c r="Q11" s="6" t="str">
        <f>GSW!P11</f>
        <v/>
      </c>
    </row>
    <row r="12">
      <c r="A12" s="3" t="s">
        <v>31</v>
      </c>
      <c r="B12" s="2" t="s">
        <v>60</v>
      </c>
      <c r="C12" s="6">
        <f>HOU!B12</f>
        <v>8</v>
      </c>
      <c r="D12" s="6">
        <f>HOU!C12</f>
        <v>6</v>
      </c>
      <c r="E12" s="6">
        <f>HOU!D12</f>
        <v>2</v>
      </c>
      <c r="F12" s="6">
        <f>HOU!E12</f>
        <v>6</v>
      </c>
      <c r="G12" s="6">
        <f>HOU!F12</f>
        <v>2</v>
      </c>
      <c r="H12" s="6">
        <f>HOU!G12</f>
        <v>8</v>
      </c>
      <c r="I12" s="6" t="str">
        <f>HOU!H12</f>
        <v/>
      </c>
      <c r="J12" s="6">
        <f>HOU!I12</f>
        <v>8</v>
      </c>
      <c r="K12" s="6">
        <f>HOU!J12</f>
        <v>6</v>
      </c>
      <c r="L12" s="6">
        <f>HOU!K12</f>
        <v>7</v>
      </c>
      <c r="M12" s="6">
        <f>HOU!L12</f>
        <v>3</v>
      </c>
      <c r="N12" s="6">
        <f>HOU!M12</f>
        <v>6</v>
      </c>
      <c r="O12" s="6">
        <f>HOU!N12</f>
        <v>4</v>
      </c>
      <c r="P12" s="6">
        <f>HOU!O12</f>
        <v>5</v>
      </c>
      <c r="Q12" s="6" t="str">
        <f>HOU!P12</f>
        <v/>
      </c>
    </row>
    <row r="13">
      <c r="A13" s="3" t="s">
        <v>32</v>
      </c>
      <c r="B13" s="2" t="s">
        <v>61</v>
      </c>
      <c r="C13" s="6">
        <f>IND!B13</f>
        <v>19</v>
      </c>
      <c r="D13" s="6">
        <f>IND!C13</f>
        <v>22</v>
      </c>
      <c r="E13" s="6">
        <f>IND!D13</f>
        <v>20</v>
      </c>
      <c r="F13" s="6">
        <f>IND!E13</f>
        <v>18</v>
      </c>
      <c r="G13" s="6">
        <f>IND!F13</f>
        <v>24</v>
      </c>
      <c r="H13" s="6">
        <f>IND!G13</f>
        <v>22</v>
      </c>
      <c r="I13" s="6">
        <f>IND!H13</f>
        <v>21</v>
      </c>
      <c r="J13" s="6">
        <f>IND!I13</f>
        <v>25</v>
      </c>
      <c r="K13" s="6">
        <f>IND!J13</f>
        <v>19</v>
      </c>
      <c r="L13" s="6">
        <f>IND!K13</f>
        <v>17</v>
      </c>
      <c r="M13" s="6">
        <f>IND!L13</f>
        <v>13</v>
      </c>
      <c r="N13" s="6">
        <f>IND!M13</f>
        <v>21</v>
      </c>
      <c r="O13" s="6">
        <f>IND!N13</f>
        <v>19</v>
      </c>
      <c r="P13" s="6">
        <f>IND!O13</f>
        <v>20</v>
      </c>
      <c r="Q13" s="6" t="str">
        <f>IND!P13</f>
        <v/>
      </c>
    </row>
    <row r="14">
      <c r="A14" s="3" t="s">
        <v>33</v>
      </c>
      <c r="B14" s="2" t="s">
        <v>62</v>
      </c>
      <c r="C14" s="6">
        <f>LAC!B14</f>
        <v>2</v>
      </c>
      <c r="D14" s="6">
        <f>LAC!C14</f>
        <v>13</v>
      </c>
      <c r="F14" s="6">
        <f>LAC!E14</f>
        <v>8</v>
      </c>
      <c r="G14" s="6" t="str">
        <f>LAC!F14</f>
        <v/>
      </c>
      <c r="H14" s="6">
        <f>LAC!G14</f>
        <v>11</v>
      </c>
      <c r="I14" s="6">
        <f>LAC!H14</f>
        <v>7</v>
      </c>
      <c r="J14" s="6">
        <f>LAC!I14</f>
        <v>3</v>
      </c>
      <c r="K14" s="6">
        <f>LAC!J14</f>
        <v>16</v>
      </c>
      <c r="L14" s="6">
        <f>LAC!K14</f>
        <v>6</v>
      </c>
      <c r="M14" s="6" t="str">
        <f>LAC!L14</f>
        <v/>
      </c>
      <c r="N14" s="6">
        <f>LAC!M14</f>
        <v>6</v>
      </c>
      <c r="O14" s="6">
        <f>LAC!N14</f>
        <v>3</v>
      </c>
      <c r="P14" s="6" t="str">
        <f>LAC!O14</f>
        <v/>
      </c>
      <c r="Q14" s="6" t="str">
        <f>LAC!P14</f>
        <v/>
      </c>
    </row>
    <row r="15">
      <c r="A15" s="3" t="s">
        <v>34</v>
      </c>
      <c r="B15" s="2" t="s">
        <v>63</v>
      </c>
      <c r="C15" s="6">
        <f>LAL!B15</f>
        <v>24</v>
      </c>
      <c r="D15" s="6">
        <f>LAL!C15</f>
        <v>29</v>
      </c>
      <c r="E15" s="6">
        <f>LAL!D15</f>
        <v>29</v>
      </c>
      <c r="F15" s="6">
        <f>LAL!E15</f>
        <v>26</v>
      </c>
      <c r="G15" s="6">
        <f>LAL!F15</f>
        <v>22</v>
      </c>
      <c r="H15" s="6">
        <f>LAL!G15</f>
        <v>26</v>
      </c>
      <c r="I15" s="6">
        <f>LAL!H15</f>
        <v>25</v>
      </c>
      <c r="J15" s="6">
        <f>LAL!I15</f>
        <v>27</v>
      </c>
      <c r="K15" s="6">
        <f>LAL!J15</f>
        <v>28</v>
      </c>
      <c r="L15" s="6">
        <f>LAL!K15</f>
        <v>29</v>
      </c>
      <c r="M15" s="6">
        <f>LAL!L15</f>
        <v>27</v>
      </c>
      <c r="N15" s="6">
        <f>LAL!M15</f>
        <v>24</v>
      </c>
      <c r="O15" s="6">
        <f>LAL!N15</f>
        <v>27</v>
      </c>
      <c r="P15" s="6">
        <f>LAL!O15</f>
        <v>27</v>
      </c>
      <c r="Q15" s="6" t="str">
        <f>LAL!P15</f>
        <v/>
      </c>
    </row>
    <row r="16">
      <c r="A16" s="3" t="s">
        <v>35</v>
      </c>
      <c r="B16" s="2" t="s">
        <v>64</v>
      </c>
      <c r="C16" s="6">
        <f>MEM!B16</f>
        <v>9</v>
      </c>
      <c r="D16" s="6">
        <f>MEM!C16</f>
        <v>7</v>
      </c>
      <c r="E16" s="6">
        <f>MEM!D16</f>
        <v>4</v>
      </c>
      <c r="F16" s="6">
        <f>MEM!E16</f>
        <v>2</v>
      </c>
      <c r="G16" s="6">
        <f>MEM!F16</f>
        <v>4</v>
      </c>
      <c r="H16" s="6">
        <f>MEM!G16</f>
        <v>8</v>
      </c>
      <c r="I16" s="6">
        <f>MEM!H16</f>
        <v>9</v>
      </c>
      <c r="J16" s="6">
        <f>MEM!I16</f>
        <v>5</v>
      </c>
      <c r="K16" s="6">
        <f>MEM!J16</f>
        <v>2</v>
      </c>
      <c r="L16" s="6">
        <f>MEM!K16</f>
        <v>1</v>
      </c>
      <c r="M16" s="6">
        <f>MEM!L16</f>
        <v>6</v>
      </c>
      <c r="N16" s="6">
        <f>MEM!M16</f>
        <v>6</v>
      </c>
      <c r="O16" s="6">
        <f>MEM!N16</f>
        <v>11</v>
      </c>
      <c r="P16" s="6">
        <f>MEM!O16</f>
        <v>7</v>
      </c>
      <c r="Q16" s="6" t="str">
        <f>MEM!P16</f>
        <v/>
      </c>
    </row>
    <row r="17">
      <c r="A17" s="3" t="s">
        <v>37</v>
      </c>
      <c r="B17" s="2" t="s">
        <v>65</v>
      </c>
      <c r="C17" s="6">
        <f>MIA!B17</f>
        <v>10</v>
      </c>
      <c r="D17" s="6">
        <f>MIA!C17</f>
        <v>7</v>
      </c>
      <c r="E17" s="6">
        <f>MIA!D17</f>
        <v>13</v>
      </c>
      <c r="F17" s="6" t="str">
        <f>MIA!E17</f>
        <v/>
      </c>
      <c r="G17" s="6">
        <f>MIA!F17</f>
        <v>18</v>
      </c>
      <c r="H17" s="6">
        <f>MIA!G17</f>
        <v>17</v>
      </c>
      <c r="I17" s="6" t="str">
        <f>MIA!H17</f>
        <v/>
      </c>
      <c r="J17" s="6" t="str">
        <f>MIA!I17</f>
        <v/>
      </c>
      <c r="K17" s="6">
        <f>MIA!J17</f>
        <v>21</v>
      </c>
      <c r="L17" s="6">
        <f>MIA!K17</f>
        <v>16</v>
      </c>
      <c r="M17" s="6">
        <f>MIA!L17</f>
        <v>15</v>
      </c>
      <c r="N17" s="6">
        <f>MIA!M17</f>
        <v>15</v>
      </c>
      <c r="O17" s="6">
        <f>MIA!N17</f>
        <v>20</v>
      </c>
      <c r="P17" s="6" t="str">
        <f>MIA!O17</f>
        <v/>
      </c>
      <c r="Q17" s="6" t="str">
        <f>MIA!P17</f>
        <v/>
      </c>
    </row>
    <row r="18">
      <c r="A18" s="3" t="s">
        <v>38</v>
      </c>
      <c r="B18" s="2" t="s">
        <v>66</v>
      </c>
      <c r="C18" s="6">
        <f>MIL!B18</f>
        <v>29</v>
      </c>
      <c r="D18" s="6">
        <f>MIL!C18</f>
        <v>28</v>
      </c>
      <c r="E18" s="6">
        <f>MIL!D18</f>
        <v>18</v>
      </c>
      <c r="F18" s="6">
        <f>MIL!E18</f>
        <v>17</v>
      </c>
      <c r="G18" s="6">
        <f>MIL!F18</f>
        <v>16</v>
      </c>
      <c r="H18" s="6">
        <f>MIL!G18</f>
        <v>16</v>
      </c>
      <c r="I18" s="6">
        <f>MIL!H18</f>
        <v>15</v>
      </c>
      <c r="J18" s="6">
        <f>MIL!I18</f>
        <v>16</v>
      </c>
      <c r="K18" s="6">
        <f>MIL!J18</f>
        <v>13</v>
      </c>
      <c r="L18" s="6">
        <f>MIL!K18</f>
        <v>14</v>
      </c>
      <c r="M18" s="6">
        <f>MIL!L18</f>
        <v>17</v>
      </c>
      <c r="N18" s="6">
        <f>MIL!M18</f>
        <v>20</v>
      </c>
      <c r="O18" s="6">
        <f>MIL!N18</f>
        <v>16</v>
      </c>
      <c r="P18" s="6">
        <f>MIL!O18</f>
        <v>13</v>
      </c>
      <c r="Q18" s="6" t="str">
        <f>MIL!P18</f>
        <v/>
      </c>
    </row>
    <row r="19">
      <c r="A19" s="3" t="s">
        <v>39</v>
      </c>
      <c r="B19" s="2" t="s">
        <v>67</v>
      </c>
      <c r="C19" s="6">
        <f>MIN!B19</f>
        <v>24</v>
      </c>
      <c r="D19" s="6">
        <f>MIN!C19</f>
        <v>24</v>
      </c>
      <c r="E19" s="6">
        <f>MIN!D19</f>
        <v>29</v>
      </c>
      <c r="F19" s="6">
        <f>MIN!E19</f>
        <v>28</v>
      </c>
      <c r="G19" s="6">
        <f>MIN!F19</f>
        <v>27</v>
      </c>
      <c r="H19" s="6">
        <f>MIN!G19</f>
        <v>30</v>
      </c>
      <c r="I19" s="6">
        <f>MIN!H19</f>
        <v>30</v>
      </c>
      <c r="J19" s="6">
        <f>MIN!I19</f>
        <v>30</v>
      </c>
      <c r="K19" s="6">
        <f>MIN!J19</f>
        <v>28</v>
      </c>
      <c r="L19" s="6">
        <f>MIN!K19</f>
        <v>25</v>
      </c>
      <c r="M19" s="6">
        <f>MIN!L19</f>
        <v>27</v>
      </c>
      <c r="N19" s="6">
        <f>MIN!M19</f>
        <v>30</v>
      </c>
      <c r="O19" s="6">
        <f>MIN!N19</f>
        <v>30</v>
      </c>
      <c r="P19" s="6" t="str">
        <f>MIN!O19</f>
        <v/>
      </c>
      <c r="Q19" s="6" t="str">
        <f>MIN!P19</f>
        <v/>
      </c>
    </row>
    <row r="20">
      <c r="A20" s="3" t="s">
        <v>40</v>
      </c>
      <c r="B20" s="2" t="s">
        <v>68</v>
      </c>
      <c r="C20" s="6">
        <f>NOP!B20</f>
        <v>14</v>
      </c>
      <c r="D20" s="6">
        <f>NOP!C20</f>
        <v>16</v>
      </c>
      <c r="E20" s="6">
        <f>NOP!D20</f>
        <v>10</v>
      </c>
      <c r="F20" s="6">
        <f>NOP!E20</f>
        <v>18</v>
      </c>
      <c r="G20" s="6">
        <f>NOP!F20</f>
        <v>14</v>
      </c>
      <c r="H20" s="6">
        <f>NOP!G20</f>
        <v>14</v>
      </c>
      <c r="I20" s="6">
        <f>NOP!G20</f>
        <v>14</v>
      </c>
      <c r="J20" s="6" t="str">
        <f>NOP!I19</f>
        <v/>
      </c>
      <c r="K20" s="6">
        <f>NOP!J19</f>
        <v>27</v>
      </c>
      <c r="L20" s="6" t="str">
        <f>NOP!K19</f>
        <v/>
      </c>
      <c r="M20" s="6">
        <f>NOP!L19</f>
        <v>25</v>
      </c>
      <c r="N20" s="6" t="str">
        <f>NOP!M20</f>
        <v/>
      </c>
      <c r="O20" s="6">
        <f>NOP!N20</f>
        <v>10</v>
      </c>
      <c r="P20" s="6" t="str">
        <f>NOP!O20</f>
        <v/>
      </c>
      <c r="Q20" s="6" t="str">
        <f>NOP!P20</f>
        <v/>
      </c>
    </row>
    <row r="21">
      <c r="A21" s="3" t="s">
        <v>41</v>
      </c>
      <c r="B21" s="2" t="s">
        <v>69</v>
      </c>
      <c r="C21" s="6">
        <f>NYK!B21</f>
        <v>20</v>
      </c>
      <c r="D21" s="6">
        <f>NYK!C21</f>
        <v>15</v>
      </c>
      <c r="E21" s="6">
        <f>NYK!D21</f>
        <v>25</v>
      </c>
      <c r="F21" s="6" t="str">
        <f>NYK!E21</f>
        <v/>
      </c>
      <c r="G21" s="6">
        <f>NYK!F21</f>
        <v>28</v>
      </c>
      <c r="H21" s="6">
        <f>NYK!G21</f>
        <v>29</v>
      </c>
      <c r="I21" s="6">
        <f>NYK!H21</f>
        <v>30</v>
      </c>
      <c r="J21" s="6">
        <f>NYK!I21</f>
        <v>28</v>
      </c>
      <c r="K21" s="6" t="str">
        <f>NYK!J21</f>
        <v/>
      </c>
      <c r="L21" s="6" t="str">
        <f>NYK!K21</f>
        <v/>
      </c>
      <c r="M21" s="6">
        <f>NYK!L21</f>
        <v>30</v>
      </c>
      <c r="N21" s="6">
        <f>NYK!M21</f>
        <v>29</v>
      </c>
      <c r="O21" s="6" t="str">
        <f>NYK!N21</f>
        <v/>
      </c>
      <c r="P21" s="6" t="str">
        <f>NYK!O21</f>
        <v/>
      </c>
      <c r="Q21" s="6" t="str">
        <f>NYK!P21</f>
        <v/>
      </c>
    </row>
    <row r="22">
      <c r="A22" s="3" t="s">
        <v>42</v>
      </c>
      <c r="B22" s="2" t="s">
        <v>70</v>
      </c>
      <c r="C22" s="6">
        <f>OKC!B22</f>
        <v>7</v>
      </c>
      <c r="D22" s="6">
        <f>OKC!C22</f>
        <v>23</v>
      </c>
      <c r="E22" s="6">
        <f>OKC!D22</f>
        <v>24</v>
      </c>
      <c r="F22" s="6">
        <f>OKC!E22</f>
        <v>20</v>
      </c>
      <c r="G22" s="6">
        <f>OKC!F22</f>
        <v>12</v>
      </c>
      <c r="H22" s="6" t="str">
        <f>OKC!G22</f>
        <v/>
      </c>
      <c r="I22" s="6">
        <f>OKC!H22</f>
        <v>12</v>
      </c>
      <c r="J22" s="6">
        <f>OKC!I22</f>
        <v>16</v>
      </c>
      <c r="K22" s="6">
        <f>OKC!J22</f>
        <v>9</v>
      </c>
      <c r="L22" s="6">
        <f>OKC!K22</f>
        <v>2</v>
      </c>
      <c r="M22" s="6">
        <f>OKC!L22</f>
        <v>7</v>
      </c>
      <c r="N22" s="6">
        <f>OKC!M22</f>
        <v>10</v>
      </c>
      <c r="O22" s="6">
        <f>OKC!N22</f>
        <v>16</v>
      </c>
      <c r="P22" s="6" t="str">
        <f>OKC!O22</f>
        <v/>
      </c>
      <c r="Q22" s="6" t="str">
        <f>OKC!P22</f>
        <v/>
      </c>
    </row>
    <row r="23">
      <c r="A23" s="3" t="s">
        <v>43</v>
      </c>
      <c r="B23" s="2" t="s">
        <v>71</v>
      </c>
      <c r="C23" s="6">
        <f>ORL!B23</f>
        <v>23</v>
      </c>
      <c r="D23" s="6">
        <f>ORL!C23</f>
        <v>27</v>
      </c>
      <c r="E23" s="6">
        <f>ORL!D23</f>
        <v>21</v>
      </c>
      <c r="F23" s="6">
        <f>ORL!E23</f>
        <v>20</v>
      </c>
      <c r="G23" s="6">
        <f>ORL!F23</f>
        <v>20</v>
      </c>
      <c r="H23" s="6">
        <f>ORL!G23</f>
        <v>21</v>
      </c>
      <c r="I23" s="6">
        <f>ORL!H23</f>
        <v>27</v>
      </c>
      <c r="J23" s="6">
        <f>ORL!I23</f>
        <v>27</v>
      </c>
      <c r="K23" s="6">
        <f>ORL!J23</f>
        <v>27</v>
      </c>
      <c r="L23" s="6" t="str">
        <f>ORL!K23</f>
        <v/>
      </c>
      <c r="M23" s="6">
        <f>ORL!L23</f>
        <v>24</v>
      </c>
      <c r="N23" s="6">
        <f>ORL!M23</f>
        <v>26</v>
      </c>
      <c r="O23" s="6">
        <f>ORL!N23</f>
        <v>25</v>
      </c>
      <c r="P23" s="6">
        <f>ORL!O23</f>
        <v>25</v>
      </c>
      <c r="Q23" s="6" t="str">
        <f>ORL!P23</f>
        <v/>
      </c>
    </row>
    <row r="24">
      <c r="A24" s="3" t="s">
        <v>44</v>
      </c>
      <c r="B24" s="2" t="s">
        <v>72</v>
      </c>
      <c r="C24" s="6">
        <f>PHI!B24</f>
        <v>30</v>
      </c>
      <c r="D24" s="6">
        <f>PHI!C24</f>
        <v>30</v>
      </c>
      <c r="E24" s="6">
        <f>PHI!D24</f>
        <v>30</v>
      </c>
      <c r="F24" s="6">
        <f>PHI!E24</f>
        <v>30</v>
      </c>
      <c r="G24" s="6">
        <f>PHI!F24</f>
        <v>29</v>
      </c>
      <c r="H24" s="6">
        <f>PHI!G24</f>
        <v>28</v>
      </c>
      <c r="I24" s="6">
        <f>PHI!H24</f>
        <v>28</v>
      </c>
      <c r="J24" s="6">
        <f>PHI!I24</f>
        <v>25</v>
      </c>
      <c r="K24" s="6">
        <f>PHI!J24</f>
        <v>25</v>
      </c>
      <c r="L24" s="6">
        <f>PHI!K24</f>
        <v>27</v>
      </c>
      <c r="M24" s="6">
        <f>PHI!L24</f>
        <v>28</v>
      </c>
      <c r="N24" s="6">
        <f>PHI!M24</f>
        <v>27</v>
      </c>
      <c r="O24" s="6">
        <f>PHI!N24</f>
        <v>28</v>
      </c>
      <c r="P24" s="6" t="str">
        <f>PHI!O24</f>
        <v/>
      </c>
      <c r="Q24" s="6" t="str">
        <f>PHI!P24</f>
        <v/>
      </c>
    </row>
    <row r="25">
      <c r="A25" s="3" t="s">
        <v>45</v>
      </c>
      <c r="B25" s="2" t="s">
        <v>73</v>
      </c>
      <c r="C25" s="6">
        <f>PHX!B25</f>
        <v>10</v>
      </c>
      <c r="D25" s="6">
        <f>PHX!C25</f>
        <v>11</v>
      </c>
      <c r="E25" s="6">
        <f>PHX!D25</f>
        <v>14</v>
      </c>
      <c r="F25" s="6">
        <f>PHX!E25</f>
        <v>12</v>
      </c>
      <c r="G25" s="6" t="str">
        <f>PHX!F25</f>
        <v/>
      </c>
      <c r="H25" s="6">
        <f>PHX!G25</f>
        <v>13</v>
      </c>
      <c r="I25" s="6">
        <f>PHX!H25</f>
        <v>12</v>
      </c>
      <c r="J25" s="6">
        <f>PHX!I25</f>
        <v>10</v>
      </c>
      <c r="K25" s="6">
        <f>PHX!J25</f>
        <v>12</v>
      </c>
      <c r="L25" s="6">
        <f>PHX!K25</f>
        <v>25</v>
      </c>
      <c r="M25" s="6">
        <f>PHX!L25</f>
        <v>21</v>
      </c>
      <c r="N25" s="6" t="str">
        <f>PHX!M25</f>
        <v/>
      </c>
      <c r="O25" s="6">
        <f>PHX!N25</f>
        <v>22</v>
      </c>
      <c r="P25" s="6" t="str">
        <f>PHX!O25</f>
        <v/>
      </c>
      <c r="Q25" s="6" t="str">
        <f>PHX!P25</f>
        <v/>
      </c>
    </row>
    <row r="26">
      <c r="A26" s="3" t="s">
        <v>46</v>
      </c>
      <c r="B26" s="2" t="s">
        <v>74</v>
      </c>
      <c r="C26" s="6">
        <f>POR!B26</f>
        <v>8</v>
      </c>
      <c r="D26" s="6" t="str">
        <f>POR!C26</f>
        <v/>
      </c>
      <c r="E26" s="6">
        <f>POR!D26</f>
        <v>6</v>
      </c>
      <c r="F26" s="6">
        <f>POR!E26</f>
        <v>3</v>
      </c>
      <c r="G26" s="6">
        <f>POR!F26</f>
        <v>5</v>
      </c>
      <c r="H26" s="6">
        <f>POR!G26</f>
        <v>1</v>
      </c>
      <c r="I26" s="6">
        <f>POR!H26</f>
        <v>3</v>
      </c>
      <c r="J26" s="6">
        <f>POR!I26</f>
        <v>8</v>
      </c>
      <c r="K26" s="6">
        <f>POR!J26</f>
        <v>7</v>
      </c>
      <c r="L26" s="6">
        <f>POR!K26</f>
        <v>9</v>
      </c>
      <c r="M26" s="6">
        <f>POR!L26</f>
        <v>7</v>
      </c>
      <c r="N26" s="6">
        <f>POR!M26</f>
        <v>8</v>
      </c>
      <c r="O26" s="6">
        <f>POR!N26</f>
        <v>7</v>
      </c>
      <c r="P26" s="6" t="str">
        <f>POR!O26</f>
        <v/>
      </c>
      <c r="Q26" s="6" t="str">
        <f>POR!P26</f>
        <v/>
      </c>
    </row>
    <row r="27">
      <c r="A27" s="3" t="s">
        <v>47</v>
      </c>
      <c r="B27" s="2" t="s">
        <v>75</v>
      </c>
      <c r="C27" s="6">
        <f>SAC!B27</f>
        <v>22</v>
      </c>
      <c r="D27" s="6">
        <f>SAC!C27</f>
        <v>18</v>
      </c>
      <c r="E27" s="6" t="str">
        <f>SAC!D27</f>
        <v/>
      </c>
      <c r="F27" s="6">
        <f>SAC!E27</f>
        <v>13</v>
      </c>
      <c r="G27" s="6">
        <f>SAC!F27</f>
        <v>22</v>
      </c>
      <c r="H27" s="6">
        <f>SAC!G27</f>
        <v>24</v>
      </c>
      <c r="I27" s="6">
        <f>SAC!H27</f>
        <v>20</v>
      </c>
      <c r="J27" s="6">
        <f>SAC!I27</f>
        <v>22</v>
      </c>
      <c r="K27" s="6">
        <f>SAC!J27</f>
        <v>25</v>
      </c>
      <c r="L27" s="6">
        <f>SAC!K27</f>
        <v>24</v>
      </c>
      <c r="M27" s="6">
        <f>SAC!L27</f>
        <v>24</v>
      </c>
      <c r="N27" s="6" t="str">
        <f>SAC!M27</f>
        <v/>
      </c>
      <c r="O27" s="6" t="str">
        <f>SAC!N27</f>
        <v/>
      </c>
      <c r="P27" s="6" t="str">
        <f>SAC!O27</f>
        <v/>
      </c>
      <c r="Q27" s="6" t="str">
        <f>SAC!P27</f>
        <v/>
      </c>
    </row>
    <row r="28">
      <c r="A28" s="3" t="s">
        <v>48</v>
      </c>
      <c r="B28" s="2" t="s">
        <v>76</v>
      </c>
      <c r="C28" s="6">
        <f>SAS!B28</f>
        <v>1</v>
      </c>
      <c r="D28" s="6">
        <f>SAS!C28</f>
        <v>1</v>
      </c>
      <c r="E28" s="6">
        <f>SAS!D28</f>
        <v>5</v>
      </c>
      <c r="F28" s="6" t="str">
        <f>SAS!E28</f>
        <v/>
      </c>
      <c r="G28" s="6">
        <f>SAS!F28</f>
        <v>4</v>
      </c>
      <c r="H28" s="6" t="str">
        <f>SAS!G28</f>
        <v/>
      </c>
      <c r="I28" s="6" t="str">
        <f>SAS!H28</f>
        <v/>
      </c>
      <c r="J28" s="6">
        <f>SAS!I28</f>
        <v>10</v>
      </c>
      <c r="K28" s="6" t="str">
        <f>SAS!J28</f>
        <v/>
      </c>
      <c r="L28" s="6" t="str">
        <f>SAS!K28</f>
        <v/>
      </c>
      <c r="M28" s="6">
        <f>SAS!L28</f>
        <v>7</v>
      </c>
      <c r="N28" s="6">
        <f>SAS!M28</f>
        <v>6</v>
      </c>
      <c r="O28" s="6">
        <f>SAS!N28</f>
        <v>2</v>
      </c>
      <c r="P28" s="6" t="str">
        <f>SAS!O28</f>
        <v/>
      </c>
      <c r="Q28" s="6" t="str">
        <f>SAS!P28</f>
        <v/>
      </c>
    </row>
    <row r="29">
      <c r="A29" s="3" t="s">
        <v>49</v>
      </c>
      <c r="B29" s="2" t="s">
        <v>77</v>
      </c>
      <c r="C29" s="6">
        <f>TOR!B29</f>
        <v>8</v>
      </c>
      <c r="D29" s="6">
        <f>TOR!C29</f>
        <v>5</v>
      </c>
      <c r="E29" s="6">
        <f>TOR!D29</f>
        <v>5</v>
      </c>
      <c r="F29" s="6">
        <f>TOR!E29</f>
        <v>10</v>
      </c>
      <c r="G29" s="6">
        <f>TOR!F29</f>
        <v>8</v>
      </c>
      <c r="H29" s="6">
        <f>TOR!G29</f>
        <v>6</v>
      </c>
      <c r="I29" s="6">
        <f>TOR!H29</f>
        <v>11</v>
      </c>
      <c r="J29" s="6">
        <f>TOR!I29</f>
        <v>11</v>
      </c>
      <c r="K29" s="6">
        <f>TOR!J29</f>
        <v>6</v>
      </c>
      <c r="L29" s="6">
        <f>TOR!K29</f>
        <v>6</v>
      </c>
      <c r="M29" s="6">
        <f>TOR!L29</f>
        <v>17</v>
      </c>
      <c r="N29" s="6">
        <f>TOR!M29</f>
        <v>11</v>
      </c>
      <c r="O29" s="6">
        <f>TOR!N29</f>
        <v>12</v>
      </c>
      <c r="P29" s="6">
        <f>TOR!O29</f>
        <v>10</v>
      </c>
      <c r="Q29" s="6" t="str">
        <f>TOR!P29</f>
        <v/>
      </c>
    </row>
    <row r="30">
      <c r="A30" s="3" t="s">
        <v>50</v>
      </c>
      <c r="B30" s="2" t="s">
        <v>78</v>
      </c>
      <c r="C30" s="6">
        <f>UTH!B30</f>
        <v>23</v>
      </c>
      <c r="D30" s="6" t="str">
        <f>UTH!C30</f>
        <v/>
      </c>
      <c r="F30" s="6">
        <f>UTH!E30</f>
        <v>24</v>
      </c>
      <c r="G30" s="6">
        <f>UTH!F30</f>
        <v>29</v>
      </c>
      <c r="H30" s="6">
        <f>UTH!G30</f>
        <v>21</v>
      </c>
      <c r="I30" s="6">
        <f>UTH!H30</f>
        <v>20</v>
      </c>
      <c r="J30" s="6">
        <f>UTH!I30</f>
        <v>16</v>
      </c>
      <c r="K30" s="6">
        <f>UTH!J30</f>
        <v>17</v>
      </c>
      <c r="L30" s="6">
        <f>UTH!K30</f>
        <v>16</v>
      </c>
      <c r="M30" s="6">
        <f>UTH!L30</f>
        <v>13</v>
      </c>
      <c r="N30" s="6">
        <f>UTH!M30</f>
        <v>11</v>
      </c>
      <c r="O30" s="6">
        <f>UTH!N30</f>
        <v>13</v>
      </c>
      <c r="P30" s="6" t="str">
        <f>UTH!O30</f>
        <v/>
      </c>
      <c r="Q30" s="6" t="str">
        <f>UTH!P30</f>
        <v/>
      </c>
    </row>
    <row r="31">
      <c r="A31" s="3" t="s">
        <v>51</v>
      </c>
      <c r="B31" s="2" t="s">
        <v>79</v>
      </c>
      <c r="C31" s="6">
        <f>WAS!B31</f>
        <v>11</v>
      </c>
      <c r="D31" s="6">
        <f>WAS!C31</f>
        <v>12</v>
      </c>
      <c r="E31" s="6" t="str">
        <f>WAS!D31</f>
        <v/>
      </c>
      <c r="F31" s="6">
        <f>WAS!E31</f>
        <v>10</v>
      </c>
      <c r="G31" s="6" t="str">
        <f>WAS!F31</f>
        <v/>
      </c>
      <c r="H31" s="6">
        <f>WAS!G31</f>
        <v>7</v>
      </c>
      <c r="I31" s="6">
        <f>WAS!H31</f>
        <v>10</v>
      </c>
      <c r="J31" s="6">
        <f>WAS!I31</f>
        <v>8</v>
      </c>
      <c r="K31" s="6" t="str">
        <f>WAS!J31</f>
        <v/>
      </c>
      <c r="L31" s="6">
        <f>WAS!K31</f>
        <v>13</v>
      </c>
      <c r="M31" s="6">
        <f>WAS!L31</f>
        <v>19</v>
      </c>
      <c r="N31" s="6" t="str">
        <f>WAS!M31</f>
        <v/>
      </c>
      <c r="O31" s="6" t="str">
        <f>WAS!N31</f>
        <v/>
      </c>
      <c r="P31" s="6" t="str">
        <f>WAS!O31</f>
        <v/>
      </c>
      <c r="Q31" s="6" t="str">
        <f>WAS!P31</f>
        <v/>
      </c>
    </row>
    <row r="34">
      <c r="A34" s="3" t="s">
        <v>1</v>
      </c>
      <c r="B34" s="2" t="s">
        <v>4</v>
      </c>
      <c r="C34" s="6">
        <f t="array" ref="C34:C63">sort(TOT!$A$2:$A$31,TOT!B2:B31,true)</f>
        <v>16</v>
      </c>
      <c r="D34" s="6">
        <f t="array" ref="D34:D63">sort(TOT!$A$2:$A$31,TOT!C2:C31,true)</f>
        <v>16</v>
      </c>
      <c r="E34" s="6">
        <f t="array" ref="E34:E63">sort(TOT!$A$2:$A$31,TOT!D2:D31,true)</f>
        <v>16</v>
      </c>
      <c r="F34" s="6">
        <f t="array" ref="F34:F63">sort(TOT!$A$2:$A$31,TOT!E2:E31,true)</f>
        <v>12</v>
      </c>
      <c r="G34" s="6">
        <f t="array" ref="G34:G63">sort(TOT!$A$2:$A$31,TOT!F2:F31,true)</f>
        <v>9</v>
      </c>
      <c r="H34" s="6">
        <f t="array" ref="H34:H63">sort(TOT!$A$2:$A$31,TOT!G2:G31,true)</f>
        <v>4</v>
      </c>
      <c r="I34" s="6">
        <f t="array" ref="I34:I63">sort(TOT!$A$2:$A$31,TOT!H2:H31,true)</f>
        <v>2</v>
      </c>
      <c r="J34" s="6">
        <f t="array" ref="J34:J63">sort(TOT!$A$2:$A$31,TOT!I2:I31,true)</f>
        <v>2</v>
      </c>
      <c r="K34" s="6">
        <f t="array" ref="K34:K63">sort(TOT!$A$2:$A$31,TOT!J2:J31,true)</f>
        <v>1</v>
      </c>
      <c r="L34" s="6">
        <f t="array" ref="L34:L63">sort(TOT!$A$2:$A$31,TOT!K2:K31,true)</f>
        <v>3</v>
      </c>
      <c r="M34" s="6">
        <f t="array" ref="M34:M63">sort(TOT!$A$2:$A$31,TOT!L2:L31,true)</f>
        <v>2</v>
      </c>
      <c r="N34" s="6">
        <f t="array" ref="N34:N63">sort(TOT!$A$2:$A$31,TOT!M2:M31,true)</f>
        <v>3</v>
      </c>
      <c r="O34" s="6">
        <f t="array" ref="O34:O63">sort(TOT!$A$2:$A$31,TOT!N2:N31,true)</f>
        <v>6</v>
      </c>
      <c r="P34" s="6">
        <f t="array" ref="P34:P63">sort(TOT!$A$2:$A$31,TOT!O2:O31,true)</f>
        <v>6</v>
      </c>
      <c r="Q34" s="6">
        <f t="array" ref="Q34:Q63">sort(TOT!$A$2:$A$31,TOT!P2:P31,true)</f>
        <v>1</v>
      </c>
    </row>
    <row r="35">
      <c r="A35" s="3" t="s">
        <v>22</v>
      </c>
      <c r="B35" s="2" t="s">
        <v>36</v>
      </c>
      <c r="C35" s="6">
        <v>27.0</v>
      </c>
      <c r="D35" s="6">
        <v>22.0</v>
      </c>
      <c r="E35" s="6">
        <v>20.0</v>
      </c>
      <c r="F35" s="6">
        <v>24.0</v>
      </c>
      <c r="G35" s="6">
        <v>22.0</v>
      </c>
      <c r="H35" s="6">
        <v>24.0</v>
      </c>
      <c r="I35" s="6">
        <v>26.0</v>
      </c>
      <c r="J35" s="6">
        <v>24.0</v>
      </c>
      <c r="K35" s="6">
        <v>22.0</v>
      </c>
      <c r="L35" s="6">
        <v>23.0</v>
      </c>
      <c r="M35" s="6">
        <v>21.0</v>
      </c>
      <c r="N35" s="6">
        <v>18.0</v>
      </c>
      <c r="O35" s="6">
        <v>18.0</v>
      </c>
      <c r="P35" s="6">
        <v>15.0</v>
      </c>
      <c r="Q35" s="6">
        <v>2.0</v>
      </c>
    </row>
    <row r="36">
      <c r="A36" s="3" t="s">
        <v>23</v>
      </c>
      <c r="B36" s="2" t="s">
        <v>52</v>
      </c>
      <c r="C36" s="6">
        <v>19.0</v>
      </c>
      <c r="D36" s="6">
        <v>21.0</v>
      </c>
      <c r="E36" s="6">
        <v>17.0</v>
      </c>
      <c r="F36" s="6">
        <v>21.0</v>
      </c>
      <c r="G36" s="6">
        <v>19.0</v>
      </c>
      <c r="H36" s="6">
        <v>19.0</v>
      </c>
      <c r="I36" s="6">
        <v>21.0</v>
      </c>
      <c r="J36" s="6">
        <v>21.0</v>
      </c>
      <c r="K36" s="6">
        <v>21.0</v>
      </c>
      <c r="L36" s="6">
        <v>20.0</v>
      </c>
      <c r="M36" s="6">
        <v>22.0</v>
      </c>
      <c r="N36" s="6">
        <v>22.0</v>
      </c>
      <c r="O36" s="6">
        <v>15.0</v>
      </c>
      <c r="P36" s="6">
        <v>18.0</v>
      </c>
      <c r="Q36" s="6">
        <v>3.0</v>
      </c>
    </row>
    <row r="37">
      <c r="A37" s="3" t="s">
        <v>24</v>
      </c>
      <c r="B37" s="2" t="s">
        <v>53</v>
      </c>
      <c r="C37" s="6">
        <v>14.0</v>
      </c>
      <c r="D37" s="6">
        <v>17.0</v>
      </c>
      <c r="E37" s="6">
        <v>18.0</v>
      </c>
      <c r="F37" s="6">
        <v>27.0</v>
      </c>
      <c r="G37" s="6">
        <v>24.0</v>
      </c>
      <c r="H37" s="6">
        <v>25.0</v>
      </c>
      <c r="I37" s="6">
        <v>20.0</v>
      </c>
      <c r="J37" s="6">
        <v>18.0</v>
      </c>
      <c r="K37" s="6">
        <v>17.0</v>
      </c>
      <c r="L37" s="6">
        <v>21.0</v>
      </c>
      <c r="M37" s="6">
        <v>17.0</v>
      </c>
      <c r="N37" s="6">
        <v>21.0</v>
      </c>
      <c r="O37" s="6">
        <v>22.0</v>
      </c>
      <c r="P37" s="6">
        <v>23.0</v>
      </c>
      <c r="Q37" s="6">
        <v>4.0</v>
      </c>
    </row>
    <row r="38">
      <c r="A38" s="3" t="s">
        <v>25</v>
      </c>
      <c r="B38" s="2" t="s">
        <v>54</v>
      </c>
      <c r="C38" s="6">
        <v>4.0</v>
      </c>
      <c r="D38" s="6">
        <v>4.0</v>
      </c>
      <c r="E38" s="6">
        <v>5.0</v>
      </c>
      <c r="F38" s="6">
        <v>9.0</v>
      </c>
      <c r="G38" s="6">
        <v>11.0</v>
      </c>
      <c r="H38" s="6">
        <v>7.0</v>
      </c>
      <c r="I38" s="6">
        <v>5.0</v>
      </c>
      <c r="J38" s="6">
        <v>12.0</v>
      </c>
      <c r="K38" s="6">
        <v>10.0</v>
      </c>
      <c r="L38" s="6">
        <v>11.0</v>
      </c>
      <c r="M38" s="6">
        <v>10.0</v>
      </c>
      <c r="N38" s="6">
        <v>11.0</v>
      </c>
      <c r="O38" s="6">
        <v>9.0</v>
      </c>
      <c r="P38" s="6">
        <v>8.0</v>
      </c>
      <c r="Q38" s="6">
        <v>5.0</v>
      </c>
    </row>
    <row r="39">
      <c r="A39" s="3" t="s">
        <v>26</v>
      </c>
      <c r="B39" s="2" t="s">
        <v>55</v>
      </c>
      <c r="C39" s="6">
        <v>2.0</v>
      </c>
      <c r="D39" s="6">
        <v>3.0</v>
      </c>
      <c r="E39" s="6">
        <v>8.0</v>
      </c>
      <c r="F39" s="6">
        <v>11.0</v>
      </c>
      <c r="G39" s="6">
        <v>12.0</v>
      </c>
      <c r="H39" s="6">
        <v>12.0</v>
      </c>
      <c r="I39" s="6">
        <v>17.0</v>
      </c>
      <c r="J39" s="6">
        <v>10.0</v>
      </c>
      <c r="K39" s="6">
        <v>5.0</v>
      </c>
      <c r="L39" s="6">
        <v>4.0</v>
      </c>
      <c r="M39" s="6">
        <v>5.0</v>
      </c>
      <c r="N39" s="6">
        <v>2.0</v>
      </c>
      <c r="O39" s="6">
        <v>3.0</v>
      </c>
      <c r="P39" s="6">
        <v>2.0</v>
      </c>
      <c r="Q39" s="6">
        <v>6.0</v>
      </c>
    </row>
    <row r="40">
      <c r="A40" s="3" t="s">
        <v>27</v>
      </c>
      <c r="B40" s="2" t="s">
        <v>56</v>
      </c>
      <c r="C40" s="6">
        <v>8.0</v>
      </c>
      <c r="D40" s="6">
        <v>7.0</v>
      </c>
      <c r="E40" s="6">
        <v>6.0</v>
      </c>
      <c r="F40" s="6">
        <v>6.0</v>
      </c>
      <c r="G40" s="6">
        <v>10.0</v>
      </c>
      <c r="H40" s="6">
        <v>8.0</v>
      </c>
      <c r="I40" s="6">
        <v>6.0</v>
      </c>
      <c r="J40" s="6">
        <v>6.0</v>
      </c>
      <c r="K40" s="6">
        <v>7.0</v>
      </c>
      <c r="L40" s="6">
        <v>7.0</v>
      </c>
      <c r="M40" s="6">
        <v>11.0</v>
      </c>
      <c r="N40" s="6">
        <v>10.0</v>
      </c>
      <c r="O40" s="6">
        <v>10.0</v>
      </c>
      <c r="P40" s="6">
        <v>10.0</v>
      </c>
      <c r="Q40" s="6">
        <v>7.0</v>
      </c>
    </row>
    <row r="41">
      <c r="A41" s="3" t="s">
        <v>28</v>
      </c>
      <c r="B41" s="2" t="s">
        <v>57</v>
      </c>
      <c r="C41" s="6">
        <v>17.0</v>
      </c>
      <c r="D41" s="6">
        <v>19.0</v>
      </c>
      <c r="E41" s="6">
        <v>27.0</v>
      </c>
      <c r="F41" s="6">
        <v>16.0</v>
      </c>
      <c r="G41" s="6">
        <v>20.0</v>
      </c>
      <c r="H41" s="6">
        <v>20.0</v>
      </c>
      <c r="I41" s="6">
        <v>18.0</v>
      </c>
      <c r="J41" s="6">
        <v>20.0</v>
      </c>
      <c r="K41" s="6">
        <v>25.0</v>
      </c>
      <c r="L41" s="6">
        <v>26.0</v>
      </c>
      <c r="M41" s="6">
        <v>26.0</v>
      </c>
      <c r="N41" s="6">
        <v>23.0</v>
      </c>
      <c r="O41" s="6">
        <v>26.0</v>
      </c>
      <c r="P41" s="6">
        <v>25.0</v>
      </c>
      <c r="Q41" s="6">
        <v>8.0</v>
      </c>
    </row>
    <row r="42">
      <c r="A42" s="3" t="s">
        <v>29</v>
      </c>
      <c r="B42" s="2" t="s">
        <v>58</v>
      </c>
      <c r="C42" s="6">
        <v>21.0</v>
      </c>
      <c r="D42" s="6">
        <v>27.0</v>
      </c>
      <c r="E42" s="6">
        <v>25.0</v>
      </c>
      <c r="F42" s="6">
        <v>29.0</v>
      </c>
      <c r="G42" s="6">
        <v>28.0</v>
      </c>
      <c r="H42" s="6">
        <v>27.0</v>
      </c>
      <c r="I42" s="6">
        <v>16.0</v>
      </c>
      <c r="J42" s="6">
        <v>19.0</v>
      </c>
      <c r="K42" s="6">
        <v>19.0</v>
      </c>
      <c r="L42" s="6">
        <v>18.0</v>
      </c>
      <c r="M42" s="6">
        <v>23.0</v>
      </c>
      <c r="N42" s="6">
        <v>24.0</v>
      </c>
      <c r="O42" s="6">
        <v>23.0</v>
      </c>
      <c r="P42" s="6">
        <v>22.0</v>
      </c>
      <c r="Q42" s="6">
        <v>9.0</v>
      </c>
    </row>
    <row r="43">
      <c r="A43" s="3" t="s">
        <v>30</v>
      </c>
      <c r="B43" s="2" t="s">
        <v>59</v>
      </c>
      <c r="C43" s="6">
        <v>6.0</v>
      </c>
      <c r="D43" s="6">
        <v>2.0</v>
      </c>
      <c r="E43" s="6">
        <v>1.0</v>
      </c>
      <c r="F43" s="6">
        <v>1.0</v>
      </c>
      <c r="G43" s="6">
        <v>1.0</v>
      </c>
      <c r="H43" s="6">
        <v>1.0</v>
      </c>
      <c r="I43" s="6">
        <v>1.0</v>
      </c>
      <c r="J43" s="6">
        <v>1.0</v>
      </c>
      <c r="K43" s="6">
        <v>2.0</v>
      </c>
      <c r="L43" s="6">
        <v>1.0</v>
      </c>
      <c r="M43" s="6">
        <v>1.0</v>
      </c>
      <c r="N43" s="6">
        <v>1.0</v>
      </c>
      <c r="O43" s="6">
        <v>1.0</v>
      </c>
      <c r="P43" s="6">
        <v>1.0</v>
      </c>
      <c r="Q43" s="6">
        <v>10.0</v>
      </c>
    </row>
    <row r="44">
      <c r="A44" s="3" t="s">
        <v>31</v>
      </c>
      <c r="B44" s="2" t="s">
        <v>60</v>
      </c>
      <c r="C44" s="6">
        <v>9.0</v>
      </c>
      <c r="D44" s="6">
        <v>5.0</v>
      </c>
      <c r="E44" s="6">
        <v>3.0</v>
      </c>
      <c r="F44" s="6">
        <v>5.0</v>
      </c>
      <c r="G44" s="6">
        <v>3.0</v>
      </c>
      <c r="H44" s="6">
        <v>5.0</v>
      </c>
      <c r="I44" s="6">
        <v>4.0</v>
      </c>
      <c r="J44" s="6">
        <v>5.0</v>
      </c>
      <c r="K44" s="6">
        <v>4.0</v>
      </c>
      <c r="L44" s="6">
        <v>5.0</v>
      </c>
      <c r="M44" s="6">
        <v>3.0</v>
      </c>
      <c r="N44" s="6">
        <v>6.0</v>
      </c>
      <c r="O44" s="6">
        <v>4.0</v>
      </c>
      <c r="P44" s="6">
        <v>4.0</v>
      </c>
      <c r="Q44" s="6">
        <v>11.0</v>
      </c>
    </row>
    <row r="45">
      <c r="A45" s="3" t="s">
        <v>32</v>
      </c>
      <c r="B45" s="2" t="s">
        <v>61</v>
      </c>
      <c r="C45" s="6">
        <v>22.0</v>
      </c>
      <c r="D45" s="6">
        <v>25.0</v>
      </c>
      <c r="E45" s="6">
        <v>22.0</v>
      </c>
      <c r="F45" s="6">
        <v>20.0</v>
      </c>
      <c r="G45" s="6">
        <v>25.0</v>
      </c>
      <c r="H45" s="6">
        <v>23.0</v>
      </c>
      <c r="I45" s="6">
        <v>23.0</v>
      </c>
      <c r="J45" s="6">
        <v>25.0</v>
      </c>
      <c r="K45" s="6">
        <v>20.0</v>
      </c>
      <c r="L45" s="6">
        <v>19.0</v>
      </c>
      <c r="M45" s="6">
        <v>14.0</v>
      </c>
      <c r="N45" s="6">
        <v>19.0</v>
      </c>
      <c r="O45" s="6">
        <v>20.0</v>
      </c>
      <c r="P45" s="6">
        <v>19.0</v>
      </c>
      <c r="Q45" s="6">
        <v>12.0</v>
      </c>
    </row>
    <row r="46">
      <c r="A46" s="3" t="s">
        <v>33</v>
      </c>
      <c r="B46" s="2" t="s">
        <v>62</v>
      </c>
      <c r="C46" s="6">
        <v>3.0</v>
      </c>
      <c r="D46" s="6">
        <v>6.0</v>
      </c>
      <c r="E46" s="6">
        <v>11.0</v>
      </c>
      <c r="F46" s="6">
        <v>8.0</v>
      </c>
      <c r="G46" s="6">
        <v>8.0</v>
      </c>
      <c r="H46" s="6">
        <v>10.0</v>
      </c>
      <c r="I46" s="6">
        <v>8.0</v>
      </c>
      <c r="J46" s="6">
        <v>4.0</v>
      </c>
      <c r="K46" s="6">
        <v>11.0</v>
      </c>
      <c r="L46" s="6">
        <v>8.0</v>
      </c>
      <c r="M46" s="6">
        <v>8.0</v>
      </c>
      <c r="N46" s="6">
        <v>7.0</v>
      </c>
      <c r="O46" s="6">
        <v>5.0</v>
      </c>
      <c r="P46" s="6">
        <v>5.0</v>
      </c>
      <c r="Q46" s="6">
        <v>13.0</v>
      </c>
    </row>
    <row r="47">
      <c r="A47" s="3" t="s">
        <v>34</v>
      </c>
      <c r="B47" s="2" t="s">
        <v>63</v>
      </c>
      <c r="C47" s="6">
        <v>24.0</v>
      </c>
      <c r="D47" s="6">
        <v>29.0</v>
      </c>
      <c r="E47" s="6">
        <v>29.0</v>
      </c>
      <c r="F47" s="6">
        <v>28.0</v>
      </c>
      <c r="G47" s="6">
        <v>23.0</v>
      </c>
      <c r="H47" s="6">
        <v>26.0</v>
      </c>
      <c r="I47" s="6">
        <v>25.0</v>
      </c>
      <c r="J47" s="6">
        <v>27.0</v>
      </c>
      <c r="K47" s="6">
        <v>29.0</v>
      </c>
      <c r="L47" s="6">
        <v>29.0</v>
      </c>
      <c r="M47" s="6">
        <v>28.0</v>
      </c>
      <c r="N47" s="6">
        <v>28.0</v>
      </c>
      <c r="O47" s="6">
        <v>27.0</v>
      </c>
      <c r="P47" s="6">
        <v>27.0</v>
      </c>
      <c r="Q47" s="6">
        <v>14.0</v>
      </c>
    </row>
    <row r="48">
      <c r="A48" s="3" t="s">
        <v>35</v>
      </c>
      <c r="B48" s="2" t="s">
        <v>64</v>
      </c>
      <c r="C48" s="6">
        <v>10.0</v>
      </c>
      <c r="D48" s="6">
        <v>8.0</v>
      </c>
      <c r="E48" s="6">
        <v>2.0</v>
      </c>
      <c r="F48" s="6">
        <v>2.0</v>
      </c>
      <c r="G48" s="6">
        <v>2.0</v>
      </c>
      <c r="H48" s="6">
        <v>6.0</v>
      </c>
      <c r="I48" s="6">
        <v>7.0</v>
      </c>
      <c r="J48" s="6">
        <v>3.0</v>
      </c>
      <c r="K48" s="6">
        <v>3.0</v>
      </c>
      <c r="L48" s="6">
        <v>2.0</v>
      </c>
      <c r="M48" s="6">
        <v>4.0</v>
      </c>
      <c r="N48" s="6">
        <v>4.0</v>
      </c>
      <c r="O48" s="6">
        <v>7.0</v>
      </c>
      <c r="P48" s="6">
        <v>7.0</v>
      </c>
      <c r="Q48" s="6">
        <v>15.0</v>
      </c>
    </row>
    <row r="49">
      <c r="A49" s="3" t="s">
        <v>37</v>
      </c>
      <c r="B49" s="2" t="s">
        <v>65</v>
      </c>
      <c r="C49" s="6">
        <v>15.0</v>
      </c>
      <c r="D49" s="6">
        <v>9.0</v>
      </c>
      <c r="E49" s="6">
        <v>14.0</v>
      </c>
      <c r="F49" s="6">
        <v>15.0</v>
      </c>
      <c r="G49" s="6">
        <v>17.0</v>
      </c>
      <c r="H49" s="6">
        <v>17.0</v>
      </c>
      <c r="I49" s="6">
        <v>19.0</v>
      </c>
      <c r="J49" s="6">
        <v>17.0</v>
      </c>
      <c r="K49" s="6">
        <v>18.0</v>
      </c>
      <c r="L49" s="6">
        <v>17.0</v>
      </c>
      <c r="M49" s="6">
        <v>20.0</v>
      </c>
      <c r="N49" s="6">
        <v>17.0</v>
      </c>
      <c r="O49" s="6">
        <v>21.0</v>
      </c>
      <c r="P49" s="6">
        <v>21.0</v>
      </c>
      <c r="Q49" s="6">
        <v>16.0</v>
      </c>
    </row>
    <row r="50">
      <c r="A50" s="3" t="s">
        <v>38</v>
      </c>
      <c r="B50" s="2" t="s">
        <v>66</v>
      </c>
      <c r="C50" s="6">
        <v>29.0</v>
      </c>
      <c r="D50" s="6">
        <v>26.0</v>
      </c>
      <c r="E50" s="6">
        <v>19.0</v>
      </c>
      <c r="F50" s="6">
        <v>17.0</v>
      </c>
      <c r="G50" s="6">
        <v>16.0</v>
      </c>
      <c r="H50" s="6">
        <v>16.0</v>
      </c>
      <c r="I50" s="6">
        <v>14.0</v>
      </c>
      <c r="J50" s="6">
        <v>16.0</v>
      </c>
      <c r="K50" s="6">
        <v>16.0</v>
      </c>
      <c r="L50" s="6">
        <v>13.0</v>
      </c>
      <c r="M50" s="6">
        <v>16.0</v>
      </c>
      <c r="N50" s="6">
        <v>20.0</v>
      </c>
      <c r="O50" s="6">
        <v>19.0</v>
      </c>
      <c r="P50" s="6">
        <v>16.0</v>
      </c>
      <c r="Q50" s="6">
        <v>17.0</v>
      </c>
    </row>
    <row r="51">
      <c r="A51" s="3" t="s">
        <v>39</v>
      </c>
      <c r="B51" s="2" t="s">
        <v>67</v>
      </c>
      <c r="C51" s="6">
        <v>25.0</v>
      </c>
      <c r="D51" s="6">
        <v>23.0</v>
      </c>
      <c r="E51" s="6">
        <v>28.0</v>
      </c>
      <c r="F51" s="6">
        <v>25.0</v>
      </c>
      <c r="G51" s="6">
        <v>27.0</v>
      </c>
      <c r="H51" s="6">
        <v>28.0</v>
      </c>
      <c r="I51" s="6">
        <v>29.0</v>
      </c>
      <c r="J51" s="6">
        <v>30.0</v>
      </c>
      <c r="K51" s="6">
        <v>27.0</v>
      </c>
      <c r="L51" s="6">
        <v>27.0</v>
      </c>
      <c r="M51" s="6">
        <v>27.0</v>
      </c>
      <c r="N51" s="6">
        <v>29.0</v>
      </c>
      <c r="O51" s="6">
        <v>29.0</v>
      </c>
      <c r="P51" s="6">
        <v>29.0</v>
      </c>
      <c r="Q51" s="6">
        <v>18.0</v>
      </c>
    </row>
    <row r="52">
      <c r="A52" s="3" t="s">
        <v>40</v>
      </c>
      <c r="B52" s="2" t="s">
        <v>68</v>
      </c>
      <c r="C52" s="6">
        <v>18.0</v>
      </c>
      <c r="D52" s="6">
        <v>14.0</v>
      </c>
      <c r="E52" s="6">
        <v>12.0</v>
      </c>
      <c r="F52" s="6">
        <v>18.0</v>
      </c>
      <c r="G52" s="6">
        <v>14.0</v>
      </c>
      <c r="H52" s="6">
        <v>15.0</v>
      </c>
      <c r="I52" s="6">
        <v>15.0</v>
      </c>
      <c r="J52" s="6">
        <v>15.0</v>
      </c>
      <c r="K52" s="6">
        <v>13.0</v>
      </c>
      <c r="L52" s="6">
        <v>15.0</v>
      </c>
      <c r="M52" s="6">
        <v>12.0</v>
      </c>
      <c r="N52" s="6">
        <v>16.0</v>
      </c>
      <c r="O52" s="6">
        <v>11.0</v>
      </c>
      <c r="P52" s="6">
        <v>13.0</v>
      </c>
      <c r="Q52" s="6">
        <v>19.0</v>
      </c>
    </row>
    <row r="53">
      <c r="A53" s="3" t="s">
        <v>41</v>
      </c>
      <c r="B53" s="2" t="s">
        <v>69</v>
      </c>
      <c r="C53" s="6">
        <v>20.0</v>
      </c>
      <c r="D53" s="6">
        <v>15.0</v>
      </c>
      <c r="E53" s="6">
        <v>26.0</v>
      </c>
      <c r="F53" s="6">
        <v>26.0</v>
      </c>
      <c r="G53" s="6">
        <v>29.0</v>
      </c>
      <c r="H53" s="6">
        <v>30.0</v>
      </c>
      <c r="I53" s="6">
        <v>30.0</v>
      </c>
      <c r="J53" s="6">
        <v>29.0</v>
      </c>
      <c r="K53" s="6">
        <v>30.0</v>
      </c>
      <c r="L53" s="6">
        <v>30.0</v>
      </c>
      <c r="M53" s="6">
        <v>30.0</v>
      </c>
      <c r="N53" s="6">
        <v>30.0</v>
      </c>
      <c r="O53" s="6">
        <v>30.0</v>
      </c>
      <c r="P53" s="6">
        <v>30.0</v>
      </c>
      <c r="Q53" s="6">
        <v>20.0</v>
      </c>
    </row>
    <row r="54">
      <c r="A54" s="3" t="s">
        <v>42</v>
      </c>
      <c r="B54" s="2" t="s">
        <v>70</v>
      </c>
      <c r="C54" s="6">
        <v>5.0</v>
      </c>
      <c r="D54" s="6">
        <v>20.0</v>
      </c>
      <c r="E54" s="6">
        <v>23.0</v>
      </c>
      <c r="F54" s="6">
        <v>19.0</v>
      </c>
      <c r="G54" s="6">
        <v>13.0</v>
      </c>
      <c r="H54" s="6">
        <v>14.0</v>
      </c>
      <c r="I54" s="6">
        <v>13.0</v>
      </c>
      <c r="J54" s="6">
        <v>14.0</v>
      </c>
      <c r="K54" s="6">
        <v>14.0</v>
      </c>
      <c r="L54" s="6">
        <v>10.0</v>
      </c>
      <c r="M54" s="6">
        <v>9.0</v>
      </c>
      <c r="N54" s="6">
        <v>9.0</v>
      </c>
      <c r="O54" s="6">
        <v>13.0</v>
      </c>
      <c r="P54" s="6">
        <v>14.0</v>
      </c>
      <c r="Q54" s="6">
        <v>21.0</v>
      </c>
    </row>
    <row r="55">
      <c r="A55" s="3" t="s">
        <v>43</v>
      </c>
      <c r="B55" s="2" t="s">
        <v>71</v>
      </c>
      <c r="C55" s="6">
        <v>26.0</v>
      </c>
      <c r="D55" s="6">
        <v>28.0</v>
      </c>
      <c r="E55" s="6">
        <v>24.0</v>
      </c>
      <c r="F55" s="6">
        <v>22.0</v>
      </c>
      <c r="G55" s="6">
        <v>21.0</v>
      </c>
      <c r="H55" s="6">
        <v>21.0</v>
      </c>
      <c r="I55" s="6">
        <v>27.0</v>
      </c>
      <c r="J55" s="6">
        <v>26.0</v>
      </c>
      <c r="K55" s="6">
        <v>28.0</v>
      </c>
      <c r="L55" s="6">
        <v>25.0</v>
      </c>
      <c r="M55" s="6">
        <v>25.0</v>
      </c>
      <c r="N55" s="6">
        <v>26.0</v>
      </c>
      <c r="O55" s="6">
        <v>25.0</v>
      </c>
      <c r="P55" s="6">
        <v>26.0</v>
      </c>
      <c r="Q55" s="6">
        <v>22.0</v>
      </c>
    </row>
    <row r="56">
      <c r="A56" s="3" t="s">
        <v>44</v>
      </c>
      <c r="B56" s="2" t="s">
        <v>72</v>
      </c>
      <c r="C56" s="6">
        <v>30.0</v>
      </c>
      <c r="D56" s="6">
        <v>30.0</v>
      </c>
      <c r="E56" s="6">
        <v>30.0</v>
      </c>
      <c r="F56" s="6">
        <v>30.0</v>
      </c>
      <c r="G56" s="6">
        <v>30.0</v>
      </c>
      <c r="H56" s="6">
        <v>29.0</v>
      </c>
      <c r="I56" s="6">
        <v>28.0</v>
      </c>
      <c r="J56" s="6">
        <v>28.0</v>
      </c>
      <c r="K56" s="6">
        <v>26.0</v>
      </c>
      <c r="L56" s="6">
        <v>28.0</v>
      </c>
      <c r="M56" s="6">
        <v>29.0</v>
      </c>
      <c r="N56" s="6">
        <v>27.0</v>
      </c>
      <c r="O56" s="6">
        <v>28.0</v>
      </c>
      <c r="P56" s="6">
        <v>28.0</v>
      </c>
      <c r="Q56" s="6">
        <v>23.0</v>
      </c>
    </row>
    <row r="57">
      <c r="A57" s="3" t="s">
        <v>45</v>
      </c>
      <c r="B57" s="2" t="s">
        <v>73</v>
      </c>
      <c r="C57" s="6">
        <v>13.0</v>
      </c>
      <c r="D57" s="6">
        <v>12.0</v>
      </c>
      <c r="E57" s="6">
        <v>15.0</v>
      </c>
      <c r="F57" s="6">
        <v>13.0</v>
      </c>
      <c r="G57" s="6">
        <v>15.0</v>
      </c>
      <c r="H57" s="6">
        <v>13.0</v>
      </c>
      <c r="I57" s="6">
        <v>12.0</v>
      </c>
      <c r="J57" s="6">
        <v>13.0</v>
      </c>
      <c r="K57" s="6">
        <v>15.0</v>
      </c>
      <c r="L57" s="6">
        <v>16.0</v>
      </c>
      <c r="M57" s="6">
        <v>15.0</v>
      </c>
      <c r="N57" s="6">
        <v>14.0</v>
      </c>
      <c r="O57" s="6">
        <v>17.0</v>
      </c>
      <c r="P57" s="6">
        <v>20.0</v>
      </c>
      <c r="Q57" s="6">
        <v>24.0</v>
      </c>
    </row>
    <row r="58">
      <c r="A58" s="3" t="s">
        <v>46</v>
      </c>
      <c r="B58" s="2" t="s">
        <v>74</v>
      </c>
      <c r="C58" s="6">
        <v>7.0</v>
      </c>
      <c r="D58" s="6">
        <v>11.0</v>
      </c>
      <c r="E58" s="6">
        <v>7.0</v>
      </c>
      <c r="F58" s="6">
        <v>4.0</v>
      </c>
      <c r="G58" s="6">
        <v>5.0</v>
      </c>
      <c r="H58" s="6">
        <v>2.0</v>
      </c>
      <c r="I58" s="6">
        <v>3.0</v>
      </c>
      <c r="J58" s="6">
        <v>7.0</v>
      </c>
      <c r="K58" s="6">
        <v>8.0</v>
      </c>
      <c r="L58" s="6">
        <v>9.0</v>
      </c>
      <c r="M58" s="6">
        <v>6.0</v>
      </c>
      <c r="N58" s="6">
        <v>8.0</v>
      </c>
      <c r="O58" s="6">
        <v>8.0</v>
      </c>
      <c r="P58" s="6">
        <v>9.0</v>
      </c>
      <c r="Q58" s="6">
        <v>25.0</v>
      </c>
    </row>
    <row r="59">
      <c r="A59" s="3" t="s">
        <v>47</v>
      </c>
      <c r="B59" s="2" t="s">
        <v>75</v>
      </c>
      <c r="C59" s="6">
        <v>23.0</v>
      </c>
      <c r="D59" s="6">
        <v>18.0</v>
      </c>
      <c r="E59" s="6">
        <v>13.0</v>
      </c>
      <c r="F59" s="6">
        <v>14.0</v>
      </c>
      <c r="G59" s="6">
        <v>18.0</v>
      </c>
      <c r="H59" s="6">
        <v>18.0</v>
      </c>
      <c r="I59" s="6">
        <v>22.0</v>
      </c>
      <c r="J59" s="6">
        <v>23.0</v>
      </c>
      <c r="K59" s="6">
        <v>24.0</v>
      </c>
      <c r="L59" s="6">
        <v>24.0</v>
      </c>
      <c r="M59" s="6">
        <v>24.0</v>
      </c>
      <c r="N59" s="6">
        <v>25.0</v>
      </c>
      <c r="O59" s="6">
        <v>24.0</v>
      </c>
      <c r="P59" s="6">
        <v>24.0</v>
      </c>
      <c r="Q59" s="6">
        <v>26.0</v>
      </c>
    </row>
    <row r="60">
      <c r="A60" s="3" t="s">
        <v>48</v>
      </c>
      <c r="B60" s="2" t="s">
        <v>76</v>
      </c>
      <c r="C60" s="6">
        <v>1.0</v>
      </c>
      <c r="D60" s="6">
        <v>1.0</v>
      </c>
      <c r="E60" s="6">
        <v>10.0</v>
      </c>
      <c r="F60" s="6">
        <v>3.0</v>
      </c>
      <c r="G60" s="6">
        <v>4.0</v>
      </c>
      <c r="H60" s="6">
        <v>11.0</v>
      </c>
      <c r="I60" s="6">
        <v>11.0</v>
      </c>
      <c r="J60" s="6">
        <v>8.0</v>
      </c>
      <c r="K60" s="6">
        <v>9.0</v>
      </c>
      <c r="L60" s="6">
        <v>12.0</v>
      </c>
      <c r="M60" s="6">
        <v>7.0</v>
      </c>
      <c r="N60" s="6">
        <v>5.0</v>
      </c>
      <c r="O60" s="6">
        <v>2.0</v>
      </c>
      <c r="P60" s="6">
        <v>3.0</v>
      </c>
      <c r="Q60" s="6">
        <v>27.0</v>
      </c>
    </row>
    <row r="61">
      <c r="A61" s="3" t="s">
        <v>49</v>
      </c>
      <c r="B61" s="2" t="s">
        <v>77</v>
      </c>
      <c r="C61" s="6">
        <v>11.0</v>
      </c>
      <c r="D61" s="6">
        <v>10.0</v>
      </c>
      <c r="E61" s="6">
        <v>4.0</v>
      </c>
      <c r="F61" s="6">
        <v>7.0</v>
      </c>
      <c r="G61" s="6">
        <v>7.0</v>
      </c>
      <c r="H61" s="6">
        <v>3.0</v>
      </c>
      <c r="I61" s="6">
        <v>10.0</v>
      </c>
      <c r="J61" s="6">
        <v>11.0</v>
      </c>
      <c r="K61" s="6">
        <v>6.0</v>
      </c>
      <c r="L61" s="6">
        <v>6.0</v>
      </c>
      <c r="M61" s="6">
        <v>13.0</v>
      </c>
      <c r="N61" s="6">
        <v>13.0</v>
      </c>
      <c r="O61" s="6">
        <v>14.0</v>
      </c>
      <c r="P61" s="6">
        <v>12.0</v>
      </c>
      <c r="Q61" s="6">
        <v>28.0</v>
      </c>
    </row>
    <row r="62">
      <c r="A62" s="3" t="s">
        <v>50</v>
      </c>
      <c r="B62" s="2" t="s">
        <v>78</v>
      </c>
      <c r="C62" s="6">
        <v>28.0</v>
      </c>
      <c r="D62" s="6">
        <v>24.0</v>
      </c>
      <c r="E62" s="6">
        <v>21.0</v>
      </c>
      <c r="F62" s="6">
        <v>23.0</v>
      </c>
      <c r="G62" s="6">
        <v>26.0</v>
      </c>
      <c r="H62" s="6">
        <v>22.0</v>
      </c>
      <c r="I62" s="6">
        <v>24.0</v>
      </c>
      <c r="J62" s="6">
        <v>22.0</v>
      </c>
      <c r="K62" s="6">
        <v>23.0</v>
      </c>
      <c r="L62" s="6">
        <v>22.0</v>
      </c>
      <c r="M62" s="6">
        <v>19.0</v>
      </c>
      <c r="N62" s="6">
        <v>15.0</v>
      </c>
      <c r="O62" s="6">
        <v>16.0</v>
      </c>
      <c r="P62" s="6">
        <v>17.0</v>
      </c>
      <c r="Q62" s="6">
        <v>29.0</v>
      </c>
    </row>
    <row r="63">
      <c r="A63" s="3" t="s">
        <v>51</v>
      </c>
      <c r="B63" s="2" t="s">
        <v>79</v>
      </c>
      <c r="C63" s="6">
        <v>12.0</v>
      </c>
      <c r="D63" s="6">
        <v>13.0</v>
      </c>
      <c r="E63" s="6">
        <v>9.0</v>
      </c>
      <c r="F63" s="6">
        <v>10.0</v>
      </c>
      <c r="G63" s="6">
        <v>6.0</v>
      </c>
      <c r="H63" s="6">
        <v>9.0</v>
      </c>
      <c r="I63" s="6">
        <v>9.0</v>
      </c>
      <c r="J63" s="6">
        <v>9.0</v>
      </c>
      <c r="K63" s="6">
        <v>12.0</v>
      </c>
      <c r="L63" s="6">
        <v>14.0</v>
      </c>
      <c r="M63" s="6">
        <v>18.0</v>
      </c>
      <c r="N63" s="6">
        <v>12.0</v>
      </c>
      <c r="O63" s="6">
        <v>12.0</v>
      </c>
      <c r="P63" s="6">
        <v>11.0</v>
      </c>
      <c r="Q63" s="6">
        <v>30.0</v>
      </c>
    </row>
    <row r="65">
      <c r="A65" s="2" t="s">
        <v>80</v>
      </c>
    </row>
    <row r="66">
      <c r="A66" s="3" t="s">
        <v>1</v>
      </c>
      <c r="B66" s="2" t="s">
        <v>4</v>
      </c>
      <c r="C66" s="2">
        <v>0.0</v>
      </c>
      <c r="D66" s="6">
        <f t="shared" ref="D66:Q66" si="1">if(D2=0,0,D34-D2)</f>
        <v>0</v>
      </c>
      <c r="E66" s="6">
        <f t="shared" si="1"/>
        <v>1</v>
      </c>
      <c r="F66" s="6">
        <f t="shared" si="1"/>
        <v>0</v>
      </c>
      <c r="G66" s="6">
        <f t="shared" si="1"/>
        <v>4</v>
      </c>
      <c r="H66" s="6">
        <f t="shared" si="1"/>
        <v>-1</v>
      </c>
      <c r="I66" s="6">
        <f t="shared" si="1"/>
        <v>1</v>
      </c>
      <c r="J66" s="6">
        <f t="shared" si="1"/>
        <v>1</v>
      </c>
      <c r="K66" s="6">
        <f t="shared" si="1"/>
        <v>0</v>
      </c>
      <c r="L66" s="6">
        <f t="shared" si="1"/>
        <v>0</v>
      </c>
      <c r="M66" s="6">
        <f t="shared" si="1"/>
        <v>1</v>
      </c>
      <c r="N66" s="6">
        <f t="shared" si="1"/>
        <v>0</v>
      </c>
      <c r="O66" s="6">
        <f t="shared" si="1"/>
        <v>1</v>
      </c>
      <c r="P66" s="6">
        <f t="shared" si="1"/>
        <v>0</v>
      </c>
      <c r="Q66" s="6">
        <f t="shared" si="1"/>
        <v>0</v>
      </c>
    </row>
    <row r="67">
      <c r="A67" s="3" t="s">
        <v>22</v>
      </c>
      <c r="B67" s="2" t="s">
        <v>36</v>
      </c>
      <c r="C67" s="2">
        <v>3.0</v>
      </c>
      <c r="D67" s="6">
        <f t="shared" ref="D67:Q67" si="2">if(D3=0,0,D35-D3)</f>
        <v>-3</v>
      </c>
      <c r="E67" s="6">
        <f t="shared" si="2"/>
        <v>-1</v>
      </c>
      <c r="F67" s="6">
        <f t="shared" si="2"/>
        <v>1</v>
      </c>
      <c r="G67" s="6">
        <f t="shared" si="2"/>
        <v>-1</v>
      </c>
      <c r="H67" s="6">
        <f t="shared" si="2"/>
        <v>0</v>
      </c>
      <c r="I67" s="6">
        <f t="shared" si="2"/>
        <v>1</v>
      </c>
      <c r="J67" s="6">
        <f t="shared" si="2"/>
        <v>3</v>
      </c>
      <c r="K67" s="6">
        <f t="shared" si="2"/>
        <v>2</v>
      </c>
      <c r="L67" s="6">
        <f t="shared" si="2"/>
        <v>0</v>
      </c>
      <c r="M67" s="6">
        <f t="shared" si="2"/>
        <v>0</v>
      </c>
      <c r="N67" s="6">
        <f t="shared" si="2"/>
        <v>0</v>
      </c>
      <c r="O67" s="6">
        <f t="shared" si="2"/>
        <v>1</v>
      </c>
      <c r="P67" s="6">
        <f t="shared" si="2"/>
        <v>0</v>
      </c>
      <c r="Q67" s="6">
        <f t="shared" si="2"/>
        <v>0</v>
      </c>
    </row>
    <row r="68">
      <c r="A68" s="3" t="s">
        <v>23</v>
      </c>
      <c r="B68" s="2" t="s">
        <v>52</v>
      </c>
      <c r="C68" s="2">
        <v>4.0</v>
      </c>
      <c r="D68" s="6">
        <f t="shared" ref="D68:Q68" si="3">if(D4=0,0,D36-D4)</f>
        <v>0</v>
      </c>
      <c r="E68" s="6">
        <f t="shared" si="3"/>
        <v>0</v>
      </c>
      <c r="F68" s="6">
        <f t="shared" si="3"/>
        <v>0</v>
      </c>
      <c r="G68" s="6">
        <f t="shared" si="3"/>
        <v>1</v>
      </c>
      <c r="H68" s="6">
        <f t="shared" si="3"/>
        <v>2</v>
      </c>
      <c r="I68" s="6">
        <f t="shared" si="3"/>
        <v>1</v>
      </c>
      <c r="J68" s="6">
        <f t="shared" si="3"/>
        <v>-2</v>
      </c>
      <c r="K68" s="6">
        <f t="shared" si="3"/>
        <v>0</v>
      </c>
      <c r="L68" s="6">
        <f t="shared" si="3"/>
        <v>0</v>
      </c>
      <c r="M68" s="6">
        <f t="shared" si="3"/>
        <v>1</v>
      </c>
      <c r="N68" s="6">
        <f t="shared" si="3"/>
        <v>2</v>
      </c>
      <c r="O68" s="6">
        <f t="shared" si="3"/>
        <v>-2</v>
      </c>
      <c r="P68" s="6">
        <f t="shared" si="3"/>
        <v>0</v>
      </c>
      <c r="Q68" s="6">
        <f t="shared" si="3"/>
        <v>0</v>
      </c>
    </row>
    <row r="69">
      <c r="A69" s="3" t="s">
        <v>24</v>
      </c>
      <c r="B69" s="2" t="s">
        <v>53</v>
      </c>
      <c r="C69" s="2">
        <v>-4.0</v>
      </c>
      <c r="D69" s="6">
        <f t="shared" ref="D69:Q69" si="4">if(D5=0,0,D37-D5)</f>
        <v>-1</v>
      </c>
      <c r="E69" s="6">
        <f t="shared" si="4"/>
        <v>-1</v>
      </c>
      <c r="F69" s="6">
        <f t="shared" si="4"/>
        <v>-1</v>
      </c>
      <c r="G69" s="6">
        <f t="shared" si="4"/>
        <v>-2</v>
      </c>
      <c r="H69" s="6">
        <f t="shared" si="4"/>
        <v>3</v>
      </c>
      <c r="I69" s="6">
        <f t="shared" si="4"/>
        <v>0</v>
      </c>
      <c r="J69" s="6">
        <f t="shared" si="4"/>
        <v>0</v>
      </c>
      <c r="K69" s="6">
        <f t="shared" si="4"/>
        <v>0</v>
      </c>
      <c r="L69" s="6">
        <f t="shared" si="4"/>
        <v>-1</v>
      </c>
      <c r="M69" s="6">
        <f t="shared" si="4"/>
        <v>0</v>
      </c>
      <c r="N69" s="6">
        <f t="shared" si="4"/>
        <v>3</v>
      </c>
      <c r="O69" s="6">
        <f t="shared" si="4"/>
        <v>-1</v>
      </c>
      <c r="P69" s="6">
        <f t="shared" si="4"/>
        <v>0</v>
      </c>
      <c r="Q69" s="6">
        <f t="shared" si="4"/>
        <v>0</v>
      </c>
    </row>
    <row r="70">
      <c r="A70" s="3" t="s">
        <v>25</v>
      </c>
      <c r="B70" s="2" t="s">
        <v>54</v>
      </c>
      <c r="C70" s="2">
        <v>1.0</v>
      </c>
      <c r="D70" s="6">
        <f t="shared" ref="D70:Q70" si="5">if(D6=0,0,D38-D6)</f>
        <v>-3</v>
      </c>
      <c r="E70" s="6">
        <f t="shared" si="5"/>
        <v>0</v>
      </c>
      <c r="F70" s="6">
        <f t="shared" si="5"/>
        <v>2</v>
      </c>
      <c r="G70" s="6">
        <f t="shared" si="5"/>
        <v>6</v>
      </c>
      <c r="H70" s="6">
        <f t="shared" si="5"/>
        <v>5</v>
      </c>
      <c r="I70" s="6">
        <f t="shared" si="5"/>
        <v>0</v>
      </c>
      <c r="J70" s="6">
        <f t="shared" si="5"/>
        <v>0</v>
      </c>
      <c r="K70" s="6">
        <f t="shared" si="5"/>
        <v>0</v>
      </c>
      <c r="L70" s="6">
        <f t="shared" si="5"/>
        <v>2</v>
      </c>
      <c r="M70" s="6">
        <f t="shared" si="5"/>
        <v>1</v>
      </c>
      <c r="N70" s="6">
        <f t="shared" si="5"/>
        <v>-4</v>
      </c>
      <c r="O70" s="6">
        <f t="shared" si="5"/>
        <v>2</v>
      </c>
      <c r="P70" s="6">
        <f t="shared" si="5"/>
        <v>0</v>
      </c>
      <c r="Q70" s="6">
        <f t="shared" si="5"/>
        <v>0</v>
      </c>
    </row>
    <row r="71">
      <c r="A71" s="3" t="s">
        <v>26</v>
      </c>
      <c r="B71" s="2" t="s">
        <v>55</v>
      </c>
      <c r="C71" s="2">
        <v>0.0</v>
      </c>
      <c r="D71" s="6">
        <f t="shared" ref="D71:Q71" si="6">if(D7=0,0,D39-D7)</f>
        <v>1</v>
      </c>
      <c r="E71" s="6">
        <f t="shared" si="6"/>
        <v>3</v>
      </c>
      <c r="F71" s="6">
        <f t="shared" si="6"/>
        <v>1</v>
      </c>
      <c r="G71" s="6">
        <f t="shared" si="6"/>
        <v>0</v>
      </c>
      <c r="H71" s="6">
        <f t="shared" si="6"/>
        <v>-1</v>
      </c>
      <c r="I71" s="6">
        <f t="shared" si="6"/>
        <v>5</v>
      </c>
      <c r="J71" s="6">
        <f t="shared" si="6"/>
        <v>2</v>
      </c>
      <c r="K71" s="6">
        <f t="shared" si="6"/>
        <v>0</v>
      </c>
      <c r="L71" s="6">
        <f t="shared" si="6"/>
        <v>1</v>
      </c>
      <c r="M71" s="6">
        <f t="shared" si="6"/>
        <v>0</v>
      </c>
      <c r="N71" s="6">
        <f t="shared" si="6"/>
        <v>0</v>
      </c>
      <c r="O71" s="6">
        <f t="shared" si="6"/>
        <v>0</v>
      </c>
      <c r="P71" s="6">
        <f t="shared" si="6"/>
        <v>0</v>
      </c>
      <c r="Q71" s="6">
        <f t="shared" si="6"/>
        <v>0</v>
      </c>
    </row>
    <row r="72">
      <c r="A72" s="3" t="s">
        <v>27</v>
      </c>
      <c r="B72" s="2" t="s">
        <v>56</v>
      </c>
      <c r="C72" s="2">
        <v>2.0</v>
      </c>
      <c r="D72" s="6">
        <f t="shared" ref="D72:Q72" si="7">if(D8=0,0,D40-D8)</f>
        <v>3</v>
      </c>
      <c r="E72" s="6">
        <f t="shared" si="7"/>
        <v>-1</v>
      </c>
      <c r="F72" s="6">
        <f t="shared" si="7"/>
        <v>-2</v>
      </c>
      <c r="G72" s="6">
        <f t="shared" si="7"/>
        <v>-3</v>
      </c>
      <c r="H72" s="6">
        <f t="shared" si="7"/>
        <v>1</v>
      </c>
      <c r="I72" s="6">
        <f t="shared" si="7"/>
        <v>-2</v>
      </c>
      <c r="J72" s="6">
        <f t="shared" si="7"/>
        <v>-1</v>
      </c>
      <c r="K72" s="6">
        <f t="shared" si="7"/>
        <v>1</v>
      </c>
      <c r="L72" s="6">
        <f t="shared" si="7"/>
        <v>2</v>
      </c>
      <c r="M72" s="6">
        <f t="shared" si="7"/>
        <v>1</v>
      </c>
      <c r="N72" s="6">
        <f t="shared" si="7"/>
        <v>3</v>
      </c>
      <c r="O72" s="6">
        <f t="shared" si="7"/>
        <v>-2</v>
      </c>
      <c r="P72" s="6">
        <f t="shared" si="7"/>
        <v>1</v>
      </c>
      <c r="Q72" s="6">
        <f t="shared" si="7"/>
        <v>0</v>
      </c>
    </row>
    <row r="73">
      <c r="A73" s="3" t="s">
        <v>28</v>
      </c>
      <c r="B73" s="2" t="s">
        <v>57</v>
      </c>
      <c r="C73" s="2">
        <v>2.0</v>
      </c>
      <c r="D73" s="6">
        <f t="shared" ref="D73:Q73" si="8">if(D9=0,0,D41-D9)</f>
        <v>1</v>
      </c>
      <c r="E73" s="6">
        <f t="shared" si="8"/>
        <v>0</v>
      </c>
      <c r="F73" s="6">
        <f t="shared" si="8"/>
        <v>-1</v>
      </c>
      <c r="G73" s="6">
        <f t="shared" si="8"/>
        <v>1</v>
      </c>
      <c r="H73" s="6">
        <f t="shared" si="8"/>
        <v>0</v>
      </c>
      <c r="I73" s="6">
        <f t="shared" si="8"/>
        <v>0</v>
      </c>
      <c r="J73" s="6">
        <f t="shared" si="8"/>
        <v>1</v>
      </c>
      <c r="K73" s="6">
        <f t="shared" si="8"/>
        <v>-3</v>
      </c>
      <c r="L73" s="6">
        <f t="shared" si="8"/>
        <v>-1</v>
      </c>
      <c r="M73" s="6">
        <f t="shared" si="8"/>
        <v>3</v>
      </c>
      <c r="N73" s="6">
        <f t="shared" si="8"/>
        <v>0</v>
      </c>
      <c r="O73" s="6">
        <f t="shared" si="8"/>
        <v>1</v>
      </c>
      <c r="P73" s="6">
        <f t="shared" si="8"/>
        <v>0</v>
      </c>
      <c r="Q73" s="6">
        <f t="shared" si="8"/>
        <v>0</v>
      </c>
    </row>
    <row r="74">
      <c r="A74" s="3" t="s">
        <v>29</v>
      </c>
      <c r="B74" s="2" t="s">
        <v>58</v>
      </c>
      <c r="C74" s="2">
        <v>0.0</v>
      </c>
      <c r="D74" s="6">
        <f t="shared" ref="D74:Q74" si="9">if(D10=0,0,D42-D10)</f>
        <v>4</v>
      </c>
      <c r="E74" s="6">
        <f t="shared" si="9"/>
        <v>2</v>
      </c>
      <c r="F74" s="6">
        <f t="shared" si="9"/>
        <v>4</v>
      </c>
      <c r="G74" s="6">
        <f t="shared" si="9"/>
        <v>-1</v>
      </c>
      <c r="H74" s="6">
        <f t="shared" si="9"/>
        <v>0</v>
      </c>
      <c r="I74" s="6">
        <f t="shared" si="9"/>
        <v>-1</v>
      </c>
      <c r="J74" s="6">
        <f t="shared" si="9"/>
        <v>2</v>
      </c>
      <c r="K74" s="6">
        <f t="shared" si="9"/>
        <v>0</v>
      </c>
      <c r="L74" s="6">
        <f t="shared" si="9"/>
        <v>2</v>
      </c>
      <c r="M74" s="6">
        <f t="shared" si="9"/>
        <v>0</v>
      </c>
      <c r="N74" s="6">
        <f t="shared" si="9"/>
        <v>0</v>
      </c>
      <c r="O74" s="6">
        <f t="shared" si="9"/>
        <v>0</v>
      </c>
      <c r="P74" s="6">
        <f t="shared" si="9"/>
        <v>0</v>
      </c>
      <c r="Q74" s="6">
        <f t="shared" si="9"/>
        <v>0</v>
      </c>
    </row>
    <row r="75">
      <c r="A75" s="3" t="s">
        <v>30</v>
      </c>
      <c r="B75" s="2" t="s">
        <v>59</v>
      </c>
      <c r="C75" s="2">
        <v>-1.0</v>
      </c>
      <c r="D75" s="6">
        <f t="shared" ref="D75:Q75" si="10">if(D11=0,0,D43-D11)</f>
        <v>1</v>
      </c>
      <c r="E75" s="6">
        <f t="shared" si="10"/>
        <v>0</v>
      </c>
      <c r="F75" s="6">
        <f t="shared" si="10"/>
        <v>0</v>
      </c>
      <c r="G75" s="6">
        <f t="shared" si="10"/>
        <v>0</v>
      </c>
      <c r="H75" s="6">
        <f t="shared" si="10"/>
        <v>-2</v>
      </c>
      <c r="I75" s="6">
        <f t="shared" si="10"/>
        <v>-1</v>
      </c>
      <c r="J75" s="6">
        <f t="shared" si="10"/>
        <v>-1</v>
      </c>
      <c r="K75" s="6">
        <f t="shared" si="10"/>
        <v>0</v>
      </c>
      <c r="L75" s="6">
        <f t="shared" si="10"/>
        <v>0</v>
      </c>
      <c r="M75" s="6">
        <f t="shared" si="10"/>
        <v>0</v>
      </c>
      <c r="N75" s="6">
        <f t="shared" si="10"/>
        <v>0</v>
      </c>
      <c r="O75" s="6">
        <f t="shared" si="10"/>
        <v>-1</v>
      </c>
      <c r="P75" s="6">
        <f t="shared" si="10"/>
        <v>0</v>
      </c>
      <c r="Q75" s="6">
        <f t="shared" si="10"/>
        <v>0</v>
      </c>
    </row>
    <row r="76">
      <c r="A76" s="3" t="s">
        <v>31</v>
      </c>
      <c r="B76" s="2" t="s">
        <v>60</v>
      </c>
      <c r="C76" s="2">
        <v>1.0</v>
      </c>
      <c r="D76" s="6">
        <f t="shared" ref="D76:Q76" si="11">if(D12=0,0,D44-D12)</f>
        <v>-1</v>
      </c>
      <c r="E76" s="6">
        <f t="shared" si="11"/>
        <v>1</v>
      </c>
      <c r="F76" s="6">
        <f t="shared" si="11"/>
        <v>-1</v>
      </c>
      <c r="G76" s="6">
        <f t="shared" si="11"/>
        <v>1</v>
      </c>
      <c r="H76" s="6">
        <f t="shared" si="11"/>
        <v>-3</v>
      </c>
      <c r="I76" s="6">
        <f t="shared" si="11"/>
        <v>0</v>
      </c>
      <c r="J76" s="6">
        <f t="shared" si="11"/>
        <v>-3</v>
      </c>
      <c r="K76" s="6">
        <f t="shared" si="11"/>
        <v>-2</v>
      </c>
      <c r="L76" s="6">
        <f t="shared" si="11"/>
        <v>-2</v>
      </c>
      <c r="M76" s="6">
        <f t="shared" si="11"/>
        <v>0</v>
      </c>
      <c r="N76" s="6">
        <f t="shared" si="11"/>
        <v>0</v>
      </c>
      <c r="O76" s="6">
        <f t="shared" si="11"/>
        <v>0</v>
      </c>
      <c r="P76" s="6">
        <f t="shared" si="11"/>
        <v>-1</v>
      </c>
      <c r="Q76" s="6">
        <f t="shared" si="11"/>
        <v>0</v>
      </c>
    </row>
    <row r="77">
      <c r="A77" s="3" t="s">
        <v>32</v>
      </c>
      <c r="B77" s="2" t="s">
        <v>61</v>
      </c>
      <c r="C77" s="2">
        <v>3.0</v>
      </c>
      <c r="D77" s="6">
        <f t="shared" ref="D77:Q77" si="12">if(D13=0,0,D45-D13)</f>
        <v>3</v>
      </c>
      <c r="E77" s="6">
        <f t="shared" si="12"/>
        <v>2</v>
      </c>
      <c r="F77" s="6">
        <f t="shared" si="12"/>
        <v>2</v>
      </c>
      <c r="G77" s="6">
        <f t="shared" si="12"/>
        <v>1</v>
      </c>
      <c r="H77" s="6">
        <f t="shared" si="12"/>
        <v>1</v>
      </c>
      <c r="I77" s="6">
        <f t="shared" si="12"/>
        <v>2</v>
      </c>
      <c r="J77" s="6">
        <f t="shared" si="12"/>
        <v>0</v>
      </c>
      <c r="K77" s="6">
        <f t="shared" si="12"/>
        <v>1</v>
      </c>
      <c r="L77" s="6">
        <f t="shared" si="12"/>
        <v>2</v>
      </c>
      <c r="M77" s="6">
        <f t="shared" si="12"/>
        <v>1</v>
      </c>
      <c r="N77" s="6">
        <f t="shared" si="12"/>
        <v>-2</v>
      </c>
      <c r="O77" s="6">
        <f t="shared" si="12"/>
        <v>1</v>
      </c>
      <c r="P77" s="6">
        <f t="shared" si="12"/>
        <v>-1</v>
      </c>
      <c r="Q77" s="6">
        <f t="shared" si="12"/>
        <v>0</v>
      </c>
    </row>
    <row r="78">
      <c r="A78" s="3" t="s">
        <v>33</v>
      </c>
      <c r="B78" s="2" t="s">
        <v>62</v>
      </c>
      <c r="C78" s="2">
        <v>2.0</v>
      </c>
      <c r="D78" s="6">
        <f t="shared" ref="D78:Q78" si="13">if(D14=0,0,D46-D14)</f>
        <v>-7</v>
      </c>
      <c r="E78" s="6">
        <f t="shared" si="13"/>
        <v>0</v>
      </c>
      <c r="F78" s="6">
        <f t="shared" si="13"/>
        <v>0</v>
      </c>
      <c r="G78" s="6">
        <f t="shared" si="13"/>
        <v>0</v>
      </c>
      <c r="H78" s="6">
        <f t="shared" si="13"/>
        <v>-1</v>
      </c>
      <c r="I78" s="6">
        <f t="shared" si="13"/>
        <v>1</v>
      </c>
      <c r="J78" s="6">
        <f t="shared" si="13"/>
        <v>1</v>
      </c>
      <c r="K78" s="6">
        <f t="shared" si="13"/>
        <v>-5</v>
      </c>
      <c r="L78" s="6">
        <f t="shared" si="13"/>
        <v>2</v>
      </c>
      <c r="M78" s="6">
        <f t="shared" si="13"/>
        <v>0</v>
      </c>
      <c r="N78" s="6">
        <f t="shared" si="13"/>
        <v>1</v>
      </c>
      <c r="O78" s="6">
        <f t="shared" si="13"/>
        <v>2</v>
      </c>
      <c r="P78" s="6">
        <f t="shared" si="13"/>
        <v>0</v>
      </c>
      <c r="Q78" s="6">
        <f t="shared" si="13"/>
        <v>0</v>
      </c>
    </row>
    <row r="79">
      <c r="A79" s="3" t="s">
        <v>34</v>
      </c>
      <c r="B79" s="2" t="s">
        <v>63</v>
      </c>
      <c r="C79" s="2">
        <v>0.0</v>
      </c>
      <c r="D79" s="6">
        <f t="shared" ref="D79:Q79" si="14">if(D15=0,0,D47-D15)</f>
        <v>0</v>
      </c>
      <c r="E79" s="6">
        <f t="shared" si="14"/>
        <v>0</v>
      </c>
      <c r="F79" s="6">
        <f t="shared" si="14"/>
        <v>2</v>
      </c>
      <c r="G79" s="6">
        <f t="shared" si="14"/>
        <v>1</v>
      </c>
      <c r="H79" s="6">
        <f t="shared" si="14"/>
        <v>0</v>
      </c>
      <c r="I79" s="6">
        <f t="shared" si="14"/>
        <v>0</v>
      </c>
      <c r="J79" s="6">
        <f t="shared" si="14"/>
        <v>0</v>
      </c>
      <c r="K79" s="6">
        <f t="shared" si="14"/>
        <v>1</v>
      </c>
      <c r="L79" s="6">
        <f t="shared" si="14"/>
        <v>0</v>
      </c>
      <c r="M79" s="6">
        <f t="shared" si="14"/>
        <v>1</v>
      </c>
      <c r="N79" s="6">
        <f t="shared" si="14"/>
        <v>4</v>
      </c>
      <c r="O79" s="6">
        <f t="shared" si="14"/>
        <v>0</v>
      </c>
      <c r="P79" s="6">
        <f t="shared" si="14"/>
        <v>0</v>
      </c>
      <c r="Q79" s="6">
        <f t="shared" si="14"/>
        <v>0</v>
      </c>
    </row>
    <row r="80">
      <c r="A80" s="3" t="s">
        <v>35</v>
      </c>
      <c r="B80" s="2" t="s">
        <v>64</v>
      </c>
      <c r="C80" s="2">
        <v>2.0</v>
      </c>
      <c r="D80" s="6">
        <f t="shared" ref="D80:Q80" si="15">if(D16=0,0,D48-D16)</f>
        <v>1</v>
      </c>
      <c r="E80" s="6">
        <f t="shared" si="15"/>
        <v>-2</v>
      </c>
      <c r="F80" s="6">
        <f t="shared" si="15"/>
        <v>0</v>
      </c>
      <c r="G80" s="6">
        <f t="shared" si="15"/>
        <v>-2</v>
      </c>
      <c r="H80" s="6">
        <f t="shared" si="15"/>
        <v>-2</v>
      </c>
      <c r="I80" s="6">
        <f t="shared" si="15"/>
        <v>-2</v>
      </c>
      <c r="J80" s="6">
        <f t="shared" si="15"/>
        <v>-2</v>
      </c>
      <c r="K80" s="6">
        <f t="shared" si="15"/>
        <v>1</v>
      </c>
      <c r="L80" s="6">
        <f t="shared" si="15"/>
        <v>1</v>
      </c>
      <c r="M80" s="6">
        <f t="shared" si="15"/>
        <v>-2</v>
      </c>
      <c r="N80" s="6">
        <f t="shared" si="15"/>
        <v>-2</v>
      </c>
      <c r="O80" s="6">
        <f t="shared" si="15"/>
        <v>-4</v>
      </c>
      <c r="P80" s="6">
        <f t="shared" si="15"/>
        <v>0</v>
      </c>
      <c r="Q80" s="6">
        <f t="shared" si="15"/>
        <v>0</v>
      </c>
    </row>
    <row r="81">
      <c r="A81" s="3" t="s">
        <v>37</v>
      </c>
      <c r="B81" s="2" t="s">
        <v>65</v>
      </c>
      <c r="C81" s="2">
        <v>4.0</v>
      </c>
      <c r="D81" s="6">
        <f t="shared" ref="D81:Q81" si="16">if(D17=0,0,D49-D17)</f>
        <v>2</v>
      </c>
      <c r="E81" s="6">
        <f t="shared" si="16"/>
        <v>1</v>
      </c>
      <c r="F81" s="6">
        <f t="shared" si="16"/>
        <v>0</v>
      </c>
      <c r="G81" s="6">
        <f t="shared" si="16"/>
        <v>-1</v>
      </c>
      <c r="H81" s="6">
        <f t="shared" si="16"/>
        <v>0</v>
      </c>
      <c r="I81" s="6">
        <f t="shared" si="16"/>
        <v>0</v>
      </c>
      <c r="J81" s="6">
        <f t="shared" si="16"/>
        <v>0</v>
      </c>
      <c r="K81" s="6">
        <f t="shared" si="16"/>
        <v>-3</v>
      </c>
      <c r="L81" s="6">
        <f t="shared" si="16"/>
        <v>1</v>
      </c>
      <c r="M81" s="6">
        <f t="shared" si="16"/>
        <v>5</v>
      </c>
      <c r="N81" s="6">
        <f t="shared" si="16"/>
        <v>2</v>
      </c>
      <c r="O81" s="6">
        <f t="shared" si="16"/>
        <v>1</v>
      </c>
      <c r="P81" s="6">
        <f t="shared" si="16"/>
        <v>0</v>
      </c>
      <c r="Q81" s="6">
        <f t="shared" si="16"/>
        <v>0</v>
      </c>
    </row>
    <row r="82">
      <c r="A82" s="3" t="s">
        <v>38</v>
      </c>
      <c r="B82" s="2" t="s">
        <v>66</v>
      </c>
      <c r="C82" s="2">
        <v>0.0</v>
      </c>
      <c r="D82" s="6">
        <f t="shared" ref="D82:Q82" si="17">if(D18=0,0,D50-D18)</f>
        <v>-2</v>
      </c>
      <c r="E82" s="6">
        <f t="shared" si="17"/>
        <v>1</v>
      </c>
      <c r="F82" s="6">
        <f t="shared" si="17"/>
        <v>0</v>
      </c>
      <c r="G82" s="6">
        <f t="shared" si="17"/>
        <v>0</v>
      </c>
      <c r="H82" s="6">
        <f t="shared" si="17"/>
        <v>0</v>
      </c>
      <c r="I82" s="6">
        <f t="shared" si="17"/>
        <v>-1</v>
      </c>
      <c r="J82" s="6">
        <f t="shared" si="17"/>
        <v>0</v>
      </c>
      <c r="K82" s="6">
        <f t="shared" si="17"/>
        <v>3</v>
      </c>
      <c r="L82" s="6">
        <f t="shared" si="17"/>
        <v>-1</v>
      </c>
      <c r="M82" s="6">
        <f t="shared" si="17"/>
        <v>-1</v>
      </c>
      <c r="N82" s="6">
        <f t="shared" si="17"/>
        <v>0</v>
      </c>
      <c r="O82" s="6">
        <f t="shared" si="17"/>
        <v>3</v>
      </c>
      <c r="P82" s="6">
        <f t="shared" si="17"/>
        <v>3</v>
      </c>
      <c r="Q82" s="6">
        <f t="shared" si="17"/>
        <v>0</v>
      </c>
    </row>
    <row r="83">
      <c r="A83" s="3" t="s">
        <v>39</v>
      </c>
      <c r="B83" s="2" t="s">
        <v>67</v>
      </c>
      <c r="C83" s="2">
        <v>2.0</v>
      </c>
      <c r="D83" s="6">
        <f t="shared" ref="D83:Q83" si="18">if(D19=0,0,D51-D19)</f>
        <v>-1</v>
      </c>
      <c r="E83" s="6">
        <f t="shared" si="18"/>
        <v>-1</v>
      </c>
      <c r="F83" s="6">
        <f t="shared" si="18"/>
        <v>-3</v>
      </c>
      <c r="G83" s="6">
        <f t="shared" si="18"/>
        <v>0</v>
      </c>
      <c r="H83" s="6">
        <f t="shared" si="18"/>
        <v>-2</v>
      </c>
      <c r="I83" s="6">
        <f t="shared" si="18"/>
        <v>-1</v>
      </c>
      <c r="J83" s="6">
        <f t="shared" si="18"/>
        <v>0</v>
      </c>
      <c r="K83" s="6">
        <f t="shared" si="18"/>
        <v>-1</v>
      </c>
      <c r="L83" s="6">
        <f t="shared" si="18"/>
        <v>2</v>
      </c>
      <c r="M83" s="6">
        <f t="shared" si="18"/>
        <v>0</v>
      </c>
      <c r="N83" s="6">
        <f t="shared" si="18"/>
        <v>-1</v>
      </c>
      <c r="O83" s="6">
        <f t="shared" si="18"/>
        <v>-1</v>
      </c>
      <c r="P83" s="6">
        <f t="shared" si="18"/>
        <v>0</v>
      </c>
      <c r="Q83" s="6">
        <f t="shared" si="18"/>
        <v>0</v>
      </c>
    </row>
    <row r="84">
      <c r="A84" s="3" t="s">
        <v>40</v>
      </c>
      <c r="B84" s="2" t="s">
        <v>68</v>
      </c>
      <c r="C84" s="2">
        <v>4.0</v>
      </c>
      <c r="D84" s="6">
        <f t="shared" ref="D84:Q84" si="19">if(D20=0,0,D52-D20)</f>
        <v>-2</v>
      </c>
      <c r="E84" s="6">
        <f t="shared" si="19"/>
        <v>2</v>
      </c>
      <c r="F84" s="6">
        <f t="shared" si="19"/>
        <v>0</v>
      </c>
      <c r="G84" s="6">
        <f t="shared" si="19"/>
        <v>0</v>
      </c>
      <c r="H84" s="6">
        <f t="shared" si="19"/>
        <v>1</v>
      </c>
      <c r="I84" s="6">
        <f t="shared" si="19"/>
        <v>1</v>
      </c>
      <c r="J84" s="6">
        <f t="shared" si="19"/>
        <v>0</v>
      </c>
      <c r="K84" s="6">
        <f t="shared" si="19"/>
        <v>-14</v>
      </c>
      <c r="L84" s="6">
        <f t="shared" si="19"/>
        <v>0</v>
      </c>
      <c r="M84" s="6">
        <f t="shared" si="19"/>
        <v>-13</v>
      </c>
      <c r="N84" s="6">
        <f t="shared" si="19"/>
        <v>0</v>
      </c>
      <c r="O84" s="6">
        <f t="shared" si="19"/>
        <v>1</v>
      </c>
      <c r="P84" s="6">
        <f t="shared" si="19"/>
        <v>0</v>
      </c>
      <c r="Q84" s="6">
        <f t="shared" si="19"/>
        <v>0</v>
      </c>
    </row>
    <row r="85">
      <c r="A85" s="3" t="s">
        <v>41</v>
      </c>
      <c r="B85" s="2" t="s">
        <v>69</v>
      </c>
      <c r="C85" s="2">
        <v>0.0</v>
      </c>
      <c r="D85" s="6">
        <f t="shared" ref="D85:Q85" si="20">if(D21=0,0,D53-D21)</f>
        <v>0</v>
      </c>
      <c r="E85" s="6">
        <f t="shared" si="20"/>
        <v>1</v>
      </c>
      <c r="F85" s="6">
        <f t="shared" si="20"/>
        <v>0</v>
      </c>
      <c r="G85" s="6">
        <f t="shared" si="20"/>
        <v>1</v>
      </c>
      <c r="H85" s="6">
        <f t="shared" si="20"/>
        <v>1</v>
      </c>
      <c r="I85" s="6">
        <f t="shared" si="20"/>
        <v>0</v>
      </c>
      <c r="J85" s="6">
        <f t="shared" si="20"/>
        <v>1</v>
      </c>
      <c r="K85" s="6">
        <f t="shared" si="20"/>
        <v>0</v>
      </c>
      <c r="L85" s="6">
        <f t="shared" si="20"/>
        <v>0</v>
      </c>
      <c r="M85" s="6">
        <f t="shared" si="20"/>
        <v>0</v>
      </c>
      <c r="N85" s="6">
        <f t="shared" si="20"/>
        <v>1</v>
      </c>
      <c r="O85" s="6">
        <f t="shared" si="20"/>
        <v>0</v>
      </c>
      <c r="P85" s="6">
        <f t="shared" si="20"/>
        <v>0</v>
      </c>
      <c r="Q85" s="6">
        <f t="shared" si="20"/>
        <v>0</v>
      </c>
    </row>
    <row r="86">
      <c r="A86" s="3" t="s">
        <v>42</v>
      </c>
      <c r="B86" s="2" t="s">
        <v>70</v>
      </c>
      <c r="C86" s="2">
        <v>-1.0</v>
      </c>
      <c r="D86" s="6">
        <f t="shared" ref="D86:Q86" si="21">if(D22=0,0,D54-D22)</f>
        <v>-3</v>
      </c>
      <c r="E86" s="6">
        <f t="shared" si="21"/>
        <v>-1</v>
      </c>
      <c r="F86" s="6">
        <f t="shared" si="21"/>
        <v>-1</v>
      </c>
      <c r="G86" s="6">
        <f t="shared" si="21"/>
        <v>1</v>
      </c>
      <c r="H86" s="6">
        <f t="shared" si="21"/>
        <v>0</v>
      </c>
      <c r="I86" s="6">
        <f t="shared" si="21"/>
        <v>1</v>
      </c>
      <c r="J86" s="6">
        <f t="shared" si="21"/>
        <v>-2</v>
      </c>
      <c r="K86" s="6">
        <f t="shared" si="21"/>
        <v>5</v>
      </c>
      <c r="L86" s="6">
        <f t="shared" si="21"/>
        <v>8</v>
      </c>
      <c r="M86" s="6">
        <f t="shared" si="21"/>
        <v>2</v>
      </c>
      <c r="N86" s="6">
        <f t="shared" si="21"/>
        <v>-1</v>
      </c>
      <c r="O86" s="6">
        <f t="shared" si="21"/>
        <v>-3</v>
      </c>
      <c r="P86" s="6">
        <f t="shared" si="21"/>
        <v>0</v>
      </c>
      <c r="Q86" s="6">
        <f t="shared" si="21"/>
        <v>0</v>
      </c>
    </row>
    <row r="87">
      <c r="A87" s="3" t="s">
        <v>43</v>
      </c>
      <c r="B87" s="2" t="s">
        <v>71</v>
      </c>
      <c r="C87" s="2">
        <v>2.0</v>
      </c>
      <c r="D87" s="6">
        <f t="shared" ref="D87:Q87" si="22">if(D23=0,0,D55-D23)</f>
        <v>1</v>
      </c>
      <c r="E87" s="6">
        <f t="shared" si="22"/>
        <v>3</v>
      </c>
      <c r="F87" s="6">
        <f t="shared" si="22"/>
        <v>2</v>
      </c>
      <c r="G87" s="6">
        <f t="shared" si="22"/>
        <v>1</v>
      </c>
      <c r="H87" s="6">
        <f t="shared" si="22"/>
        <v>0</v>
      </c>
      <c r="I87" s="6">
        <f t="shared" si="22"/>
        <v>0</v>
      </c>
      <c r="J87" s="6">
        <f t="shared" si="22"/>
        <v>-1</v>
      </c>
      <c r="K87" s="6">
        <f t="shared" si="22"/>
        <v>1</v>
      </c>
      <c r="L87" s="6">
        <f t="shared" si="22"/>
        <v>0</v>
      </c>
      <c r="M87" s="6">
        <f t="shared" si="22"/>
        <v>1</v>
      </c>
      <c r="N87" s="6">
        <f t="shared" si="22"/>
        <v>0</v>
      </c>
      <c r="O87" s="6">
        <f t="shared" si="22"/>
        <v>0</v>
      </c>
      <c r="P87" s="6">
        <f t="shared" si="22"/>
        <v>1</v>
      </c>
      <c r="Q87" s="6">
        <f t="shared" si="22"/>
        <v>0</v>
      </c>
    </row>
    <row r="88">
      <c r="A88" s="3" t="s">
        <v>44</v>
      </c>
      <c r="B88" s="2" t="s">
        <v>72</v>
      </c>
      <c r="C88" s="2">
        <v>0.0</v>
      </c>
      <c r="D88" s="6">
        <f t="shared" ref="D88:Q88" si="23">if(D24=0,0,D56-D24)</f>
        <v>0</v>
      </c>
      <c r="E88" s="6">
        <f t="shared" si="23"/>
        <v>0</v>
      </c>
      <c r="F88" s="6">
        <f t="shared" si="23"/>
        <v>0</v>
      </c>
      <c r="G88" s="6">
        <f t="shared" si="23"/>
        <v>1</v>
      </c>
      <c r="H88" s="6">
        <f t="shared" si="23"/>
        <v>1</v>
      </c>
      <c r="I88" s="6">
        <f t="shared" si="23"/>
        <v>0</v>
      </c>
      <c r="J88" s="6">
        <f t="shared" si="23"/>
        <v>3</v>
      </c>
      <c r="K88" s="6">
        <f t="shared" si="23"/>
        <v>1</v>
      </c>
      <c r="L88" s="6">
        <f t="shared" si="23"/>
        <v>1</v>
      </c>
      <c r="M88" s="6">
        <f t="shared" si="23"/>
        <v>1</v>
      </c>
      <c r="N88" s="6">
        <f t="shared" si="23"/>
        <v>0</v>
      </c>
      <c r="O88" s="6">
        <f t="shared" si="23"/>
        <v>0</v>
      </c>
      <c r="P88" s="6">
        <f t="shared" si="23"/>
        <v>0</v>
      </c>
      <c r="Q88" s="6">
        <f t="shared" si="23"/>
        <v>0</v>
      </c>
    </row>
    <row r="89">
      <c r="A89" s="3" t="s">
        <v>45</v>
      </c>
      <c r="B89" s="2" t="s">
        <v>73</v>
      </c>
      <c r="C89" s="2">
        <v>5.0</v>
      </c>
      <c r="D89" s="6">
        <f t="shared" ref="D89:Q89" si="24">if(D25=0,0,D57-D25)</f>
        <v>1</v>
      </c>
      <c r="E89" s="6">
        <f t="shared" si="24"/>
        <v>1</v>
      </c>
      <c r="F89" s="6">
        <f t="shared" si="24"/>
        <v>1</v>
      </c>
      <c r="G89" s="6">
        <f t="shared" si="24"/>
        <v>0</v>
      </c>
      <c r="H89" s="6">
        <f t="shared" si="24"/>
        <v>0</v>
      </c>
      <c r="I89" s="6">
        <f t="shared" si="24"/>
        <v>0</v>
      </c>
      <c r="J89" s="6">
        <f t="shared" si="24"/>
        <v>3</v>
      </c>
      <c r="K89" s="6">
        <f t="shared" si="24"/>
        <v>3</v>
      </c>
      <c r="L89" s="6">
        <f t="shared" si="24"/>
        <v>-9</v>
      </c>
      <c r="M89" s="6">
        <f t="shared" si="24"/>
        <v>-6</v>
      </c>
      <c r="N89" s="6">
        <f t="shared" si="24"/>
        <v>0</v>
      </c>
      <c r="O89" s="6">
        <f t="shared" si="24"/>
        <v>-5</v>
      </c>
      <c r="P89" s="6">
        <f t="shared" si="24"/>
        <v>0</v>
      </c>
      <c r="Q89" s="6">
        <f t="shared" si="24"/>
        <v>0</v>
      </c>
    </row>
    <row r="90">
      <c r="A90" s="3" t="s">
        <v>46</v>
      </c>
      <c r="B90" s="2" t="s">
        <v>74</v>
      </c>
      <c r="C90" s="2">
        <v>0.0</v>
      </c>
      <c r="D90" s="6">
        <f t="shared" ref="D90:Q90" si="25">if(D26=0,0,D58-D26)</f>
        <v>0</v>
      </c>
      <c r="E90" s="6">
        <f t="shared" si="25"/>
        <v>1</v>
      </c>
      <c r="F90" s="6">
        <f t="shared" si="25"/>
        <v>1</v>
      </c>
      <c r="G90" s="6">
        <f t="shared" si="25"/>
        <v>0</v>
      </c>
      <c r="H90" s="6">
        <f t="shared" si="25"/>
        <v>1</v>
      </c>
      <c r="I90" s="6">
        <f t="shared" si="25"/>
        <v>0</v>
      </c>
      <c r="J90" s="6">
        <f t="shared" si="25"/>
        <v>-1</v>
      </c>
      <c r="K90" s="6">
        <f t="shared" si="25"/>
        <v>1</v>
      </c>
      <c r="L90" s="6">
        <f t="shared" si="25"/>
        <v>0</v>
      </c>
      <c r="M90" s="6">
        <f t="shared" si="25"/>
        <v>-1</v>
      </c>
      <c r="N90" s="6">
        <f t="shared" si="25"/>
        <v>0</v>
      </c>
      <c r="O90" s="6">
        <f t="shared" si="25"/>
        <v>1</v>
      </c>
      <c r="P90" s="6">
        <f t="shared" si="25"/>
        <v>0</v>
      </c>
      <c r="Q90" s="6">
        <f t="shared" si="25"/>
        <v>0</v>
      </c>
    </row>
    <row r="91">
      <c r="A91" s="3" t="s">
        <v>47</v>
      </c>
      <c r="B91" s="2" t="s">
        <v>75</v>
      </c>
      <c r="C91" s="2">
        <v>1.0</v>
      </c>
      <c r="D91" s="6">
        <f t="shared" ref="D91:Q91" si="26">if(D27=0,0,D59-D27)</f>
        <v>0</v>
      </c>
      <c r="E91" s="6">
        <f t="shared" si="26"/>
        <v>0</v>
      </c>
      <c r="F91" s="6">
        <f t="shared" si="26"/>
        <v>1</v>
      </c>
      <c r="G91" s="6">
        <f t="shared" si="26"/>
        <v>-4</v>
      </c>
      <c r="H91" s="6">
        <f t="shared" si="26"/>
        <v>-6</v>
      </c>
      <c r="I91" s="6">
        <f t="shared" si="26"/>
        <v>2</v>
      </c>
      <c r="J91" s="6">
        <f t="shared" si="26"/>
        <v>1</v>
      </c>
      <c r="K91" s="6">
        <f t="shared" si="26"/>
        <v>-1</v>
      </c>
      <c r="L91" s="6">
        <f t="shared" si="26"/>
        <v>0</v>
      </c>
      <c r="M91" s="6">
        <f t="shared" si="26"/>
        <v>0</v>
      </c>
      <c r="N91" s="6">
        <f t="shared" si="26"/>
        <v>0</v>
      </c>
      <c r="O91" s="6">
        <f t="shared" si="26"/>
        <v>0</v>
      </c>
      <c r="P91" s="6">
        <f t="shared" si="26"/>
        <v>0</v>
      </c>
      <c r="Q91" s="6">
        <f t="shared" si="26"/>
        <v>0</v>
      </c>
    </row>
    <row r="92">
      <c r="A92" s="3" t="s">
        <v>48</v>
      </c>
      <c r="B92" s="2" t="s">
        <v>81</v>
      </c>
      <c r="C92" s="2">
        <v>0.0</v>
      </c>
      <c r="D92" s="6">
        <f t="shared" ref="D92:Q92" si="27">if(D28=0,0,D60-D28)</f>
        <v>0</v>
      </c>
      <c r="E92" s="6">
        <f t="shared" si="27"/>
        <v>5</v>
      </c>
      <c r="F92" s="6">
        <f t="shared" si="27"/>
        <v>0</v>
      </c>
      <c r="G92" s="6">
        <f t="shared" si="27"/>
        <v>0</v>
      </c>
      <c r="H92" s="6">
        <f t="shared" si="27"/>
        <v>0</v>
      </c>
      <c r="I92" s="6">
        <f t="shared" si="27"/>
        <v>0</v>
      </c>
      <c r="J92" s="6">
        <f t="shared" si="27"/>
        <v>-2</v>
      </c>
      <c r="K92" s="6">
        <f t="shared" si="27"/>
        <v>0</v>
      </c>
      <c r="L92" s="6">
        <f t="shared" si="27"/>
        <v>0</v>
      </c>
      <c r="M92" s="6">
        <f t="shared" si="27"/>
        <v>0</v>
      </c>
      <c r="N92" s="6">
        <f t="shared" si="27"/>
        <v>-1</v>
      </c>
      <c r="O92" s="6">
        <f t="shared" si="27"/>
        <v>0</v>
      </c>
      <c r="P92" s="6">
        <f t="shared" si="27"/>
        <v>0</v>
      </c>
      <c r="Q92" s="6">
        <f t="shared" si="27"/>
        <v>0</v>
      </c>
    </row>
    <row r="93">
      <c r="A93" s="3" t="s">
        <v>49</v>
      </c>
      <c r="B93" s="2" t="s">
        <v>77</v>
      </c>
      <c r="C93" s="2">
        <v>4.0</v>
      </c>
      <c r="D93" s="6">
        <f t="shared" ref="D93:Q93" si="28">if(D29=0,0,D61-D29)</f>
        <v>5</v>
      </c>
      <c r="E93" s="6">
        <f t="shared" si="28"/>
        <v>-1</v>
      </c>
      <c r="F93" s="6">
        <f t="shared" si="28"/>
        <v>-3</v>
      </c>
      <c r="G93" s="6">
        <f t="shared" si="28"/>
        <v>-1</v>
      </c>
      <c r="H93" s="6">
        <f t="shared" si="28"/>
        <v>-3</v>
      </c>
      <c r="I93" s="6">
        <f t="shared" si="28"/>
        <v>-1</v>
      </c>
      <c r="J93" s="6">
        <f t="shared" si="28"/>
        <v>0</v>
      </c>
      <c r="K93" s="6">
        <f t="shared" si="28"/>
        <v>0</v>
      </c>
      <c r="L93" s="6">
        <f t="shared" si="28"/>
        <v>0</v>
      </c>
      <c r="M93" s="6">
        <f t="shared" si="28"/>
        <v>-4</v>
      </c>
      <c r="N93" s="6">
        <f t="shared" si="28"/>
        <v>2</v>
      </c>
      <c r="O93" s="6">
        <f t="shared" si="28"/>
        <v>2</v>
      </c>
      <c r="P93" s="6">
        <f t="shared" si="28"/>
        <v>2</v>
      </c>
      <c r="Q93" s="6">
        <f t="shared" si="28"/>
        <v>0</v>
      </c>
    </row>
    <row r="94">
      <c r="A94" s="3" t="s">
        <v>50</v>
      </c>
      <c r="B94" s="2" t="s">
        <v>78</v>
      </c>
      <c r="C94" s="2">
        <v>4.0</v>
      </c>
      <c r="D94" s="6">
        <f t="shared" ref="D94:Q94" si="29">if(D30=0,0,D62-D30)</f>
        <v>0</v>
      </c>
      <c r="E94" s="6">
        <f t="shared" si="29"/>
        <v>0</v>
      </c>
      <c r="F94" s="6">
        <f t="shared" si="29"/>
        <v>-1</v>
      </c>
      <c r="G94" s="6">
        <f t="shared" si="29"/>
        <v>-3</v>
      </c>
      <c r="H94" s="6">
        <f t="shared" si="29"/>
        <v>1</v>
      </c>
      <c r="I94" s="6">
        <f t="shared" si="29"/>
        <v>4</v>
      </c>
      <c r="J94" s="6">
        <f t="shared" si="29"/>
        <v>6</v>
      </c>
      <c r="K94" s="6">
        <f t="shared" si="29"/>
        <v>6</v>
      </c>
      <c r="L94" s="6">
        <f t="shared" si="29"/>
        <v>6</v>
      </c>
      <c r="M94" s="6">
        <f t="shared" si="29"/>
        <v>6</v>
      </c>
      <c r="N94" s="6">
        <f t="shared" si="29"/>
        <v>4</v>
      </c>
      <c r="O94" s="6">
        <f t="shared" si="29"/>
        <v>3</v>
      </c>
      <c r="P94" s="6">
        <f t="shared" si="29"/>
        <v>0</v>
      </c>
      <c r="Q94" s="6">
        <f t="shared" si="29"/>
        <v>0</v>
      </c>
    </row>
    <row r="95">
      <c r="A95" s="3" t="s">
        <v>51</v>
      </c>
      <c r="B95" s="2" t="s">
        <v>79</v>
      </c>
      <c r="C95" s="2">
        <v>-1.0</v>
      </c>
      <c r="D95" s="6">
        <f t="shared" ref="D95:Q95" si="30">if(D31=0,0,D63-D31)</f>
        <v>1</v>
      </c>
      <c r="E95" s="6">
        <f t="shared" si="30"/>
        <v>0</v>
      </c>
      <c r="F95" s="6">
        <f t="shared" si="30"/>
        <v>0</v>
      </c>
      <c r="G95" s="6">
        <f t="shared" si="30"/>
        <v>0</v>
      </c>
      <c r="H95" s="6">
        <f t="shared" si="30"/>
        <v>2</v>
      </c>
      <c r="I95" s="6">
        <f t="shared" si="30"/>
        <v>-1</v>
      </c>
      <c r="J95" s="6">
        <f t="shared" si="30"/>
        <v>1</v>
      </c>
      <c r="K95" s="6">
        <f t="shared" si="30"/>
        <v>0</v>
      </c>
      <c r="L95" s="6">
        <f t="shared" si="30"/>
        <v>1</v>
      </c>
      <c r="M95" s="6">
        <f t="shared" si="30"/>
        <v>-1</v>
      </c>
      <c r="N95" s="6">
        <f t="shared" si="30"/>
        <v>0</v>
      </c>
      <c r="O95" s="6">
        <f t="shared" si="30"/>
        <v>0</v>
      </c>
      <c r="P95" s="6">
        <f t="shared" si="30"/>
        <v>0</v>
      </c>
      <c r="Q95" s="6">
        <f t="shared" si="30"/>
        <v>0</v>
      </c>
    </row>
    <row r="97">
      <c r="A97" s="40" t="s">
        <v>82</v>
      </c>
    </row>
    <row r="98">
      <c r="A98" s="3" t="s">
        <v>1</v>
      </c>
      <c r="B98" s="2" t="s">
        <v>4</v>
      </c>
      <c r="C98" s="6">
        <f t="shared" ref="C98:C102" si="32">C66</f>
        <v>0</v>
      </c>
      <c r="D98" s="6">
        <f t="shared" ref="D98:Q98" si="31">D66+C98</f>
        <v>0</v>
      </c>
      <c r="E98" s="6">
        <f t="shared" si="31"/>
        <v>1</v>
      </c>
      <c r="F98" s="6">
        <f t="shared" si="31"/>
        <v>1</v>
      </c>
      <c r="G98" s="6">
        <f t="shared" si="31"/>
        <v>5</v>
      </c>
      <c r="H98" s="6">
        <f t="shared" si="31"/>
        <v>4</v>
      </c>
      <c r="I98" s="6">
        <f t="shared" si="31"/>
        <v>5</v>
      </c>
      <c r="J98" s="6">
        <f t="shared" si="31"/>
        <v>6</v>
      </c>
      <c r="K98" s="6">
        <f t="shared" si="31"/>
        <v>6</v>
      </c>
      <c r="L98" s="6">
        <f t="shared" si="31"/>
        <v>6</v>
      </c>
      <c r="M98" s="6">
        <f t="shared" si="31"/>
        <v>7</v>
      </c>
      <c r="N98" s="6">
        <f t="shared" si="31"/>
        <v>7</v>
      </c>
      <c r="O98" s="6">
        <f t="shared" si="31"/>
        <v>8</v>
      </c>
      <c r="P98" s="6">
        <f t="shared" si="31"/>
        <v>8</v>
      </c>
      <c r="Q98" s="6">
        <f t="shared" si="31"/>
        <v>8</v>
      </c>
    </row>
    <row r="99">
      <c r="A99" s="3" t="s">
        <v>22</v>
      </c>
      <c r="B99" s="2" t="s">
        <v>36</v>
      </c>
      <c r="C99" s="6">
        <f t="shared" si="32"/>
        <v>3</v>
      </c>
      <c r="D99" s="6">
        <f t="shared" ref="D99:Q99" si="33">D67+C99</f>
        <v>0</v>
      </c>
      <c r="E99" s="6">
        <f t="shared" si="33"/>
        <v>-1</v>
      </c>
      <c r="F99" s="6">
        <f t="shared" si="33"/>
        <v>0</v>
      </c>
      <c r="G99" s="6">
        <f t="shared" si="33"/>
        <v>-1</v>
      </c>
      <c r="H99" s="6">
        <f t="shared" si="33"/>
        <v>-1</v>
      </c>
      <c r="I99" s="6">
        <f t="shared" si="33"/>
        <v>0</v>
      </c>
      <c r="J99" s="6">
        <f t="shared" si="33"/>
        <v>3</v>
      </c>
      <c r="K99" s="6">
        <f t="shared" si="33"/>
        <v>5</v>
      </c>
      <c r="L99" s="6">
        <f t="shared" si="33"/>
        <v>5</v>
      </c>
      <c r="M99" s="6">
        <f t="shared" si="33"/>
        <v>5</v>
      </c>
      <c r="N99" s="6">
        <f t="shared" si="33"/>
        <v>5</v>
      </c>
      <c r="O99" s="6">
        <f t="shared" si="33"/>
        <v>6</v>
      </c>
      <c r="P99" s="6">
        <f t="shared" si="33"/>
        <v>6</v>
      </c>
      <c r="Q99" s="6">
        <f t="shared" si="33"/>
        <v>6</v>
      </c>
    </row>
    <row r="100">
      <c r="A100" s="3" t="s">
        <v>23</v>
      </c>
      <c r="B100" s="2" t="s">
        <v>52</v>
      </c>
      <c r="C100" s="6">
        <f t="shared" si="32"/>
        <v>4</v>
      </c>
      <c r="D100" s="6">
        <f t="shared" ref="D100:Q100" si="34">D68+C100</f>
        <v>4</v>
      </c>
      <c r="E100" s="6">
        <f t="shared" si="34"/>
        <v>4</v>
      </c>
      <c r="F100" s="6">
        <f t="shared" si="34"/>
        <v>4</v>
      </c>
      <c r="G100" s="6">
        <f t="shared" si="34"/>
        <v>5</v>
      </c>
      <c r="H100" s="6">
        <f t="shared" si="34"/>
        <v>7</v>
      </c>
      <c r="I100" s="6">
        <f t="shared" si="34"/>
        <v>8</v>
      </c>
      <c r="J100" s="6">
        <f t="shared" si="34"/>
        <v>6</v>
      </c>
      <c r="K100" s="6">
        <f t="shared" si="34"/>
        <v>6</v>
      </c>
      <c r="L100" s="6">
        <f t="shared" si="34"/>
        <v>6</v>
      </c>
      <c r="M100" s="6">
        <f t="shared" si="34"/>
        <v>7</v>
      </c>
      <c r="N100" s="6">
        <f t="shared" si="34"/>
        <v>9</v>
      </c>
      <c r="O100" s="6">
        <f t="shared" si="34"/>
        <v>7</v>
      </c>
      <c r="P100" s="6">
        <f t="shared" si="34"/>
        <v>7</v>
      </c>
      <c r="Q100" s="6">
        <f t="shared" si="34"/>
        <v>7</v>
      </c>
    </row>
    <row r="101">
      <c r="A101" s="3" t="s">
        <v>24</v>
      </c>
      <c r="B101" s="2" t="s">
        <v>53</v>
      </c>
      <c r="C101" s="6">
        <f t="shared" si="32"/>
        <v>-4</v>
      </c>
      <c r="D101" s="6">
        <f t="shared" ref="D101:Q101" si="35">D69+C101</f>
        <v>-5</v>
      </c>
      <c r="E101" s="6">
        <f t="shared" si="35"/>
        <v>-6</v>
      </c>
      <c r="F101" s="6">
        <f t="shared" si="35"/>
        <v>-7</v>
      </c>
      <c r="G101" s="6">
        <f t="shared" si="35"/>
        <v>-9</v>
      </c>
      <c r="H101" s="6">
        <f t="shared" si="35"/>
        <v>-6</v>
      </c>
      <c r="I101" s="6">
        <f t="shared" si="35"/>
        <v>-6</v>
      </c>
      <c r="J101" s="6">
        <f t="shared" si="35"/>
        <v>-6</v>
      </c>
      <c r="K101" s="6">
        <f t="shared" si="35"/>
        <v>-6</v>
      </c>
      <c r="L101" s="6">
        <f t="shared" si="35"/>
        <v>-7</v>
      </c>
      <c r="M101" s="6">
        <f t="shared" si="35"/>
        <v>-7</v>
      </c>
      <c r="N101" s="6">
        <f t="shared" si="35"/>
        <v>-4</v>
      </c>
      <c r="O101" s="6">
        <f t="shared" si="35"/>
        <v>-5</v>
      </c>
      <c r="P101" s="6">
        <f t="shared" si="35"/>
        <v>-5</v>
      </c>
      <c r="Q101" s="6">
        <f t="shared" si="35"/>
        <v>-5</v>
      </c>
    </row>
    <row r="102">
      <c r="A102" s="3" t="s">
        <v>25</v>
      </c>
      <c r="B102" s="2" t="s">
        <v>54</v>
      </c>
      <c r="C102" s="6">
        <f t="shared" si="32"/>
        <v>1</v>
      </c>
      <c r="D102" s="6">
        <f t="shared" ref="D102:Q102" si="36">D70+C102</f>
        <v>-2</v>
      </c>
      <c r="E102" s="6">
        <f t="shared" si="36"/>
        <v>-2</v>
      </c>
      <c r="F102" s="6">
        <f t="shared" si="36"/>
        <v>0</v>
      </c>
      <c r="G102" s="6">
        <f t="shared" si="36"/>
        <v>6</v>
      </c>
      <c r="H102" s="6">
        <f t="shared" si="36"/>
        <v>11</v>
      </c>
      <c r="I102" s="6">
        <f t="shared" si="36"/>
        <v>11</v>
      </c>
      <c r="J102" s="6">
        <f t="shared" si="36"/>
        <v>11</v>
      </c>
      <c r="K102" s="6">
        <f t="shared" si="36"/>
        <v>11</v>
      </c>
      <c r="L102" s="6">
        <f t="shared" si="36"/>
        <v>13</v>
      </c>
      <c r="M102" s="6">
        <f t="shared" si="36"/>
        <v>14</v>
      </c>
      <c r="N102" s="6">
        <f t="shared" si="36"/>
        <v>10</v>
      </c>
      <c r="O102" s="6">
        <f t="shared" si="36"/>
        <v>12</v>
      </c>
      <c r="P102" s="6">
        <f t="shared" si="36"/>
        <v>12</v>
      </c>
      <c r="Q102" s="6">
        <f t="shared" si="36"/>
        <v>12</v>
      </c>
    </row>
    <row r="103">
      <c r="A103" s="3" t="s">
        <v>26</v>
      </c>
      <c r="B103" s="2" t="s">
        <v>55</v>
      </c>
      <c r="C103" s="2">
        <v>0.0</v>
      </c>
      <c r="D103" s="6">
        <f t="shared" ref="D103:Q103" si="37">D71+C103</f>
        <v>1</v>
      </c>
      <c r="E103" s="6">
        <f t="shared" si="37"/>
        <v>4</v>
      </c>
      <c r="F103" s="6">
        <f t="shared" si="37"/>
        <v>5</v>
      </c>
      <c r="G103" s="6">
        <f t="shared" si="37"/>
        <v>5</v>
      </c>
      <c r="H103" s="6">
        <f t="shared" si="37"/>
        <v>4</v>
      </c>
      <c r="I103" s="6">
        <f t="shared" si="37"/>
        <v>9</v>
      </c>
      <c r="J103" s="6">
        <f t="shared" si="37"/>
        <v>11</v>
      </c>
      <c r="K103" s="6">
        <f t="shared" si="37"/>
        <v>11</v>
      </c>
      <c r="L103" s="6">
        <f t="shared" si="37"/>
        <v>12</v>
      </c>
      <c r="M103" s="6">
        <f t="shared" si="37"/>
        <v>12</v>
      </c>
      <c r="N103" s="6">
        <f t="shared" si="37"/>
        <v>12</v>
      </c>
      <c r="O103" s="6">
        <f t="shared" si="37"/>
        <v>12</v>
      </c>
      <c r="P103" s="6">
        <f t="shared" si="37"/>
        <v>12</v>
      </c>
      <c r="Q103" s="6">
        <f t="shared" si="37"/>
        <v>12</v>
      </c>
    </row>
    <row r="104">
      <c r="A104" s="3" t="s">
        <v>27</v>
      </c>
      <c r="B104" s="2" t="s">
        <v>56</v>
      </c>
      <c r="C104" s="6">
        <f t="shared" ref="C104:C127" si="39">C72</f>
        <v>2</v>
      </c>
      <c r="D104" s="6">
        <f t="shared" ref="D104:Q104" si="38">D72+C104</f>
        <v>5</v>
      </c>
      <c r="E104" s="6">
        <f t="shared" si="38"/>
        <v>4</v>
      </c>
      <c r="F104" s="6">
        <f t="shared" si="38"/>
        <v>2</v>
      </c>
      <c r="G104" s="6">
        <f t="shared" si="38"/>
        <v>-1</v>
      </c>
      <c r="H104" s="6">
        <f t="shared" si="38"/>
        <v>0</v>
      </c>
      <c r="I104" s="6">
        <f t="shared" si="38"/>
        <v>-2</v>
      </c>
      <c r="J104" s="6">
        <f t="shared" si="38"/>
        <v>-3</v>
      </c>
      <c r="K104" s="6">
        <f t="shared" si="38"/>
        <v>-2</v>
      </c>
      <c r="L104" s="6">
        <f t="shared" si="38"/>
        <v>0</v>
      </c>
      <c r="M104" s="6">
        <f t="shared" si="38"/>
        <v>1</v>
      </c>
      <c r="N104" s="6">
        <f t="shared" si="38"/>
        <v>4</v>
      </c>
      <c r="O104" s="6">
        <f t="shared" si="38"/>
        <v>2</v>
      </c>
      <c r="P104" s="6">
        <f t="shared" si="38"/>
        <v>3</v>
      </c>
      <c r="Q104" s="6">
        <f t="shared" si="38"/>
        <v>3</v>
      </c>
    </row>
    <row r="105">
      <c r="A105" s="3" t="s">
        <v>28</v>
      </c>
      <c r="B105" s="2" t="s">
        <v>57</v>
      </c>
      <c r="C105" s="6">
        <f t="shared" si="39"/>
        <v>2</v>
      </c>
      <c r="D105" s="6">
        <f t="shared" ref="D105:Q105" si="40">D73+C105</f>
        <v>3</v>
      </c>
      <c r="E105" s="6">
        <f t="shared" si="40"/>
        <v>3</v>
      </c>
      <c r="F105" s="6">
        <f t="shared" si="40"/>
        <v>2</v>
      </c>
      <c r="G105" s="6">
        <f t="shared" si="40"/>
        <v>3</v>
      </c>
      <c r="H105" s="6">
        <f t="shared" si="40"/>
        <v>3</v>
      </c>
      <c r="I105" s="6">
        <f t="shared" si="40"/>
        <v>3</v>
      </c>
      <c r="J105" s="6">
        <f t="shared" si="40"/>
        <v>4</v>
      </c>
      <c r="K105" s="6">
        <f t="shared" si="40"/>
        <v>1</v>
      </c>
      <c r="L105" s="6">
        <f t="shared" si="40"/>
        <v>0</v>
      </c>
      <c r="M105" s="6">
        <f t="shared" si="40"/>
        <v>3</v>
      </c>
      <c r="N105" s="6">
        <f t="shared" si="40"/>
        <v>3</v>
      </c>
      <c r="O105" s="6">
        <f t="shared" si="40"/>
        <v>4</v>
      </c>
      <c r="P105" s="6">
        <f t="shared" si="40"/>
        <v>4</v>
      </c>
      <c r="Q105" s="6">
        <f t="shared" si="40"/>
        <v>4</v>
      </c>
    </row>
    <row r="106">
      <c r="A106" s="3" t="s">
        <v>29</v>
      </c>
      <c r="B106" s="2" t="s">
        <v>58</v>
      </c>
      <c r="C106" s="6">
        <f t="shared" si="39"/>
        <v>0</v>
      </c>
      <c r="D106" s="6">
        <f t="shared" ref="D106:Q106" si="41">D74+C106</f>
        <v>4</v>
      </c>
      <c r="E106" s="6">
        <f t="shared" si="41"/>
        <v>6</v>
      </c>
      <c r="F106" s="6">
        <f t="shared" si="41"/>
        <v>10</v>
      </c>
      <c r="G106" s="6">
        <f t="shared" si="41"/>
        <v>9</v>
      </c>
      <c r="H106" s="6">
        <f t="shared" si="41"/>
        <v>9</v>
      </c>
      <c r="I106" s="6">
        <f t="shared" si="41"/>
        <v>8</v>
      </c>
      <c r="J106" s="6">
        <f t="shared" si="41"/>
        <v>10</v>
      </c>
      <c r="K106" s="6">
        <f t="shared" si="41"/>
        <v>10</v>
      </c>
      <c r="L106" s="6">
        <f t="shared" si="41"/>
        <v>12</v>
      </c>
      <c r="M106" s="6">
        <f t="shared" si="41"/>
        <v>12</v>
      </c>
      <c r="N106" s="6">
        <f t="shared" si="41"/>
        <v>12</v>
      </c>
      <c r="O106" s="6">
        <f t="shared" si="41"/>
        <v>12</v>
      </c>
      <c r="P106" s="6">
        <f t="shared" si="41"/>
        <v>12</v>
      </c>
      <c r="Q106" s="6">
        <f t="shared" si="41"/>
        <v>12</v>
      </c>
    </row>
    <row r="107">
      <c r="A107" s="3" t="s">
        <v>30</v>
      </c>
      <c r="B107" s="2" t="s">
        <v>59</v>
      </c>
      <c r="C107" s="6">
        <f t="shared" si="39"/>
        <v>-1</v>
      </c>
      <c r="D107" s="6">
        <f t="shared" ref="D107:Q107" si="42">D75+C107</f>
        <v>0</v>
      </c>
      <c r="E107" s="6">
        <f t="shared" si="42"/>
        <v>0</v>
      </c>
      <c r="F107" s="6">
        <f t="shared" si="42"/>
        <v>0</v>
      </c>
      <c r="G107" s="6">
        <f t="shared" si="42"/>
        <v>0</v>
      </c>
      <c r="H107" s="6">
        <f t="shared" si="42"/>
        <v>-2</v>
      </c>
      <c r="I107" s="6">
        <f t="shared" si="42"/>
        <v>-3</v>
      </c>
      <c r="J107" s="6">
        <f t="shared" si="42"/>
        <v>-4</v>
      </c>
      <c r="K107" s="6">
        <f t="shared" si="42"/>
        <v>-4</v>
      </c>
      <c r="L107" s="6">
        <f t="shared" si="42"/>
        <v>-4</v>
      </c>
      <c r="M107" s="6">
        <f t="shared" si="42"/>
        <v>-4</v>
      </c>
      <c r="N107" s="6">
        <f t="shared" si="42"/>
        <v>-4</v>
      </c>
      <c r="O107" s="6">
        <f t="shared" si="42"/>
        <v>-5</v>
      </c>
      <c r="P107" s="6">
        <f t="shared" si="42"/>
        <v>-5</v>
      </c>
      <c r="Q107" s="6">
        <f t="shared" si="42"/>
        <v>-5</v>
      </c>
    </row>
    <row r="108">
      <c r="A108" s="3" t="s">
        <v>31</v>
      </c>
      <c r="B108" s="2" t="s">
        <v>60</v>
      </c>
      <c r="C108" s="6">
        <f t="shared" si="39"/>
        <v>1</v>
      </c>
      <c r="D108" s="6">
        <f t="shared" ref="D108:Q108" si="43">D76+C108</f>
        <v>0</v>
      </c>
      <c r="E108" s="6">
        <f t="shared" si="43"/>
        <v>1</v>
      </c>
      <c r="F108" s="6">
        <f t="shared" si="43"/>
        <v>0</v>
      </c>
      <c r="G108" s="6">
        <f t="shared" si="43"/>
        <v>1</v>
      </c>
      <c r="H108" s="6">
        <f t="shared" si="43"/>
        <v>-2</v>
      </c>
      <c r="I108" s="6">
        <f t="shared" si="43"/>
        <v>-2</v>
      </c>
      <c r="J108" s="6">
        <f t="shared" si="43"/>
        <v>-5</v>
      </c>
      <c r="K108" s="6">
        <f t="shared" si="43"/>
        <v>-7</v>
      </c>
      <c r="L108" s="6">
        <f t="shared" si="43"/>
        <v>-9</v>
      </c>
      <c r="M108" s="6">
        <f t="shared" si="43"/>
        <v>-9</v>
      </c>
      <c r="N108" s="6">
        <f t="shared" si="43"/>
        <v>-9</v>
      </c>
      <c r="O108" s="6">
        <f t="shared" si="43"/>
        <v>-9</v>
      </c>
      <c r="P108" s="6">
        <f t="shared" si="43"/>
        <v>-10</v>
      </c>
      <c r="Q108" s="6">
        <f t="shared" si="43"/>
        <v>-10</v>
      </c>
    </row>
    <row r="109">
      <c r="A109" s="3" t="s">
        <v>32</v>
      </c>
      <c r="B109" s="2" t="s">
        <v>61</v>
      </c>
      <c r="C109" s="6">
        <f t="shared" si="39"/>
        <v>3</v>
      </c>
      <c r="D109" s="6">
        <f t="shared" ref="D109:Q109" si="44">D77+C109</f>
        <v>6</v>
      </c>
      <c r="E109" s="6">
        <f t="shared" si="44"/>
        <v>8</v>
      </c>
      <c r="F109" s="6">
        <f t="shared" si="44"/>
        <v>10</v>
      </c>
      <c r="G109" s="6">
        <f t="shared" si="44"/>
        <v>11</v>
      </c>
      <c r="H109" s="6">
        <f t="shared" si="44"/>
        <v>12</v>
      </c>
      <c r="I109" s="6">
        <f t="shared" si="44"/>
        <v>14</v>
      </c>
      <c r="J109" s="6">
        <f t="shared" si="44"/>
        <v>14</v>
      </c>
      <c r="K109" s="6">
        <f t="shared" si="44"/>
        <v>15</v>
      </c>
      <c r="L109" s="6">
        <f t="shared" si="44"/>
        <v>17</v>
      </c>
      <c r="M109" s="6">
        <f t="shared" si="44"/>
        <v>18</v>
      </c>
      <c r="N109" s="6">
        <f t="shared" si="44"/>
        <v>16</v>
      </c>
      <c r="O109" s="6">
        <f t="shared" si="44"/>
        <v>17</v>
      </c>
      <c r="P109" s="6">
        <f t="shared" si="44"/>
        <v>16</v>
      </c>
      <c r="Q109" s="6">
        <f t="shared" si="44"/>
        <v>16</v>
      </c>
    </row>
    <row r="110">
      <c r="A110" s="3" t="s">
        <v>33</v>
      </c>
      <c r="B110" s="2" t="s">
        <v>62</v>
      </c>
      <c r="C110" s="6">
        <f t="shared" si="39"/>
        <v>2</v>
      </c>
      <c r="D110" s="6">
        <f t="shared" ref="D110:Q110" si="45">D78+C110</f>
        <v>-5</v>
      </c>
      <c r="E110" s="6">
        <f t="shared" si="45"/>
        <v>-5</v>
      </c>
      <c r="F110" s="6">
        <f t="shared" si="45"/>
        <v>-5</v>
      </c>
      <c r="G110" s="6">
        <f t="shared" si="45"/>
        <v>-5</v>
      </c>
      <c r="H110" s="6">
        <f t="shared" si="45"/>
        <v>-6</v>
      </c>
      <c r="I110" s="6">
        <f t="shared" si="45"/>
        <v>-5</v>
      </c>
      <c r="J110" s="6">
        <f t="shared" si="45"/>
        <v>-4</v>
      </c>
      <c r="K110" s="6">
        <f t="shared" si="45"/>
        <v>-9</v>
      </c>
      <c r="L110" s="6">
        <f t="shared" si="45"/>
        <v>-7</v>
      </c>
      <c r="M110" s="6">
        <f t="shared" si="45"/>
        <v>-7</v>
      </c>
      <c r="N110" s="6">
        <f t="shared" si="45"/>
        <v>-6</v>
      </c>
      <c r="O110" s="6">
        <f t="shared" si="45"/>
        <v>-4</v>
      </c>
      <c r="P110" s="6">
        <f t="shared" si="45"/>
        <v>-4</v>
      </c>
      <c r="Q110" s="6">
        <f t="shared" si="45"/>
        <v>-4</v>
      </c>
    </row>
    <row r="111">
      <c r="A111" s="3" t="s">
        <v>34</v>
      </c>
      <c r="B111" s="2" t="s">
        <v>63</v>
      </c>
      <c r="C111" s="6">
        <f t="shared" si="39"/>
        <v>0</v>
      </c>
      <c r="D111" s="6">
        <f t="shared" ref="D111:Q111" si="46">D79+C111</f>
        <v>0</v>
      </c>
      <c r="E111" s="6">
        <f t="shared" si="46"/>
        <v>0</v>
      </c>
      <c r="F111" s="6">
        <f t="shared" si="46"/>
        <v>2</v>
      </c>
      <c r="G111" s="6">
        <f t="shared" si="46"/>
        <v>3</v>
      </c>
      <c r="H111" s="6">
        <f t="shared" si="46"/>
        <v>3</v>
      </c>
      <c r="I111" s="6">
        <f t="shared" si="46"/>
        <v>3</v>
      </c>
      <c r="J111" s="6">
        <f t="shared" si="46"/>
        <v>3</v>
      </c>
      <c r="K111" s="6">
        <f t="shared" si="46"/>
        <v>4</v>
      </c>
      <c r="L111" s="6">
        <f t="shared" si="46"/>
        <v>4</v>
      </c>
      <c r="M111" s="6">
        <f t="shared" si="46"/>
        <v>5</v>
      </c>
      <c r="N111" s="6">
        <f t="shared" si="46"/>
        <v>9</v>
      </c>
      <c r="O111" s="6">
        <f t="shared" si="46"/>
        <v>9</v>
      </c>
      <c r="P111" s="6">
        <f t="shared" si="46"/>
        <v>9</v>
      </c>
      <c r="Q111" s="6">
        <f t="shared" si="46"/>
        <v>9</v>
      </c>
    </row>
    <row r="112">
      <c r="A112" s="3" t="s">
        <v>35</v>
      </c>
      <c r="B112" s="2" t="s">
        <v>64</v>
      </c>
      <c r="C112" s="6">
        <f t="shared" si="39"/>
        <v>2</v>
      </c>
      <c r="D112" s="6">
        <f t="shared" ref="D112:Q112" si="47">D80+C112</f>
        <v>3</v>
      </c>
      <c r="E112" s="6">
        <f t="shared" si="47"/>
        <v>1</v>
      </c>
      <c r="F112" s="6">
        <f t="shared" si="47"/>
        <v>1</v>
      </c>
      <c r="G112" s="6">
        <f t="shared" si="47"/>
        <v>-1</v>
      </c>
      <c r="H112" s="6">
        <f t="shared" si="47"/>
        <v>-3</v>
      </c>
      <c r="I112" s="6">
        <f t="shared" si="47"/>
        <v>-5</v>
      </c>
      <c r="J112" s="6">
        <f t="shared" si="47"/>
        <v>-7</v>
      </c>
      <c r="K112" s="6">
        <f t="shared" si="47"/>
        <v>-6</v>
      </c>
      <c r="L112" s="6">
        <f t="shared" si="47"/>
        <v>-5</v>
      </c>
      <c r="M112" s="6">
        <f t="shared" si="47"/>
        <v>-7</v>
      </c>
      <c r="N112" s="6">
        <f t="shared" si="47"/>
        <v>-9</v>
      </c>
      <c r="O112" s="6">
        <f t="shared" si="47"/>
        <v>-13</v>
      </c>
      <c r="P112" s="6">
        <f t="shared" si="47"/>
        <v>-13</v>
      </c>
      <c r="Q112" s="6">
        <f t="shared" si="47"/>
        <v>-13</v>
      </c>
    </row>
    <row r="113">
      <c r="A113" s="3" t="s">
        <v>37</v>
      </c>
      <c r="B113" s="2" t="s">
        <v>65</v>
      </c>
      <c r="C113" s="6">
        <f t="shared" si="39"/>
        <v>4</v>
      </c>
      <c r="D113" s="6">
        <f t="shared" ref="D113:Q113" si="48">D81+C113</f>
        <v>6</v>
      </c>
      <c r="E113" s="6">
        <f t="shared" si="48"/>
        <v>7</v>
      </c>
      <c r="F113" s="6">
        <f t="shared" si="48"/>
        <v>7</v>
      </c>
      <c r="G113" s="6">
        <f t="shared" si="48"/>
        <v>6</v>
      </c>
      <c r="H113" s="6">
        <f t="shared" si="48"/>
        <v>6</v>
      </c>
      <c r="I113" s="6">
        <f t="shared" si="48"/>
        <v>6</v>
      </c>
      <c r="J113" s="6">
        <f t="shared" si="48"/>
        <v>6</v>
      </c>
      <c r="K113" s="6">
        <f t="shared" si="48"/>
        <v>3</v>
      </c>
      <c r="L113" s="6">
        <f t="shared" si="48"/>
        <v>4</v>
      </c>
      <c r="M113" s="6">
        <f t="shared" si="48"/>
        <v>9</v>
      </c>
      <c r="N113" s="6">
        <f t="shared" si="48"/>
        <v>11</v>
      </c>
      <c r="O113" s="6">
        <f t="shared" si="48"/>
        <v>12</v>
      </c>
      <c r="P113" s="6">
        <f t="shared" si="48"/>
        <v>12</v>
      </c>
      <c r="Q113" s="6">
        <f t="shared" si="48"/>
        <v>12</v>
      </c>
    </row>
    <row r="114">
      <c r="A114" s="3" t="s">
        <v>38</v>
      </c>
      <c r="B114" s="2" t="s">
        <v>66</v>
      </c>
      <c r="C114" s="6">
        <f t="shared" si="39"/>
        <v>0</v>
      </c>
      <c r="D114" s="6">
        <f t="shared" ref="D114:Q114" si="49">D82+C114</f>
        <v>-2</v>
      </c>
      <c r="E114" s="6">
        <f t="shared" si="49"/>
        <v>-1</v>
      </c>
      <c r="F114" s="6">
        <f t="shared" si="49"/>
        <v>-1</v>
      </c>
      <c r="G114" s="6">
        <f t="shared" si="49"/>
        <v>-1</v>
      </c>
      <c r="H114" s="6">
        <f t="shared" si="49"/>
        <v>-1</v>
      </c>
      <c r="I114" s="6">
        <f t="shared" si="49"/>
        <v>-2</v>
      </c>
      <c r="J114" s="6">
        <f t="shared" si="49"/>
        <v>-2</v>
      </c>
      <c r="K114" s="6">
        <f t="shared" si="49"/>
        <v>1</v>
      </c>
      <c r="L114" s="6">
        <f t="shared" si="49"/>
        <v>0</v>
      </c>
      <c r="M114" s="6">
        <f t="shared" si="49"/>
        <v>-1</v>
      </c>
      <c r="N114" s="6">
        <f t="shared" si="49"/>
        <v>-1</v>
      </c>
      <c r="O114" s="6">
        <f t="shared" si="49"/>
        <v>2</v>
      </c>
      <c r="P114" s="6">
        <f t="shared" si="49"/>
        <v>5</v>
      </c>
      <c r="Q114" s="6">
        <f t="shared" si="49"/>
        <v>5</v>
      </c>
    </row>
    <row r="115">
      <c r="A115" s="3" t="s">
        <v>39</v>
      </c>
      <c r="B115" s="2" t="s">
        <v>67</v>
      </c>
      <c r="C115" s="6">
        <f t="shared" si="39"/>
        <v>2</v>
      </c>
      <c r="D115" s="6">
        <f t="shared" ref="D115:Q115" si="50">D83+C115</f>
        <v>1</v>
      </c>
      <c r="E115" s="6">
        <f t="shared" si="50"/>
        <v>0</v>
      </c>
      <c r="F115" s="6">
        <f t="shared" si="50"/>
        <v>-3</v>
      </c>
      <c r="G115" s="6">
        <f t="shared" si="50"/>
        <v>-3</v>
      </c>
      <c r="H115" s="6">
        <f t="shared" si="50"/>
        <v>-5</v>
      </c>
      <c r="I115" s="6">
        <f t="shared" si="50"/>
        <v>-6</v>
      </c>
      <c r="J115" s="6">
        <f t="shared" si="50"/>
        <v>-6</v>
      </c>
      <c r="K115" s="6">
        <f t="shared" si="50"/>
        <v>-7</v>
      </c>
      <c r="L115" s="6">
        <f t="shared" si="50"/>
        <v>-5</v>
      </c>
      <c r="M115" s="6">
        <f t="shared" si="50"/>
        <v>-5</v>
      </c>
      <c r="N115" s="6">
        <f t="shared" si="50"/>
        <v>-6</v>
      </c>
      <c r="O115" s="6">
        <f t="shared" si="50"/>
        <v>-7</v>
      </c>
      <c r="P115" s="6">
        <f t="shared" si="50"/>
        <v>-7</v>
      </c>
      <c r="Q115" s="6">
        <f t="shared" si="50"/>
        <v>-7</v>
      </c>
    </row>
    <row r="116">
      <c r="A116" s="3" t="s">
        <v>40</v>
      </c>
      <c r="B116" s="2" t="s">
        <v>68</v>
      </c>
      <c r="C116" s="6">
        <f t="shared" si="39"/>
        <v>4</v>
      </c>
      <c r="D116" s="6">
        <f t="shared" ref="D116:Q116" si="51">D84+C116</f>
        <v>2</v>
      </c>
      <c r="E116" s="6">
        <f t="shared" si="51"/>
        <v>4</v>
      </c>
      <c r="F116" s="6">
        <f t="shared" si="51"/>
        <v>4</v>
      </c>
      <c r="G116" s="6">
        <f t="shared" si="51"/>
        <v>4</v>
      </c>
      <c r="H116" s="6">
        <f t="shared" si="51"/>
        <v>5</v>
      </c>
      <c r="I116" s="6">
        <f t="shared" si="51"/>
        <v>6</v>
      </c>
      <c r="J116" s="6">
        <f t="shared" si="51"/>
        <v>6</v>
      </c>
      <c r="K116" s="6">
        <f t="shared" si="51"/>
        <v>-8</v>
      </c>
      <c r="L116" s="6">
        <f t="shared" si="51"/>
        <v>-8</v>
      </c>
      <c r="M116" s="6">
        <f t="shared" si="51"/>
        <v>-21</v>
      </c>
      <c r="N116" s="6">
        <f t="shared" si="51"/>
        <v>-21</v>
      </c>
      <c r="O116" s="6">
        <f t="shared" si="51"/>
        <v>-20</v>
      </c>
      <c r="P116" s="6">
        <f t="shared" si="51"/>
        <v>-20</v>
      </c>
      <c r="Q116" s="6">
        <f t="shared" si="51"/>
        <v>-20</v>
      </c>
    </row>
    <row r="117">
      <c r="A117" s="3" t="s">
        <v>41</v>
      </c>
      <c r="B117" s="2" t="s">
        <v>69</v>
      </c>
      <c r="C117" s="6">
        <f t="shared" si="39"/>
        <v>0</v>
      </c>
      <c r="D117" s="6">
        <f t="shared" ref="D117:Q117" si="52">D85+C117</f>
        <v>0</v>
      </c>
      <c r="E117" s="6">
        <f t="shared" si="52"/>
        <v>1</v>
      </c>
      <c r="F117" s="6">
        <f t="shared" si="52"/>
        <v>1</v>
      </c>
      <c r="G117" s="6">
        <f t="shared" si="52"/>
        <v>2</v>
      </c>
      <c r="H117" s="6">
        <f t="shared" si="52"/>
        <v>3</v>
      </c>
      <c r="I117" s="6">
        <f t="shared" si="52"/>
        <v>3</v>
      </c>
      <c r="J117" s="6">
        <f t="shared" si="52"/>
        <v>4</v>
      </c>
      <c r="K117" s="6">
        <f t="shared" si="52"/>
        <v>4</v>
      </c>
      <c r="L117" s="6">
        <f t="shared" si="52"/>
        <v>4</v>
      </c>
      <c r="M117" s="6">
        <f t="shared" si="52"/>
        <v>4</v>
      </c>
      <c r="N117" s="6">
        <f t="shared" si="52"/>
        <v>5</v>
      </c>
      <c r="O117" s="6">
        <f t="shared" si="52"/>
        <v>5</v>
      </c>
      <c r="P117" s="6">
        <f t="shared" si="52"/>
        <v>5</v>
      </c>
      <c r="Q117" s="6">
        <f t="shared" si="52"/>
        <v>5</v>
      </c>
    </row>
    <row r="118">
      <c r="A118" s="3" t="s">
        <v>42</v>
      </c>
      <c r="B118" s="2" t="s">
        <v>70</v>
      </c>
      <c r="C118" s="6">
        <f t="shared" si="39"/>
        <v>-1</v>
      </c>
      <c r="D118" s="6">
        <f t="shared" ref="D118:Q118" si="53">D86+C118</f>
        <v>-4</v>
      </c>
      <c r="E118" s="6">
        <f t="shared" si="53"/>
        <v>-5</v>
      </c>
      <c r="F118" s="6">
        <f t="shared" si="53"/>
        <v>-6</v>
      </c>
      <c r="G118" s="6">
        <f t="shared" si="53"/>
        <v>-5</v>
      </c>
      <c r="H118" s="6">
        <f t="shared" si="53"/>
        <v>-5</v>
      </c>
      <c r="I118" s="6">
        <f t="shared" si="53"/>
        <v>-4</v>
      </c>
      <c r="J118" s="6">
        <f t="shared" si="53"/>
        <v>-6</v>
      </c>
      <c r="K118" s="6">
        <f t="shared" si="53"/>
        <v>-1</v>
      </c>
      <c r="L118" s="6">
        <f t="shared" si="53"/>
        <v>7</v>
      </c>
      <c r="M118" s="6">
        <f t="shared" si="53"/>
        <v>9</v>
      </c>
      <c r="N118" s="6">
        <f t="shared" si="53"/>
        <v>8</v>
      </c>
      <c r="O118" s="6">
        <f t="shared" si="53"/>
        <v>5</v>
      </c>
      <c r="P118" s="6">
        <f t="shared" si="53"/>
        <v>5</v>
      </c>
      <c r="Q118" s="6">
        <f t="shared" si="53"/>
        <v>5</v>
      </c>
    </row>
    <row r="119">
      <c r="A119" s="3" t="s">
        <v>43</v>
      </c>
      <c r="B119" s="2" t="s">
        <v>71</v>
      </c>
      <c r="C119" s="6">
        <f t="shared" si="39"/>
        <v>2</v>
      </c>
      <c r="D119" s="6">
        <f t="shared" ref="D119:Q119" si="54">D87+C119</f>
        <v>3</v>
      </c>
      <c r="E119" s="6">
        <f t="shared" si="54"/>
        <v>6</v>
      </c>
      <c r="F119" s="6">
        <f t="shared" si="54"/>
        <v>8</v>
      </c>
      <c r="G119" s="6">
        <f t="shared" si="54"/>
        <v>9</v>
      </c>
      <c r="H119" s="6">
        <f t="shared" si="54"/>
        <v>9</v>
      </c>
      <c r="I119" s="6">
        <f t="shared" si="54"/>
        <v>9</v>
      </c>
      <c r="J119" s="6">
        <f t="shared" si="54"/>
        <v>8</v>
      </c>
      <c r="K119" s="6">
        <f t="shared" si="54"/>
        <v>9</v>
      </c>
      <c r="L119" s="6">
        <f t="shared" si="54"/>
        <v>9</v>
      </c>
      <c r="M119" s="6">
        <f t="shared" si="54"/>
        <v>10</v>
      </c>
      <c r="N119" s="6">
        <f t="shared" si="54"/>
        <v>10</v>
      </c>
      <c r="O119" s="6">
        <f t="shared" si="54"/>
        <v>10</v>
      </c>
      <c r="P119" s="6">
        <f t="shared" si="54"/>
        <v>11</v>
      </c>
      <c r="Q119" s="6">
        <f t="shared" si="54"/>
        <v>11</v>
      </c>
    </row>
    <row r="120">
      <c r="A120" s="3" t="s">
        <v>44</v>
      </c>
      <c r="B120" s="2" t="s">
        <v>72</v>
      </c>
      <c r="C120" s="6">
        <f t="shared" si="39"/>
        <v>0</v>
      </c>
      <c r="D120" s="6">
        <f t="shared" ref="D120:Q120" si="55">D88+C120</f>
        <v>0</v>
      </c>
      <c r="E120" s="6">
        <f t="shared" si="55"/>
        <v>0</v>
      </c>
      <c r="F120" s="6">
        <f t="shared" si="55"/>
        <v>0</v>
      </c>
      <c r="G120" s="6">
        <f t="shared" si="55"/>
        <v>1</v>
      </c>
      <c r="H120" s="6">
        <f t="shared" si="55"/>
        <v>2</v>
      </c>
      <c r="I120" s="6">
        <f t="shared" si="55"/>
        <v>2</v>
      </c>
      <c r="J120" s="6">
        <f t="shared" si="55"/>
        <v>5</v>
      </c>
      <c r="K120" s="6">
        <f t="shared" si="55"/>
        <v>6</v>
      </c>
      <c r="L120" s="6">
        <f t="shared" si="55"/>
        <v>7</v>
      </c>
      <c r="M120" s="6">
        <f t="shared" si="55"/>
        <v>8</v>
      </c>
      <c r="N120" s="6">
        <f t="shared" si="55"/>
        <v>8</v>
      </c>
      <c r="O120" s="6">
        <f t="shared" si="55"/>
        <v>8</v>
      </c>
      <c r="P120" s="6">
        <f t="shared" si="55"/>
        <v>8</v>
      </c>
      <c r="Q120" s="6">
        <f t="shared" si="55"/>
        <v>8</v>
      </c>
    </row>
    <row r="121">
      <c r="A121" s="3" t="s">
        <v>45</v>
      </c>
      <c r="B121" s="2" t="s">
        <v>73</v>
      </c>
      <c r="C121" s="6">
        <f t="shared" si="39"/>
        <v>5</v>
      </c>
      <c r="D121" s="6">
        <f t="shared" ref="D121:Q121" si="56">D89+C121</f>
        <v>6</v>
      </c>
      <c r="E121" s="6">
        <f t="shared" si="56"/>
        <v>7</v>
      </c>
      <c r="F121" s="6">
        <f t="shared" si="56"/>
        <v>8</v>
      </c>
      <c r="G121" s="6">
        <f t="shared" si="56"/>
        <v>8</v>
      </c>
      <c r="H121" s="6">
        <f t="shared" si="56"/>
        <v>8</v>
      </c>
      <c r="I121" s="6">
        <f t="shared" si="56"/>
        <v>8</v>
      </c>
      <c r="J121" s="6">
        <f t="shared" si="56"/>
        <v>11</v>
      </c>
      <c r="K121" s="6">
        <f t="shared" si="56"/>
        <v>14</v>
      </c>
      <c r="L121" s="6">
        <f t="shared" si="56"/>
        <v>5</v>
      </c>
      <c r="M121" s="6">
        <f t="shared" si="56"/>
        <v>-1</v>
      </c>
      <c r="N121" s="6">
        <f t="shared" si="56"/>
        <v>-1</v>
      </c>
      <c r="O121" s="6">
        <f t="shared" si="56"/>
        <v>-6</v>
      </c>
      <c r="P121" s="6">
        <f t="shared" si="56"/>
        <v>-6</v>
      </c>
      <c r="Q121" s="6">
        <f t="shared" si="56"/>
        <v>-6</v>
      </c>
    </row>
    <row r="122">
      <c r="A122" s="3" t="s">
        <v>46</v>
      </c>
      <c r="B122" s="2" t="s">
        <v>74</v>
      </c>
      <c r="C122" s="6">
        <f t="shared" si="39"/>
        <v>0</v>
      </c>
      <c r="D122" s="6">
        <f t="shared" ref="D122:Q122" si="57">D90+C122</f>
        <v>0</v>
      </c>
      <c r="E122" s="6">
        <f t="shared" si="57"/>
        <v>1</v>
      </c>
      <c r="F122" s="6">
        <f t="shared" si="57"/>
        <v>2</v>
      </c>
      <c r="G122" s="6">
        <f t="shared" si="57"/>
        <v>2</v>
      </c>
      <c r="H122" s="6">
        <f t="shared" si="57"/>
        <v>3</v>
      </c>
      <c r="I122" s="6">
        <f t="shared" si="57"/>
        <v>3</v>
      </c>
      <c r="J122" s="6">
        <f t="shared" si="57"/>
        <v>2</v>
      </c>
      <c r="K122" s="6">
        <f t="shared" si="57"/>
        <v>3</v>
      </c>
      <c r="L122" s="6">
        <f t="shared" si="57"/>
        <v>3</v>
      </c>
      <c r="M122" s="6">
        <f t="shared" si="57"/>
        <v>2</v>
      </c>
      <c r="N122" s="6">
        <f t="shared" si="57"/>
        <v>2</v>
      </c>
      <c r="O122" s="6">
        <f t="shared" si="57"/>
        <v>3</v>
      </c>
      <c r="P122" s="6">
        <f t="shared" si="57"/>
        <v>3</v>
      </c>
      <c r="Q122" s="6">
        <f t="shared" si="57"/>
        <v>3</v>
      </c>
    </row>
    <row r="123">
      <c r="A123" s="3" t="s">
        <v>47</v>
      </c>
      <c r="B123" s="2" t="s">
        <v>75</v>
      </c>
      <c r="C123" s="6">
        <f t="shared" si="39"/>
        <v>1</v>
      </c>
      <c r="D123" s="6">
        <f t="shared" ref="D123:Q123" si="58">D91+C123</f>
        <v>1</v>
      </c>
      <c r="E123" s="6">
        <f t="shared" si="58"/>
        <v>1</v>
      </c>
      <c r="F123" s="6">
        <f t="shared" si="58"/>
        <v>2</v>
      </c>
      <c r="G123" s="6">
        <f t="shared" si="58"/>
        <v>-2</v>
      </c>
      <c r="H123" s="6">
        <f t="shared" si="58"/>
        <v>-8</v>
      </c>
      <c r="I123" s="6">
        <f t="shared" si="58"/>
        <v>-6</v>
      </c>
      <c r="J123" s="6">
        <f t="shared" si="58"/>
        <v>-5</v>
      </c>
      <c r="K123" s="6">
        <f t="shared" si="58"/>
        <v>-6</v>
      </c>
      <c r="L123" s="6">
        <f t="shared" si="58"/>
        <v>-6</v>
      </c>
      <c r="M123" s="6">
        <f t="shared" si="58"/>
        <v>-6</v>
      </c>
      <c r="N123" s="6">
        <f t="shared" si="58"/>
        <v>-6</v>
      </c>
      <c r="O123" s="6">
        <f t="shared" si="58"/>
        <v>-6</v>
      </c>
      <c r="P123" s="6">
        <f t="shared" si="58"/>
        <v>-6</v>
      </c>
      <c r="Q123" s="6">
        <f t="shared" si="58"/>
        <v>-6</v>
      </c>
    </row>
    <row r="124">
      <c r="A124" s="3" t="s">
        <v>48</v>
      </c>
      <c r="B124" s="2" t="s">
        <v>76</v>
      </c>
      <c r="C124" s="6">
        <f t="shared" si="39"/>
        <v>0</v>
      </c>
      <c r="D124" s="6">
        <f t="shared" ref="D124:Q124" si="59">D92+C124</f>
        <v>0</v>
      </c>
      <c r="E124" s="6">
        <f t="shared" si="59"/>
        <v>5</v>
      </c>
      <c r="F124" s="6">
        <f t="shared" si="59"/>
        <v>5</v>
      </c>
      <c r="G124" s="6">
        <f t="shared" si="59"/>
        <v>5</v>
      </c>
      <c r="H124" s="6">
        <f t="shared" si="59"/>
        <v>5</v>
      </c>
      <c r="I124" s="6">
        <f t="shared" si="59"/>
        <v>5</v>
      </c>
      <c r="J124" s="6">
        <f t="shared" si="59"/>
        <v>3</v>
      </c>
      <c r="K124" s="6">
        <f t="shared" si="59"/>
        <v>3</v>
      </c>
      <c r="L124" s="6">
        <f t="shared" si="59"/>
        <v>3</v>
      </c>
      <c r="M124" s="6">
        <f t="shared" si="59"/>
        <v>3</v>
      </c>
      <c r="N124" s="6">
        <f t="shared" si="59"/>
        <v>2</v>
      </c>
      <c r="O124" s="6">
        <f t="shared" si="59"/>
        <v>2</v>
      </c>
      <c r="P124" s="6">
        <f t="shared" si="59"/>
        <v>2</v>
      </c>
      <c r="Q124" s="6">
        <f t="shared" si="59"/>
        <v>2</v>
      </c>
    </row>
    <row r="125">
      <c r="A125" s="3" t="s">
        <v>49</v>
      </c>
      <c r="B125" s="2" t="s">
        <v>77</v>
      </c>
      <c r="C125" s="6">
        <f t="shared" si="39"/>
        <v>4</v>
      </c>
      <c r="D125" s="6">
        <f t="shared" ref="D125:Q125" si="60">D93+C125</f>
        <v>9</v>
      </c>
      <c r="E125" s="6">
        <f t="shared" si="60"/>
        <v>8</v>
      </c>
      <c r="F125" s="6">
        <f t="shared" si="60"/>
        <v>5</v>
      </c>
      <c r="G125" s="6">
        <f t="shared" si="60"/>
        <v>4</v>
      </c>
      <c r="H125" s="6">
        <f t="shared" si="60"/>
        <v>1</v>
      </c>
      <c r="I125" s="6">
        <f t="shared" si="60"/>
        <v>0</v>
      </c>
      <c r="J125" s="6">
        <f t="shared" si="60"/>
        <v>0</v>
      </c>
      <c r="K125" s="6">
        <f t="shared" si="60"/>
        <v>0</v>
      </c>
      <c r="L125" s="6">
        <f t="shared" si="60"/>
        <v>0</v>
      </c>
      <c r="M125" s="6">
        <f t="shared" si="60"/>
        <v>-4</v>
      </c>
      <c r="N125" s="6">
        <f t="shared" si="60"/>
        <v>-2</v>
      </c>
      <c r="O125" s="6">
        <f t="shared" si="60"/>
        <v>0</v>
      </c>
      <c r="P125" s="6">
        <f t="shared" si="60"/>
        <v>2</v>
      </c>
      <c r="Q125" s="6">
        <f t="shared" si="60"/>
        <v>2</v>
      </c>
    </row>
    <row r="126">
      <c r="A126" s="3" t="s">
        <v>50</v>
      </c>
      <c r="B126" s="2" t="s">
        <v>78</v>
      </c>
      <c r="C126" s="6">
        <f t="shared" si="39"/>
        <v>4</v>
      </c>
      <c r="D126" s="6">
        <f t="shared" ref="D126:Q126" si="61">D94+C126</f>
        <v>4</v>
      </c>
      <c r="E126" s="6">
        <f t="shared" si="61"/>
        <v>4</v>
      </c>
      <c r="F126" s="6">
        <f t="shared" si="61"/>
        <v>3</v>
      </c>
      <c r="G126" s="6">
        <f t="shared" si="61"/>
        <v>0</v>
      </c>
      <c r="H126" s="6">
        <f t="shared" si="61"/>
        <v>1</v>
      </c>
      <c r="I126" s="6">
        <f t="shared" si="61"/>
        <v>5</v>
      </c>
      <c r="J126" s="6">
        <f t="shared" si="61"/>
        <v>11</v>
      </c>
      <c r="K126" s="6">
        <f t="shared" si="61"/>
        <v>17</v>
      </c>
      <c r="L126" s="6">
        <f t="shared" si="61"/>
        <v>23</v>
      </c>
      <c r="M126" s="6">
        <f t="shared" si="61"/>
        <v>29</v>
      </c>
      <c r="N126" s="6">
        <f t="shared" si="61"/>
        <v>33</v>
      </c>
      <c r="O126" s="6">
        <f t="shared" si="61"/>
        <v>36</v>
      </c>
      <c r="P126" s="6">
        <f t="shared" si="61"/>
        <v>36</v>
      </c>
      <c r="Q126" s="6">
        <f t="shared" si="61"/>
        <v>36</v>
      </c>
    </row>
    <row r="127">
      <c r="A127" s="3" t="s">
        <v>51</v>
      </c>
      <c r="B127" s="2" t="s">
        <v>79</v>
      </c>
      <c r="C127" s="6">
        <f t="shared" si="39"/>
        <v>-1</v>
      </c>
      <c r="D127" s="6">
        <f t="shared" ref="D127:Q127" si="62">D95+C127</f>
        <v>0</v>
      </c>
      <c r="E127" s="6">
        <f t="shared" si="62"/>
        <v>0</v>
      </c>
      <c r="F127" s="6">
        <f t="shared" si="62"/>
        <v>0</v>
      </c>
      <c r="G127" s="6">
        <f t="shared" si="62"/>
        <v>0</v>
      </c>
      <c r="H127" s="6">
        <f t="shared" si="62"/>
        <v>2</v>
      </c>
      <c r="I127" s="6">
        <f t="shared" si="62"/>
        <v>1</v>
      </c>
      <c r="J127" s="6">
        <f t="shared" si="62"/>
        <v>2</v>
      </c>
      <c r="K127" s="6">
        <f t="shared" si="62"/>
        <v>2</v>
      </c>
      <c r="L127" s="6">
        <f t="shared" si="62"/>
        <v>3</v>
      </c>
      <c r="M127" s="6">
        <f t="shared" si="62"/>
        <v>2</v>
      </c>
      <c r="N127" s="6">
        <f t="shared" si="62"/>
        <v>2</v>
      </c>
      <c r="O127" s="6">
        <f t="shared" si="62"/>
        <v>2</v>
      </c>
      <c r="P127" s="6">
        <f t="shared" si="62"/>
        <v>2</v>
      </c>
      <c r="Q127" s="6">
        <f t="shared" si="62"/>
        <v>2</v>
      </c>
    </row>
    <row r="128">
      <c r="A128" s="46"/>
    </row>
    <row r="129">
      <c r="A129" s="46"/>
    </row>
    <row r="130">
      <c r="A130" s="46"/>
    </row>
    <row r="131">
      <c r="A131" s="46"/>
    </row>
    <row r="132">
      <c r="A132" s="3" t="s">
        <v>105</v>
      </c>
      <c r="C132" s="2" t="s">
        <v>80</v>
      </c>
    </row>
    <row r="133">
      <c r="A133" s="46"/>
      <c r="C133" s="6">
        <f t="shared" ref="C133:Q133" si="63">sort(C66:C95,C66:C95,false)</f>
        <v>5</v>
      </c>
      <c r="D133" s="6">
        <f t="shared" si="63"/>
        <v>5</v>
      </c>
      <c r="E133" s="6">
        <f t="shared" si="63"/>
        <v>5</v>
      </c>
      <c r="F133" s="6">
        <f t="shared" si="63"/>
        <v>4</v>
      </c>
      <c r="G133" s="6">
        <f t="shared" si="63"/>
        <v>6</v>
      </c>
      <c r="H133" s="6">
        <f t="shared" si="63"/>
        <v>5</v>
      </c>
      <c r="I133" s="6">
        <f t="shared" si="63"/>
        <v>5</v>
      </c>
      <c r="J133" s="6">
        <f t="shared" si="63"/>
        <v>6</v>
      </c>
      <c r="K133" s="6">
        <f t="shared" si="63"/>
        <v>6</v>
      </c>
      <c r="L133" s="6">
        <f t="shared" si="63"/>
        <v>8</v>
      </c>
      <c r="M133" s="6">
        <f t="shared" si="63"/>
        <v>6</v>
      </c>
      <c r="N133" s="6">
        <f t="shared" si="63"/>
        <v>4</v>
      </c>
      <c r="O133" s="6">
        <f t="shared" si="63"/>
        <v>3</v>
      </c>
      <c r="P133" s="6">
        <f t="shared" si="63"/>
        <v>3</v>
      </c>
      <c r="Q133" s="6">
        <f t="shared" si="63"/>
        <v>0</v>
      </c>
    </row>
    <row r="134">
      <c r="A134" s="46"/>
      <c r="C134" s="6">
        <v>4.0</v>
      </c>
      <c r="D134" s="6">
        <v>4.0</v>
      </c>
      <c r="E134" s="6">
        <v>3.0</v>
      </c>
      <c r="F134" s="6">
        <v>2.0</v>
      </c>
      <c r="G134" s="6">
        <v>4.0</v>
      </c>
      <c r="H134" s="6">
        <v>3.0</v>
      </c>
      <c r="I134" s="6">
        <v>4.0</v>
      </c>
      <c r="J134" s="6">
        <v>3.0</v>
      </c>
      <c r="K134" s="6">
        <v>5.0</v>
      </c>
      <c r="L134" s="6">
        <v>6.0</v>
      </c>
      <c r="M134" s="6">
        <v>5.0</v>
      </c>
      <c r="N134" s="6">
        <v>4.0</v>
      </c>
      <c r="O134" s="6">
        <v>3.0</v>
      </c>
      <c r="P134" s="6">
        <v>2.0</v>
      </c>
      <c r="Q134" s="6">
        <v>0.0</v>
      </c>
    </row>
    <row r="135">
      <c r="A135" s="46"/>
      <c r="C135" s="6">
        <v>4.0</v>
      </c>
      <c r="D135" s="6">
        <v>3.0</v>
      </c>
      <c r="E135" s="6">
        <v>3.0</v>
      </c>
      <c r="F135" s="6">
        <v>2.0</v>
      </c>
      <c r="G135" s="6">
        <v>1.0</v>
      </c>
      <c r="H135" s="6">
        <v>2.0</v>
      </c>
      <c r="I135" s="6">
        <v>2.0</v>
      </c>
      <c r="J135" s="6">
        <v>3.0</v>
      </c>
      <c r="K135" s="6">
        <v>3.0</v>
      </c>
      <c r="L135" s="6">
        <v>2.0</v>
      </c>
      <c r="M135" s="6">
        <v>3.0</v>
      </c>
      <c r="N135" s="6">
        <v>3.0</v>
      </c>
      <c r="O135" s="6">
        <v>2.0</v>
      </c>
      <c r="P135" s="6">
        <v>1.0</v>
      </c>
      <c r="Q135" s="6">
        <v>0.0</v>
      </c>
    </row>
    <row r="136">
      <c r="A136" s="46"/>
      <c r="C136" s="6">
        <v>4.0</v>
      </c>
      <c r="D136" s="6">
        <v>3.0</v>
      </c>
      <c r="E136" s="6">
        <v>2.0</v>
      </c>
      <c r="F136" s="6">
        <v>2.0</v>
      </c>
      <c r="G136" s="6">
        <v>1.0</v>
      </c>
      <c r="H136" s="6">
        <v>2.0</v>
      </c>
      <c r="I136" s="6">
        <v>2.0</v>
      </c>
      <c r="J136" s="6">
        <v>3.0</v>
      </c>
      <c r="K136" s="6">
        <v>3.0</v>
      </c>
      <c r="L136" s="6">
        <v>2.0</v>
      </c>
      <c r="M136" s="6">
        <v>2.0</v>
      </c>
      <c r="N136" s="6">
        <v>3.0</v>
      </c>
      <c r="O136" s="6">
        <v>2.0</v>
      </c>
      <c r="P136" s="6">
        <v>1.0</v>
      </c>
      <c r="Q136" s="6">
        <v>0.0</v>
      </c>
    </row>
    <row r="137">
      <c r="A137" s="46"/>
      <c r="C137" s="6">
        <v>4.0</v>
      </c>
      <c r="D137" s="6">
        <v>2.0</v>
      </c>
      <c r="E137" s="6">
        <v>2.0</v>
      </c>
      <c r="F137" s="6">
        <v>2.0</v>
      </c>
      <c r="G137" s="6">
        <v>1.0</v>
      </c>
      <c r="H137" s="6">
        <v>1.0</v>
      </c>
      <c r="I137" s="6">
        <v>1.0</v>
      </c>
      <c r="J137" s="6">
        <v>2.0</v>
      </c>
      <c r="K137" s="6">
        <v>2.0</v>
      </c>
      <c r="L137" s="6">
        <v>2.0</v>
      </c>
      <c r="M137" s="6">
        <v>1.0</v>
      </c>
      <c r="N137" s="6">
        <v>2.0</v>
      </c>
      <c r="O137" s="6">
        <v>2.0</v>
      </c>
      <c r="P137" s="6">
        <v>0.0</v>
      </c>
      <c r="Q137" s="6">
        <v>0.0</v>
      </c>
    </row>
    <row r="138">
      <c r="A138" s="46"/>
      <c r="C138" s="6">
        <v>4.0</v>
      </c>
      <c r="D138" s="6">
        <v>1.0</v>
      </c>
      <c r="E138" s="6">
        <v>2.0</v>
      </c>
      <c r="F138" s="6">
        <v>1.0</v>
      </c>
      <c r="G138" s="6">
        <v>1.0</v>
      </c>
      <c r="H138" s="6">
        <v>1.0</v>
      </c>
      <c r="I138" s="6">
        <v>1.0</v>
      </c>
      <c r="J138" s="6">
        <v>2.0</v>
      </c>
      <c r="K138" s="6">
        <v>1.0</v>
      </c>
      <c r="L138" s="6">
        <v>2.0</v>
      </c>
      <c r="M138" s="6">
        <v>1.0</v>
      </c>
      <c r="N138" s="6">
        <v>2.0</v>
      </c>
      <c r="O138" s="6">
        <v>1.0</v>
      </c>
      <c r="P138" s="6">
        <v>0.0</v>
      </c>
      <c r="Q138" s="6">
        <v>0.0</v>
      </c>
    </row>
    <row r="139">
      <c r="A139" s="46"/>
      <c r="C139" s="6">
        <v>3.0</v>
      </c>
      <c r="D139" s="6">
        <v>1.0</v>
      </c>
      <c r="E139" s="6">
        <v>1.0</v>
      </c>
      <c r="F139" s="6">
        <v>1.0</v>
      </c>
      <c r="G139" s="6">
        <v>1.0</v>
      </c>
      <c r="H139" s="6">
        <v>1.0</v>
      </c>
      <c r="I139" s="6">
        <v>1.0</v>
      </c>
      <c r="J139" s="6">
        <v>1.0</v>
      </c>
      <c r="K139" s="6">
        <v>1.0</v>
      </c>
      <c r="L139" s="6">
        <v>2.0</v>
      </c>
      <c r="M139" s="6">
        <v>1.0</v>
      </c>
      <c r="N139" s="6">
        <v>2.0</v>
      </c>
      <c r="O139" s="6">
        <v>1.0</v>
      </c>
      <c r="P139" s="6">
        <v>0.0</v>
      </c>
      <c r="Q139" s="6">
        <v>0.0</v>
      </c>
    </row>
    <row r="140">
      <c r="A140" s="46"/>
      <c r="C140" s="6">
        <v>3.0</v>
      </c>
      <c r="D140" s="6">
        <v>1.0</v>
      </c>
      <c r="E140" s="6">
        <v>1.0</v>
      </c>
      <c r="F140" s="6">
        <v>1.0</v>
      </c>
      <c r="G140" s="6">
        <v>1.0</v>
      </c>
      <c r="H140" s="6">
        <v>1.0</v>
      </c>
      <c r="I140" s="6">
        <v>1.0</v>
      </c>
      <c r="J140" s="6">
        <v>1.0</v>
      </c>
      <c r="K140" s="6">
        <v>1.0</v>
      </c>
      <c r="L140" s="6">
        <v>2.0</v>
      </c>
      <c r="M140" s="6">
        <v>1.0</v>
      </c>
      <c r="N140" s="6">
        <v>1.0</v>
      </c>
      <c r="O140" s="6">
        <v>1.0</v>
      </c>
      <c r="P140" s="6">
        <v>0.0</v>
      </c>
      <c r="Q140" s="6">
        <v>0.0</v>
      </c>
    </row>
    <row r="141">
      <c r="A141" s="46"/>
      <c r="C141" s="6">
        <v>2.0</v>
      </c>
      <c r="D141" s="6">
        <v>1.0</v>
      </c>
      <c r="E141" s="6">
        <v>1.0</v>
      </c>
      <c r="F141" s="6">
        <v>1.0</v>
      </c>
      <c r="G141" s="6">
        <v>1.0</v>
      </c>
      <c r="H141" s="6">
        <v>1.0</v>
      </c>
      <c r="I141" s="6">
        <v>1.0</v>
      </c>
      <c r="J141" s="6">
        <v>1.0</v>
      </c>
      <c r="K141" s="6">
        <v>1.0</v>
      </c>
      <c r="L141" s="6">
        <v>1.0</v>
      </c>
      <c r="M141" s="6">
        <v>1.0</v>
      </c>
      <c r="N141" s="6">
        <v>1.0</v>
      </c>
      <c r="O141" s="6">
        <v>1.0</v>
      </c>
      <c r="P141" s="6">
        <v>0.0</v>
      </c>
      <c r="Q141" s="6">
        <v>0.0</v>
      </c>
    </row>
    <row r="142">
      <c r="A142" s="46"/>
      <c r="C142" s="6">
        <v>2.0</v>
      </c>
      <c r="D142" s="6">
        <v>1.0</v>
      </c>
      <c r="E142" s="6">
        <v>1.0</v>
      </c>
      <c r="F142" s="6">
        <v>1.0</v>
      </c>
      <c r="G142" s="6">
        <v>1.0</v>
      </c>
      <c r="H142" s="6">
        <v>1.0</v>
      </c>
      <c r="I142" s="6">
        <v>1.0</v>
      </c>
      <c r="J142" s="6">
        <v>1.0</v>
      </c>
      <c r="K142" s="6">
        <v>1.0</v>
      </c>
      <c r="L142" s="6">
        <v>1.0</v>
      </c>
      <c r="M142" s="6">
        <v>1.0</v>
      </c>
      <c r="N142" s="6">
        <v>0.0</v>
      </c>
      <c r="O142" s="6">
        <v>1.0</v>
      </c>
      <c r="P142" s="6">
        <v>0.0</v>
      </c>
      <c r="Q142" s="6">
        <v>0.0</v>
      </c>
    </row>
    <row r="143">
      <c r="A143" s="46"/>
      <c r="C143" s="6">
        <v>2.0</v>
      </c>
      <c r="D143" s="6">
        <v>1.0</v>
      </c>
      <c r="E143" s="6">
        <v>1.0</v>
      </c>
      <c r="F143" s="6">
        <v>0.0</v>
      </c>
      <c r="G143" s="6">
        <v>1.0</v>
      </c>
      <c r="H143" s="6">
        <v>1.0</v>
      </c>
      <c r="I143" s="6">
        <v>0.0</v>
      </c>
      <c r="J143" s="6">
        <v>1.0</v>
      </c>
      <c r="K143" s="6">
        <v>1.0</v>
      </c>
      <c r="L143" s="6">
        <v>1.0</v>
      </c>
      <c r="M143" s="6">
        <v>1.0</v>
      </c>
      <c r="N143" s="6">
        <v>0.0</v>
      </c>
      <c r="O143" s="6">
        <v>1.0</v>
      </c>
      <c r="P143" s="6">
        <v>0.0</v>
      </c>
      <c r="Q143" s="6">
        <v>0.0</v>
      </c>
    </row>
    <row r="144">
      <c r="A144" s="46"/>
      <c r="C144" s="6">
        <v>2.0</v>
      </c>
      <c r="D144" s="6">
        <v>1.0</v>
      </c>
      <c r="E144" s="6">
        <v>1.0</v>
      </c>
      <c r="F144" s="6">
        <v>0.0</v>
      </c>
      <c r="G144" s="6">
        <v>0.0</v>
      </c>
      <c r="H144" s="6">
        <v>0.0</v>
      </c>
      <c r="I144" s="6">
        <v>0.0</v>
      </c>
      <c r="J144" s="6">
        <v>1.0</v>
      </c>
      <c r="K144" s="6">
        <v>1.0</v>
      </c>
      <c r="L144" s="6">
        <v>1.0</v>
      </c>
      <c r="M144" s="6">
        <v>1.0</v>
      </c>
      <c r="N144" s="6">
        <v>0.0</v>
      </c>
      <c r="O144" s="6">
        <v>1.0</v>
      </c>
      <c r="P144" s="6">
        <v>0.0</v>
      </c>
      <c r="Q144" s="6">
        <v>0.0</v>
      </c>
    </row>
    <row r="145">
      <c r="A145" s="46"/>
      <c r="C145" s="6">
        <v>2.0</v>
      </c>
      <c r="D145" s="6">
        <v>0.0</v>
      </c>
      <c r="E145" s="6">
        <v>1.0</v>
      </c>
      <c r="F145" s="6">
        <v>0.0</v>
      </c>
      <c r="G145" s="6">
        <v>0.0</v>
      </c>
      <c r="H145" s="6">
        <v>0.0</v>
      </c>
      <c r="I145" s="6">
        <v>0.0</v>
      </c>
      <c r="J145" s="6">
        <v>0.0</v>
      </c>
      <c r="K145" s="6">
        <v>0.0</v>
      </c>
      <c r="L145" s="6">
        <v>1.0</v>
      </c>
      <c r="M145" s="6">
        <v>0.0</v>
      </c>
      <c r="N145" s="6">
        <v>0.0</v>
      </c>
      <c r="O145" s="6">
        <v>0.0</v>
      </c>
      <c r="P145" s="6">
        <v>0.0</v>
      </c>
      <c r="Q145" s="6">
        <v>0.0</v>
      </c>
    </row>
    <row r="146">
      <c r="A146" s="46"/>
      <c r="C146" s="6">
        <v>2.0</v>
      </c>
      <c r="D146" s="6">
        <v>0.0</v>
      </c>
      <c r="E146" s="6">
        <v>0.0</v>
      </c>
      <c r="F146" s="6">
        <v>0.0</v>
      </c>
      <c r="G146" s="6">
        <v>0.0</v>
      </c>
      <c r="H146" s="6">
        <v>0.0</v>
      </c>
      <c r="I146" s="6">
        <v>0.0</v>
      </c>
      <c r="J146" s="6">
        <v>0.0</v>
      </c>
      <c r="K146" s="6">
        <v>0.0</v>
      </c>
      <c r="L146" s="6">
        <v>0.0</v>
      </c>
      <c r="M146" s="6">
        <v>0.0</v>
      </c>
      <c r="N146" s="6">
        <v>0.0</v>
      </c>
      <c r="O146" s="6">
        <v>0.0</v>
      </c>
      <c r="P146" s="6">
        <v>0.0</v>
      </c>
      <c r="Q146" s="6">
        <v>0.0</v>
      </c>
    </row>
    <row r="147">
      <c r="A147" s="46"/>
      <c r="C147" s="6">
        <v>1.0</v>
      </c>
      <c r="D147" s="6">
        <v>0.0</v>
      </c>
      <c r="E147" s="6">
        <v>0.0</v>
      </c>
      <c r="F147" s="6">
        <v>0.0</v>
      </c>
      <c r="G147" s="6">
        <v>0.0</v>
      </c>
      <c r="H147" s="6">
        <v>0.0</v>
      </c>
      <c r="I147" s="6">
        <v>0.0</v>
      </c>
      <c r="J147" s="6">
        <v>0.0</v>
      </c>
      <c r="K147" s="6">
        <v>0.0</v>
      </c>
      <c r="L147" s="6">
        <v>0.0</v>
      </c>
      <c r="M147" s="6">
        <v>0.0</v>
      </c>
      <c r="N147" s="6">
        <v>0.0</v>
      </c>
      <c r="O147" s="6">
        <v>0.0</v>
      </c>
      <c r="P147" s="6">
        <v>0.0</v>
      </c>
      <c r="Q147" s="6">
        <v>0.0</v>
      </c>
    </row>
    <row r="148">
      <c r="A148" s="46"/>
      <c r="C148" s="6">
        <v>1.0</v>
      </c>
      <c r="D148" s="6">
        <v>0.0</v>
      </c>
      <c r="E148" s="6">
        <v>0.0</v>
      </c>
      <c r="F148" s="6">
        <v>0.0</v>
      </c>
      <c r="G148" s="6">
        <v>0.0</v>
      </c>
      <c r="H148" s="6">
        <v>0.0</v>
      </c>
      <c r="I148" s="6">
        <v>0.0</v>
      </c>
      <c r="J148" s="6">
        <v>0.0</v>
      </c>
      <c r="K148" s="6">
        <v>0.0</v>
      </c>
      <c r="L148" s="6">
        <v>0.0</v>
      </c>
      <c r="M148" s="6">
        <v>0.0</v>
      </c>
      <c r="N148" s="6">
        <v>0.0</v>
      </c>
      <c r="O148" s="6">
        <v>0.0</v>
      </c>
      <c r="P148" s="6">
        <v>0.0</v>
      </c>
      <c r="Q148" s="6">
        <v>0.0</v>
      </c>
    </row>
    <row r="149">
      <c r="A149" s="46"/>
      <c r="C149" s="6">
        <v>1.0</v>
      </c>
      <c r="D149" s="6">
        <v>0.0</v>
      </c>
      <c r="E149" s="6">
        <v>0.0</v>
      </c>
      <c r="F149" s="6">
        <v>0.0</v>
      </c>
      <c r="G149" s="6">
        <v>0.0</v>
      </c>
      <c r="H149" s="6">
        <v>0.0</v>
      </c>
      <c r="I149" s="6">
        <v>0.0</v>
      </c>
      <c r="J149" s="6">
        <v>0.0</v>
      </c>
      <c r="K149" s="6">
        <v>0.0</v>
      </c>
      <c r="L149" s="6">
        <v>0.0</v>
      </c>
      <c r="M149" s="6">
        <v>0.0</v>
      </c>
      <c r="N149" s="6">
        <v>0.0</v>
      </c>
      <c r="O149" s="6">
        <v>0.0</v>
      </c>
      <c r="P149" s="6">
        <v>0.0</v>
      </c>
      <c r="Q149" s="6">
        <v>0.0</v>
      </c>
    </row>
    <row r="150">
      <c r="A150" s="46"/>
      <c r="C150" s="6">
        <v>0.0</v>
      </c>
      <c r="D150" s="6">
        <v>0.0</v>
      </c>
      <c r="E150" s="6">
        <v>0.0</v>
      </c>
      <c r="F150" s="6">
        <v>0.0</v>
      </c>
      <c r="G150" s="6">
        <v>0.0</v>
      </c>
      <c r="H150" s="6">
        <v>0.0</v>
      </c>
      <c r="I150" s="6">
        <v>0.0</v>
      </c>
      <c r="J150" s="6">
        <v>0.0</v>
      </c>
      <c r="K150" s="6">
        <v>0.0</v>
      </c>
      <c r="L150" s="6">
        <v>0.0</v>
      </c>
      <c r="M150" s="6">
        <v>0.0</v>
      </c>
      <c r="N150" s="6">
        <v>0.0</v>
      </c>
      <c r="O150" s="6">
        <v>0.0</v>
      </c>
      <c r="P150" s="6">
        <v>0.0</v>
      </c>
      <c r="Q150" s="6">
        <v>0.0</v>
      </c>
    </row>
    <row r="151">
      <c r="A151" s="46"/>
      <c r="C151" s="6">
        <v>0.0</v>
      </c>
      <c r="D151" s="6">
        <v>0.0</v>
      </c>
      <c r="E151" s="6">
        <v>0.0</v>
      </c>
      <c r="F151" s="6">
        <v>0.0</v>
      </c>
      <c r="G151" s="6">
        <v>0.0</v>
      </c>
      <c r="H151" s="6">
        <v>0.0</v>
      </c>
      <c r="I151" s="6">
        <v>0.0</v>
      </c>
      <c r="J151" s="6">
        <v>0.0</v>
      </c>
      <c r="K151" s="6">
        <v>0.0</v>
      </c>
      <c r="L151" s="6">
        <v>0.0</v>
      </c>
      <c r="M151" s="6">
        <v>0.0</v>
      </c>
      <c r="N151" s="6">
        <v>0.0</v>
      </c>
      <c r="O151" s="6">
        <v>0.0</v>
      </c>
      <c r="P151" s="6">
        <v>0.0</v>
      </c>
      <c r="Q151" s="6">
        <v>0.0</v>
      </c>
    </row>
    <row r="152">
      <c r="A152" s="46"/>
      <c r="C152" s="6">
        <v>0.0</v>
      </c>
      <c r="D152" s="6">
        <v>0.0</v>
      </c>
      <c r="E152" s="6">
        <v>0.0</v>
      </c>
      <c r="F152" s="6">
        <v>0.0</v>
      </c>
      <c r="G152" s="6">
        <v>0.0</v>
      </c>
      <c r="H152" s="6">
        <v>0.0</v>
      </c>
      <c r="I152" s="6">
        <v>0.0</v>
      </c>
      <c r="J152" s="6">
        <v>0.0</v>
      </c>
      <c r="K152" s="6">
        <v>0.0</v>
      </c>
      <c r="L152" s="6">
        <v>0.0</v>
      </c>
      <c r="M152" s="6">
        <v>0.0</v>
      </c>
      <c r="N152" s="6">
        <v>0.0</v>
      </c>
      <c r="O152" s="6">
        <v>0.0</v>
      </c>
      <c r="P152" s="6">
        <v>0.0</v>
      </c>
      <c r="Q152" s="6">
        <v>0.0</v>
      </c>
    </row>
    <row r="153">
      <c r="A153" s="46"/>
      <c r="C153" s="6">
        <v>0.0</v>
      </c>
      <c r="D153" s="6">
        <v>0.0</v>
      </c>
      <c r="E153" s="6">
        <v>0.0</v>
      </c>
      <c r="F153" s="6">
        <v>0.0</v>
      </c>
      <c r="G153" s="6">
        <v>0.0</v>
      </c>
      <c r="H153" s="6">
        <v>0.0</v>
      </c>
      <c r="I153" s="6">
        <v>0.0</v>
      </c>
      <c r="J153" s="6">
        <v>0.0</v>
      </c>
      <c r="K153" s="6">
        <v>0.0</v>
      </c>
      <c r="L153" s="6">
        <v>0.0</v>
      </c>
      <c r="M153" s="6">
        <v>0.0</v>
      </c>
      <c r="N153" s="6">
        <v>0.0</v>
      </c>
      <c r="O153" s="6">
        <v>0.0</v>
      </c>
      <c r="P153" s="6">
        <v>0.0</v>
      </c>
      <c r="Q153" s="6">
        <v>0.0</v>
      </c>
    </row>
    <row r="154">
      <c r="A154" s="46"/>
      <c r="C154" s="6">
        <v>0.0</v>
      </c>
      <c r="D154" s="6">
        <v>-1.0</v>
      </c>
      <c r="E154" s="6">
        <v>0.0</v>
      </c>
      <c r="F154" s="6">
        <v>0.0</v>
      </c>
      <c r="G154" s="6">
        <v>-1.0</v>
      </c>
      <c r="H154" s="6">
        <v>-1.0</v>
      </c>
      <c r="I154" s="6">
        <v>0.0</v>
      </c>
      <c r="J154" s="6">
        <v>-1.0</v>
      </c>
      <c r="K154" s="6">
        <v>0.0</v>
      </c>
      <c r="L154" s="6">
        <v>0.0</v>
      </c>
      <c r="M154" s="6">
        <v>0.0</v>
      </c>
      <c r="N154" s="6">
        <v>0.0</v>
      </c>
      <c r="O154" s="6">
        <v>0.0</v>
      </c>
      <c r="P154" s="6">
        <v>0.0</v>
      </c>
      <c r="Q154" s="6">
        <v>0.0</v>
      </c>
    </row>
    <row r="155">
      <c r="A155" s="46"/>
      <c r="C155" s="6">
        <v>0.0</v>
      </c>
      <c r="D155" s="6">
        <v>-1.0</v>
      </c>
      <c r="E155" s="6">
        <v>0.0</v>
      </c>
      <c r="F155" s="6">
        <v>-1.0</v>
      </c>
      <c r="G155" s="6">
        <v>-1.0</v>
      </c>
      <c r="H155" s="6">
        <v>-1.0</v>
      </c>
      <c r="I155" s="6">
        <v>-1.0</v>
      </c>
      <c r="J155" s="6">
        <v>-1.0</v>
      </c>
      <c r="K155" s="6">
        <v>0.0</v>
      </c>
      <c r="L155" s="6">
        <v>0.0</v>
      </c>
      <c r="M155" s="6">
        <v>0.0</v>
      </c>
      <c r="N155" s="6">
        <v>0.0</v>
      </c>
      <c r="O155" s="6">
        <v>-1.0</v>
      </c>
      <c r="P155" s="6">
        <v>0.0</v>
      </c>
      <c r="Q155" s="6">
        <v>0.0</v>
      </c>
    </row>
    <row r="156">
      <c r="A156" s="46"/>
      <c r="C156" s="6">
        <v>0.0</v>
      </c>
      <c r="D156" s="6">
        <v>-1.0</v>
      </c>
      <c r="E156" s="6">
        <v>-1.0</v>
      </c>
      <c r="F156" s="6">
        <v>-1.0</v>
      </c>
      <c r="G156" s="6">
        <v>-1.0</v>
      </c>
      <c r="H156" s="6">
        <v>-1.0</v>
      </c>
      <c r="I156" s="6">
        <v>-1.0</v>
      </c>
      <c r="J156" s="6">
        <v>-1.0</v>
      </c>
      <c r="K156" s="6">
        <v>-1.0</v>
      </c>
      <c r="L156" s="6">
        <v>0.0</v>
      </c>
      <c r="M156" s="6">
        <v>-1.0</v>
      </c>
      <c r="N156" s="6">
        <v>0.0</v>
      </c>
      <c r="O156" s="6">
        <v>-1.0</v>
      </c>
      <c r="P156" s="6">
        <v>0.0</v>
      </c>
      <c r="Q156" s="6">
        <v>0.0</v>
      </c>
    </row>
    <row r="157">
      <c r="A157" s="46"/>
      <c r="C157" s="6">
        <v>0.0</v>
      </c>
      <c r="D157" s="6">
        <v>-2.0</v>
      </c>
      <c r="E157" s="6">
        <v>-1.0</v>
      </c>
      <c r="F157" s="6">
        <v>-1.0</v>
      </c>
      <c r="G157" s="6">
        <v>-1.0</v>
      </c>
      <c r="H157" s="6">
        <v>-2.0</v>
      </c>
      <c r="I157" s="6">
        <v>-1.0</v>
      </c>
      <c r="J157" s="6">
        <v>-1.0</v>
      </c>
      <c r="K157" s="6">
        <v>-1.0</v>
      </c>
      <c r="L157" s="6">
        <v>0.0</v>
      </c>
      <c r="M157" s="6">
        <v>-1.0</v>
      </c>
      <c r="N157" s="6">
        <v>-1.0</v>
      </c>
      <c r="O157" s="6">
        <v>-1.0</v>
      </c>
      <c r="P157" s="6">
        <v>0.0</v>
      </c>
      <c r="Q157" s="6">
        <v>0.0</v>
      </c>
    </row>
    <row r="158">
      <c r="A158" s="46"/>
      <c r="C158" s="6">
        <v>0.0</v>
      </c>
      <c r="D158" s="6">
        <v>-2.0</v>
      </c>
      <c r="E158" s="6">
        <v>-1.0</v>
      </c>
      <c r="F158" s="6">
        <v>-1.0</v>
      </c>
      <c r="G158" s="6">
        <v>-2.0</v>
      </c>
      <c r="H158" s="6">
        <v>-2.0</v>
      </c>
      <c r="I158" s="6">
        <v>-1.0</v>
      </c>
      <c r="J158" s="6">
        <v>-2.0</v>
      </c>
      <c r="K158" s="6">
        <v>-2.0</v>
      </c>
      <c r="L158" s="6">
        <v>-1.0</v>
      </c>
      <c r="M158" s="6">
        <v>-1.0</v>
      </c>
      <c r="N158" s="6">
        <v>-1.0</v>
      </c>
      <c r="O158" s="6">
        <v>-2.0</v>
      </c>
      <c r="P158" s="6">
        <v>0.0</v>
      </c>
      <c r="Q158" s="6">
        <v>0.0</v>
      </c>
    </row>
    <row r="159">
      <c r="A159" s="46"/>
      <c r="C159" s="6">
        <v>-1.0</v>
      </c>
      <c r="D159" s="6">
        <v>-3.0</v>
      </c>
      <c r="E159" s="6">
        <v>-1.0</v>
      </c>
      <c r="F159" s="6">
        <v>-1.0</v>
      </c>
      <c r="G159" s="6">
        <v>-2.0</v>
      </c>
      <c r="H159" s="6">
        <v>-2.0</v>
      </c>
      <c r="I159" s="6">
        <v>-1.0</v>
      </c>
      <c r="J159" s="6">
        <v>-2.0</v>
      </c>
      <c r="K159" s="6">
        <v>-3.0</v>
      </c>
      <c r="L159" s="6">
        <v>-1.0</v>
      </c>
      <c r="M159" s="6">
        <v>-2.0</v>
      </c>
      <c r="N159" s="6">
        <v>-1.0</v>
      </c>
      <c r="O159" s="6">
        <v>-2.0</v>
      </c>
      <c r="P159" s="6">
        <v>0.0</v>
      </c>
      <c r="Q159" s="6">
        <v>0.0</v>
      </c>
    </row>
    <row r="160">
      <c r="A160" s="46"/>
      <c r="C160" s="6">
        <v>-1.0</v>
      </c>
      <c r="D160" s="6">
        <v>-3.0</v>
      </c>
      <c r="E160" s="6">
        <v>-1.0</v>
      </c>
      <c r="F160" s="6">
        <v>-2.0</v>
      </c>
      <c r="G160" s="6">
        <v>-3.0</v>
      </c>
      <c r="H160" s="6">
        <v>-3.0</v>
      </c>
      <c r="I160" s="6">
        <v>-1.0</v>
      </c>
      <c r="J160" s="6">
        <v>-2.0</v>
      </c>
      <c r="K160" s="6">
        <v>-3.0</v>
      </c>
      <c r="L160" s="6">
        <v>-1.0</v>
      </c>
      <c r="M160" s="6">
        <v>-4.0</v>
      </c>
      <c r="N160" s="6">
        <v>-2.0</v>
      </c>
      <c r="O160" s="6">
        <v>-3.0</v>
      </c>
      <c r="P160" s="6">
        <v>0.0</v>
      </c>
      <c r="Q160" s="6">
        <v>0.0</v>
      </c>
    </row>
    <row r="161">
      <c r="A161" s="46"/>
      <c r="C161" s="6">
        <v>-1.0</v>
      </c>
      <c r="D161" s="6">
        <v>-3.0</v>
      </c>
      <c r="E161" s="6">
        <v>-1.0</v>
      </c>
      <c r="F161" s="6">
        <v>-3.0</v>
      </c>
      <c r="G161" s="6">
        <v>-3.0</v>
      </c>
      <c r="H161" s="6">
        <v>-3.0</v>
      </c>
      <c r="I161" s="6">
        <v>-2.0</v>
      </c>
      <c r="J161" s="6">
        <v>-2.0</v>
      </c>
      <c r="K161" s="6">
        <v>-5.0</v>
      </c>
      <c r="L161" s="6">
        <v>-2.0</v>
      </c>
      <c r="M161" s="6">
        <v>-6.0</v>
      </c>
      <c r="N161" s="6">
        <v>-2.0</v>
      </c>
      <c r="O161" s="6">
        <v>-4.0</v>
      </c>
      <c r="P161" s="6">
        <v>-1.0</v>
      </c>
      <c r="Q161" s="6">
        <v>0.0</v>
      </c>
    </row>
    <row r="162">
      <c r="A162" s="46"/>
      <c r="C162" s="6">
        <v>-4.0</v>
      </c>
      <c r="D162" s="6">
        <v>-7.0</v>
      </c>
      <c r="E162" s="6">
        <v>-2.0</v>
      </c>
      <c r="F162" s="6">
        <v>-3.0</v>
      </c>
      <c r="G162" s="6">
        <v>-4.0</v>
      </c>
      <c r="H162" s="6">
        <v>-6.0</v>
      </c>
      <c r="I162" s="6">
        <v>-2.0</v>
      </c>
      <c r="J162" s="6">
        <v>-3.0</v>
      </c>
      <c r="K162" s="6">
        <v>-14.0</v>
      </c>
      <c r="L162" s="6">
        <v>-9.0</v>
      </c>
      <c r="M162" s="6">
        <v>-13.0</v>
      </c>
      <c r="N162" s="6">
        <v>-4.0</v>
      </c>
      <c r="O162" s="6">
        <v>-5.0</v>
      </c>
      <c r="P162" s="6">
        <v>-1.0</v>
      </c>
      <c r="Q162" s="6">
        <v>0.0</v>
      </c>
    </row>
    <row r="163">
      <c r="A163" s="46"/>
    </row>
    <row r="164">
      <c r="A164" s="3" t="s">
        <v>119</v>
      </c>
      <c r="C164" s="2">
        <v>0.0</v>
      </c>
      <c r="D164" s="2">
        <v>1.0</v>
      </c>
      <c r="E164" s="2">
        <v>2.0</v>
      </c>
      <c r="F164" s="2">
        <v>3.0</v>
      </c>
      <c r="G164" s="2">
        <v>4.0</v>
      </c>
      <c r="H164" s="2">
        <v>5.0</v>
      </c>
      <c r="I164" s="2">
        <v>6.0</v>
      </c>
      <c r="J164" s="2">
        <v>7.0</v>
      </c>
      <c r="K164" s="2">
        <v>8.0</v>
      </c>
      <c r="L164" s="2">
        <v>9.0</v>
      </c>
      <c r="M164" s="2">
        <v>10.0</v>
      </c>
      <c r="N164" s="2">
        <v>11.0</v>
      </c>
      <c r="O164" s="2">
        <v>12.0</v>
      </c>
      <c r="P164" s="2">
        <v>13.0</v>
      </c>
      <c r="Q164" s="2">
        <v>14.0</v>
      </c>
    </row>
    <row r="165">
      <c r="A165" s="46"/>
      <c r="B165" s="2">
        <v>2.0</v>
      </c>
      <c r="C165" s="6" t="str">
        <f t="shared" ref="C165:D165" si="64">sort($B$66:$B$95,C66:C95,false)</f>
        <v>[](/PHX) /u/scooper1030 </v>
      </c>
      <c r="D165" s="6" t="str">
        <f t="shared" si="64"/>
        <v>[](/TOR) /u/ianicrr</v>
      </c>
      <c r="E165" s="6" t="str">
        <f t="shared" ref="E165:Q165" si="65">sort($B$65:$B$95,E$65:E$95,false)</f>
        <v>[](/SAS) /u/TotallyAlex </v>
      </c>
      <c r="F165" s="6" t="str">
        <f t="shared" si="65"/>
        <v>[](/DET) /u/Scurvy-Jones </v>
      </c>
      <c r="G165" s="6" t="str">
        <f t="shared" si="65"/>
        <v>[](/CHI) /u/poorchris </v>
      </c>
      <c r="H165" s="6" t="str">
        <f t="shared" si="65"/>
        <v>[](/CHI) /u/poorchris </v>
      </c>
      <c r="I165" s="6" t="str">
        <f t="shared" si="65"/>
        <v>[](/CLE) /u/vargolol</v>
      </c>
      <c r="J165" s="6" t="str">
        <f t="shared" si="65"/>
        <v>[](/UTA) /u/chrimewave</v>
      </c>
      <c r="K165" s="6" t="str">
        <f t="shared" si="65"/>
        <v>[](/UTA) /u/chrimewave</v>
      </c>
      <c r="L165" s="6" t="str">
        <f t="shared" si="65"/>
        <v>[](/OKC) /u/howstrangeinnocence </v>
      </c>
      <c r="M165" s="6" t="str">
        <f t="shared" si="65"/>
        <v>[](/UTA) /u/chrimewave</v>
      </c>
      <c r="N165" s="6" t="str">
        <f t="shared" si="65"/>
        <v>[](/LAL) /u/lakerswiz</v>
      </c>
      <c r="O165" s="6" t="str">
        <f t="shared" si="65"/>
        <v>[](/MIL) /u/dichloroethane </v>
      </c>
      <c r="P165" s="6" t="str">
        <f t="shared" si="65"/>
        <v>[](/MIL) /u/dichloroethane </v>
      </c>
      <c r="Q165" s="6" t="str">
        <f t="shared" si="65"/>
        <v>[](/ATL) /u/Martinsek</v>
      </c>
    </row>
    <row r="166">
      <c r="B166" s="6">
        <f t="shared" ref="B166:B194" si="66">B165+1</f>
        <v>3</v>
      </c>
      <c r="C166" s="6" t="s">
        <v>52</v>
      </c>
      <c r="D166" s="6" t="s">
        <v>58</v>
      </c>
      <c r="E166" s="6" t="s">
        <v>55</v>
      </c>
      <c r="F166" s="6" t="s">
        <v>54</v>
      </c>
      <c r="G166" s="6" t="s">
        <v>4</v>
      </c>
      <c r="H166" s="6" t="s">
        <v>53</v>
      </c>
      <c r="I166" s="6" t="s">
        <v>78</v>
      </c>
      <c r="J166" s="6" t="s">
        <v>36</v>
      </c>
      <c r="K166" s="6" t="s">
        <v>70</v>
      </c>
      <c r="L166" s="6" t="s">
        <v>78</v>
      </c>
      <c r="M166" s="6" t="s">
        <v>65</v>
      </c>
      <c r="N166" s="6" t="s">
        <v>78</v>
      </c>
      <c r="O166" s="6" t="s">
        <v>78</v>
      </c>
      <c r="P166" s="6" t="s">
        <v>77</v>
      </c>
      <c r="Q166" s="6" t="s">
        <v>36</v>
      </c>
    </row>
    <row r="167">
      <c r="B167" s="6">
        <f t="shared" si="66"/>
        <v>4</v>
      </c>
      <c r="C167" s="6" t="s">
        <v>65</v>
      </c>
      <c r="D167" s="6" t="s">
        <v>56</v>
      </c>
      <c r="E167" s="6" t="s">
        <v>71</v>
      </c>
      <c r="F167" s="6" t="s">
        <v>61</v>
      </c>
      <c r="G167" s="6" t="s">
        <v>52</v>
      </c>
      <c r="H167" s="6" t="s">
        <v>52</v>
      </c>
      <c r="I167" s="6" t="s">
        <v>61</v>
      </c>
      <c r="J167" s="6" t="s">
        <v>72</v>
      </c>
      <c r="K167" s="6" t="s">
        <v>66</v>
      </c>
      <c r="L167" s="6" t="s">
        <v>54</v>
      </c>
      <c r="M167" s="6" t="s">
        <v>57</v>
      </c>
      <c r="N167" s="6" t="s">
        <v>53</v>
      </c>
      <c r="O167" s="6" t="s">
        <v>54</v>
      </c>
      <c r="P167" s="6" t="s">
        <v>56</v>
      </c>
      <c r="Q167" s="6" t="s">
        <v>52</v>
      </c>
    </row>
    <row r="168">
      <c r="B168" s="6">
        <f t="shared" si="66"/>
        <v>5</v>
      </c>
      <c r="C168" s="6" t="s">
        <v>68</v>
      </c>
      <c r="D168" s="6" t="s">
        <v>61</v>
      </c>
      <c r="E168" s="6" t="s">
        <v>58</v>
      </c>
      <c r="F168" s="6" t="s">
        <v>63</v>
      </c>
      <c r="G168" s="6" t="s">
        <v>57</v>
      </c>
      <c r="H168" s="6" t="s">
        <v>79</v>
      </c>
      <c r="I168" s="6" t="s">
        <v>75</v>
      </c>
      <c r="J168" s="6" t="s">
        <v>73</v>
      </c>
      <c r="K168" s="6" t="s">
        <v>73</v>
      </c>
      <c r="L168" s="6" t="s">
        <v>56</v>
      </c>
      <c r="M168" s="6" t="s">
        <v>70</v>
      </c>
      <c r="N168" s="6" t="s">
        <v>56</v>
      </c>
      <c r="O168" s="6" t="s">
        <v>62</v>
      </c>
      <c r="P168" s="6" t="s">
        <v>71</v>
      </c>
      <c r="Q168" s="6" t="s">
        <v>53</v>
      </c>
    </row>
    <row r="169">
      <c r="B169" s="6">
        <f t="shared" si="66"/>
        <v>6</v>
      </c>
      <c r="C169" s="6" t="s">
        <v>77</v>
      </c>
      <c r="D169" s="6" t="s">
        <v>65</v>
      </c>
      <c r="E169" s="6" t="s">
        <v>61</v>
      </c>
      <c r="F169" s="6" t="s">
        <v>71</v>
      </c>
      <c r="G169" s="6" t="s">
        <v>60</v>
      </c>
      <c r="H169" s="6" t="s">
        <v>56</v>
      </c>
      <c r="I169" s="6" t="s">
        <v>4</v>
      </c>
      <c r="J169" s="6" t="s">
        <v>55</v>
      </c>
      <c r="K169" s="6" t="s">
        <v>36</v>
      </c>
      <c r="L169" s="6" t="s">
        <v>58</v>
      </c>
      <c r="M169" s="6" t="s">
        <v>4</v>
      </c>
      <c r="N169" s="6" t="s">
        <v>52</v>
      </c>
      <c r="O169" s="6" t="s">
        <v>77</v>
      </c>
      <c r="P169" s="6" t="s">
        <v>4</v>
      </c>
      <c r="Q169" s="6" t="s">
        <v>54</v>
      </c>
    </row>
    <row r="170">
      <c r="B170" s="6">
        <f t="shared" si="66"/>
        <v>7</v>
      </c>
      <c r="C170" s="6" t="s">
        <v>78</v>
      </c>
      <c r="D170" s="6" t="s">
        <v>55</v>
      </c>
      <c r="E170" s="6" t="s">
        <v>68</v>
      </c>
      <c r="F170" s="6" t="s">
        <v>36</v>
      </c>
      <c r="G170" s="6" t="s">
        <v>61</v>
      </c>
      <c r="H170" s="6" t="s">
        <v>61</v>
      </c>
      <c r="I170" s="6" t="s">
        <v>36</v>
      </c>
      <c r="J170" s="6" t="s">
        <v>58</v>
      </c>
      <c r="K170" s="6" t="s">
        <v>56</v>
      </c>
      <c r="L170" s="6" t="s">
        <v>61</v>
      </c>
      <c r="M170" s="6" t="s">
        <v>52</v>
      </c>
      <c r="N170" s="6" t="s">
        <v>65</v>
      </c>
      <c r="O170" s="6" t="s">
        <v>4</v>
      </c>
      <c r="P170" s="6" t="s">
        <v>36</v>
      </c>
      <c r="Q170" s="6" t="s">
        <v>55</v>
      </c>
    </row>
    <row r="171">
      <c r="B171" s="6">
        <f t="shared" si="66"/>
        <v>8</v>
      </c>
      <c r="C171" s="6" t="s">
        <v>36</v>
      </c>
      <c r="D171" s="6" t="s">
        <v>57</v>
      </c>
      <c r="E171" s="6" t="s">
        <v>4</v>
      </c>
      <c r="F171" s="6" t="s">
        <v>55</v>
      </c>
      <c r="G171" s="6" t="s">
        <v>63</v>
      </c>
      <c r="H171" s="6" t="s">
        <v>68</v>
      </c>
      <c r="I171" s="6" t="s">
        <v>52</v>
      </c>
      <c r="J171" s="6" t="s">
        <v>4</v>
      </c>
      <c r="K171" s="6" t="s">
        <v>61</v>
      </c>
      <c r="L171" s="6" t="s">
        <v>62</v>
      </c>
      <c r="M171" s="6" t="s">
        <v>54</v>
      </c>
      <c r="N171" s="6" t="s">
        <v>77</v>
      </c>
      <c r="O171" s="6" t="s">
        <v>36</v>
      </c>
      <c r="P171" s="6" t="s">
        <v>52</v>
      </c>
      <c r="Q171" s="6" t="s">
        <v>56</v>
      </c>
    </row>
    <row r="172">
      <c r="B172" s="6">
        <f t="shared" si="66"/>
        <v>9</v>
      </c>
      <c r="C172" s="6" t="s">
        <v>61</v>
      </c>
      <c r="D172" s="6" t="s">
        <v>59</v>
      </c>
      <c r="E172" s="6" t="s">
        <v>60</v>
      </c>
      <c r="F172" s="6" t="s">
        <v>73</v>
      </c>
      <c r="G172" s="6" t="s">
        <v>69</v>
      </c>
      <c r="H172" s="6" t="s">
        <v>69</v>
      </c>
      <c r="I172" s="6" t="s">
        <v>62</v>
      </c>
      <c r="J172" s="6" t="s">
        <v>57</v>
      </c>
      <c r="K172" s="6" t="s">
        <v>63</v>
      </c>
      <c r="L172" s="6" t="s">
        <v>67</v>
      </c>
      <c r="M172" s="6" t="s">
        <v>56</v>
      </c>
      <c r="N172" s="6" t="s">
        <v>62</v>
      </c>
      <c r="O172" s="6" t="s">
        <v>57</v>
      </c>
      <c r="P172" s="6" t="s">
        <v>53</v>
      </c>
      <c r="Q172" s="6" t="s">
        <v>57</v>
      </c>
    </row>
    <row r="173">
      <c r="B173" s="6">
        <f t="shared" si="66"/>
        <v>10</v>
      </c>
      <c r="C173" s="6" t="s">
        <v>56</v>
      </c>
      <c r="D173" s="6" t="s">
        <v>64</v>
      </c>
      <c r="E173" s="6" t="s">
        <v>65</v>
      </c>
      <c r="F173" s="6" t="s">
        <v>74</v>
      </c>
      <c r="G173" s="6" t="s">
        <v>70</v>
      </c>
      <c r="H173" s="6" t="s">
        <v>72</v>
      </c>
      <c r="I173" s="6" t="s">
        <v>68</v>
      </c>
      <c r="J173" s="6" t="s">
        <v>62</v>
      </c>
      <c r="K173" s="6" t="s">
        <v>64</v>
      </c>
      <c r="L173" s="6" t="s">
        <v>55</v>
      </c>
      <c r="M173" s="6" t="s">
        <v>61</v>
      </c>
      <c r="N173" s="6" t="s">
        <v>69</v>
      </c>
      <c r="O173" s="6" t="s">
        <v>61</v>
      </c>
      <c r="P173" s="6" t="s">
        <v>54</v>
      </c>
      <c r="Q173" s="6" t="s">
        <v>58</v>
      </c>
    </row>
    <row r="174">
      <c r="B174" s="6">
        <f t="shared" si="66"/>
        <v>11</v>
      </c>
      <c r="C174" s="6" t="s">
        <v>57</v>
      </c>
      <c r="D174" s="6" t="s">
        <v>71</v>
      </c>
      <c r="E174" s="6" t="s">
        <v>66</v>
      </c>
      <c r="F174" s="6" t="s">
        <v>75</v>
      </c>
      <c r="G174" s="6" t="s">
        <v>71</v>
      </c>
      <c r="H174" s="6" t="s">
        <v>74</v>
      </c>
      <c r="I174" s="6" t="s">
        <v>70</v>
      </c>
      <c r="J174" s="6" t="s">
        <v>69</v>
      </c>
      <c r="K174" s="6" t="s">
        <v>71</v>
      </c>
      <c r="L174" s="6" t="s">
        <v>64</v>
      </c>
      <c r="M174" s="6" t="s">
        <v>63</v>
      </c>
      <c r="N174" s="6" t="s">
        <v>4</v>
      </c>
      <c r="O174" s="6" t="s">
        <v>65</v>
      </c>
      <c r="P174" s="6" t="s">
        <v>55</v>
      </c>
      <c r="Q174" s="6" t="s">
        <v>59</v>
      </c>
    </row>
    <row r="175">
      <c r="B175" s="6">
        <f t="shared" si="66"/>
        <v>12</v>
      </c>
      <c r="C175" s="6" t="s">
        <v>62</v>
      </c>
      <c r="D175" s="6" t="s">
        <v>73</v>
      </c>
      <c r="E175" s="6" t="s">
        <v>69</v>
      </c>
      <c r="F175" s="6" t="s">
        <v>4</v>
      </c>
      <c r="G175" s="6" t="s">
        <v>72</v>
      </c>
      <c r="H175" s="6" t="s">
        <v>78</v>
      </c>
      <c r="I175" s="6" t="s">
        <v>53</v>
      </c>
      <c r="J175" s="6" t="s">
        <v>75</v>
      </c>
      <c r="K175" s="6" t="s">
        <v>72</v>
      </c>
      <c r="L175" s="6" t="s">
        <v>65</v>
      </c>
      <c r="M175" s="6" t="s">
        <v>71</v>
      </c>
      <c r="N175" s="6" t="s">
        <v>36</v>
      </c>
      <c r="O175" s="6" t="s">
        <v>68</v>
      </c>
      <c r="P175" s="6" t="s">
        <v>57</v>
      </c>
      <c r="Q175" s="6" t="s">
        <v>60</v>
      </c>
    </row>
    <row r="176">
      <c r="B176" s="6">
        <f t="shared" si="66"/>
        <v>13</v>
      </c>
      <c r="C176" s="6" t="s">
        <v>64</v>
      </c>
      <c r="D176" s="6" t="s">
        <v>79</v>
      </c>
      <c r="E176" s="6" t="s">
        <v>73</v>
      </c>
      <c r="F176" s="6" t="s">
        <v>52</v>
      </c>
      <c r="G176" s="6" t="s">
        <v>55</v>
      </c>
      <c r="H176" s="6" t="s">
        <v>36</v>
      </c>
      <c r="I176" s="6" t="s">
        <v>54</v>
      </c>
      <c r="J176" s="6" t="s">
        <v>79</v>
      </c>
      <c r="K176" s="6" t="s">
        <v>74</v>
      </c>
      <c r="L176" s="6" t="s">
        <v>72</v>
      </c>
      <c r="M176" s="6" t="s">
        <v>72</v>
      </c>
      <c r="N176" s="6" t="s">
        <v>55</v>
      </c>
      <c r="O176" s="6" t="s">
        <v>74</v>
      </c>
      <c r="P176" s="6" t="s">
        <v>58</v>
      </c>
      <c r="Q176" s="6" t="s">
        <v>61</v>
      </c>
    </row>
    <row r="177">
      <c r="B177" s="6">
        <f t="shared" si="66"/>
        <v>14</v>
      </c>
      <c r="C177" s="6" t="s">
        <v>67</v>
      </c>
      <c r="D177" s="6" t="s">
        <v>4</v>
      </c>
      <c r="E177" s="6" t="s">
        <v>74</v>
      </c>
      <c r="F177" s="6" t="s">
        <v>59</v>
      </c>
      <c r="G177" s="6" t="s">
        <v>59</v>
      </c>
      <c r="H177" s="6" t="s">
        <v>57</v>
      </c>
      <c r="I177" s="6" t="s">
        <v>57</v>
      </c>
      <c r="J177" s="6" t="s">
        <v>53</v>
      </c>
      <c r="K177" s="6" t="s">
        <v>4</v>
      </c>
      <c r="L177" s="6" t="s">
        <v>79</v>
      </c>
      <c r="M177" s="6" t="s">
        <v>36</v>
      </c>
      <c r="N177" s="6" t="s">
        <v>57</v>
      </c>
      <c r="O177" s="6" t="s">
        <v>55</v>
      </c>
      <c r="P177" s="6" t="s">
        <v>59</v>
      </c>
      <c r="Q177" s="6" t="s">
        <v>62</v>
      </c>
    </row>
    <row r="178">
      <c r="B178" s="6">
        <f t="shared" si="66"/>
        <v>15</v>
      </c>
      <c r="C178" s="6" t="s">
        <v>71</v>
      </c>
      <c r="D178" s="6" t="s">
        <v>52</v>
      </c>
      <c r="E178" s="6" t="s">
        <v>52</v>
      </c>
      <c r="F178" s="6" t="s">
        <v>62</v>
      </c>
      <c r="G178" s="6" t="s">
        <v>62</v>
      </c>
      <c r="H178" s="6" t="s">
        <v>58</v>
      </c>
      <c r="I178" s="6" t="s">
        <v>60</v>
      </c>
      <c r="J178" s="6" t="s">
        <v>54</v>
      </c>
      <c r="K178" s="6" t="s">
        <v>52</v>
      </c>
      <c r="L178" s="6" t="s">
        <v>4</v>
      </c>
      <c r="M178" s="6" t="s">
        <v>53</v>
      </c>
      <c r="N178" s="6" t="s">
        <v>58</v>
      </c>
      <c r="O178" s="6" t="s">
        <v>58</v>
      </c>
      <c r="P178" s="6" t="s">
        <v>62</v>
      </c>
      <c r="Q178" s="6" t="s">
        <v>63</v>
      </c>
    </row>
    <row r="179">
      <c r="B179" s="6">
        <f t="shared" si="66"/>
        <v>16</v>
      </c>
      <c r="C179" s="6" t="s">
        <v>54</v>
      </c>
      <c r="D179" s="6" t="s">
        <v>63</v>
      </c>
      <c r="E179" s="6" t="s">
        <v>54</v>
      </c>
      <c r="F179" s="6" t="s">
        <v>64</v>
      </c>
      <c r="G179" s="6" t="s">
        <v>66</v>
      </c>
      <c r="H179" s="6" t="s">
        <v>63</v>
      </c>
      <c r="I179" s="6" t="s">
        <v>63</v>
      </c>
      <c r="J179" s="6" t="s">
        <v>61</v>
      </c>
      <c r="K179" s="6" t="s">
        <v>53</v>
      </c>
      <c r="L179" s="6" t="s">
        <v>36</v>
      </c>
      <c r="M179" s="6" t="s">
        <v>55</v>
      </c>
      <c r="N179" s="6" t="s">
        <v>59</v>
      </c>
      <c r="O179" s="6" t="s">
        <v>60</v>
      </c>
      <c r="P179" s="6" t="s">
        <v>63</v>
      </c>
      <c r="Q179" s="6" t="s">
        <v>64</v>
      </c>
    </row>
    <row r="180">
      <c r="B180" s="6">
        <f t="shared" si="66"/>
        <v>17</v>
      </c>
      <c r="C180" s="6" t="s">
        <v>60</v>
      </c>
      <c r="D180" s="6" t="s">
        <v>69</v>
      </c>
      <c r="E180" s="6" t="s">
        <v>57</v>
      </c>
      <c r="F180" s="6" t="s">
        <v>65</v>
      </c>
      <c r="G180" s="6" t="s">
        <v>67</v>
      </c>
      <c r="H180" s="6" t="s">
        <v>65</v>
      </c>
      <c r="I180" s="6" t="s">
        <v>65</v>
      </c>
      <c r="J180" s="6" t="s">
        <v>63</v>
      </c>
      <c r="K180" s="6" t="s">
        <v>54</v>
      </c>
      <c r="L180" s="6" t="s">
        <v>52</v>
      </c>
      <c r="M180" s="6" t="s">
        <v>58</v>
      </c>
      <c r="N180" s="6" t="s">
        <v>60</v>
      </c>
      <c r="O180" s="6" t="s">
        <v>63</v>
      </c>
      <c r="P180" s="6" t="s">
        <v>64</v>
      </c>
      <c r="Q180" s="6" t="s">
        <v>65</v>
      </c>
    </row>
    <row r="181">
      <c r="B181" s="6">
        <f t="shared" si="66"/>
        <v>18</v>
      </c>
      <c r="C181" s="6" t="s">
        <v>75</v>
      </c>
      <c r="D181" s="6" t="s">
        <v>72</v>
      </c>
      <c r="E181" s="6" t="s">
        <v>59</v>
      </c>
      <c r="F181" s="6" t="s">
        <v>66</v>
      </c>
      <c r="G181" s="6" t="s">
        <v>68</v>
      </c>
      <c r="H181" s="6" t="s">
        <v>66</v>
      </c>
      <c r="I181" s="6" t="s">
        <v>69</v>
      </c>
      <c r="J181" s="6" t="s">
        <v>65</v>
      </c>
      <c r="K181" s="6" t="s">
        <v>55</v>
      </c>
      <c r="L181" s="6" t="s">
        <v>59</v>
      </c>
      <c r="M181" s="6" t="s">
        <v>59</v>
      </c>
      <c r="N181" s="6" t="s">
        <v>66</v>
      </c>
      <c r="O181" s="6" t="s">
        <v>69</v>
      </c>
      <c r="P181" s="6" t="s">
        <v>65</v>
      </c>
      <c r="Q181" s="6" t="s">
        <v>66</v>
      </c>
    </row>
    <row r="182">
      <c r="B182" s="6">
        <f t="shared" si="66"/>
        <v>19</v>
      </c>
      <c r="C182" s="6" t="s">
        <v>4</v>
      </c>
      <c r="D182" s="6" t="s">
        <v>74</v>
      </c>
      <c r="E182" s="6" t="s">
        <v>62</v>
      </c>
      <c r="F182" s="6" t="s">
        <v>68</v>
      </c>
      <c r="G182" s="6" t="s">
        <v>73</v>
      </c>
      <c r="H182" s="6" t="s">
        <v>70</v>
      </c>
      <c r="I182" s="6" t="s">
        <v>71</v>
      </c>
      <c r="J182" s="6" t="s">
        <v>66</v>
      </c>
      <c r="K182" s="6" t="s">
        <v>58</v>
      </c>
      <c r="L182" s="6" t="s">
        <v>63</v>
      </c>
      <c r="M182" s="6" t="s">
        <v>60</v>
      </c>
      <c r="N182" s="6" t="s">
        <v>68</v>
      </c>
      <c r="O182" s="6" t="s">
        <v>71</v>
      </c>
      <c r="P182" s="6" t="s">
        <v>67</v>
      </c>
      <c r="Q182" s="6" t="s">
        <v>67</v>
      </c>
    </row>
    <row r="183">
      <c r="B183" s="6">
        <f t="shared" si="66"/>
        <v>20</v>
      </c>
      <c r="C183" s="6" t="s">
        <v>55</v>
      </c>
      <c r="D183" s="6" t="s">
        <v>75</v>
      </c>
      <c r="E183" s="6" t="s">
        <v>63</v>
      </c>
      <c r="F183" s="6" t="s">
        <v>69</v>
      </c>
      <c r="G183" s="6" t="s">
        <v>74</v>
      </c>
      <c r="H183" s="6" t="s">
        <v>71</v>
      </c>
      <c r="I183" s="6" t="s">
        <v>72</v>
      </c>
      <c r="J183" s="6" t="s">
        <v>67</v>
      </c>
      <c r="K183" s="6" t="s">
        <v>59</v>
      </c>
      <c r="L183" s="6" t="s">
        <v>68</v>
      </c>
      <c r="M183" s="6" t="s">
        <v>62</v>
      </c>
      <c r="N183" s="6" t="s">
        <v>71</v>
      </c>
      <c r="O183" s="6" t="s">
        <v>72</v>
      </c>
      <c r="P183" s="6" t="s">
        <v>68</v>
      </c>
      <c r="Q183" s="6" t="s">
        <v>68</v>
      </c>
    </row>
    <row r="184">
      <c r="B184" s="6">
        <f t="shared" si="66"/>
        <v>21</v>
      </c>
      <c r="C184" s="6" t="s">
        <v>58</v>
      </c>
      <c r="D184" s="6" t="s">
        <v>81</v>
      </c>
      <c r="E184" s="6" t="s">
        <v>72</v>
      </c>
      <c r="F184" s="6" t="s">
        <v>72</v>
      </c>
      <c r="G184" s="6" t="s">
        <v>81</v>
      </c>
      <c r="H184" s="6" t="s">
        <v>73</v>
      </c>
      <c r="I184" s="6" t="s">
        <v>73</v>
      </c>
      <c r="J184" s="6" t="s">
        <v>68</v>
      </c>
      <c r="K184" s="6" t="s">
        <v>69</v>
      </c>
      <c r="L184" s="6" t="s">
        <v>69</v>
      </c>
      <c r="M184" s="6" t="s">
        <v>67</v>
      </c>
      <c r="N184" s="6" t="s">
        <v>72</v>
      </c>
      <c r="O184" s="6" t="s">
        <v>75</v>
      </c>
      <c r="P184" s="6" t="s">
        <v>69</v>
      </c>
      <c r="Q184" s="6" t="s">
        <v>69</v>
      </c>
    </row>
    <row r="185">
      <c r="B185" s="6">
        <f t="shared" si="66"/>
        <v>22</v>
      </c>
      <c r="C185" s="6" t="s">
        <v>63</v>
      </c>
      <c r="D185" s="6" t="s">
        <v>78</v>
      </c>
      <c r="E185" s="6" t="s">
        <v>75</v>
      </c>
      <c r="F185" s="6" t="s">
        <v>81</v>
      </c>
      <c r="G185" s="6" t="s">
        <v>79</v>
      </c>
      <c r="H185" s="6" t="s">
        <v>81</v>
      </c>
      <c r="I185" s="6" t="s">
        <v>74</v>
      </c>
      <c r="J185" s="6" t="s">
        <v>77</v>
      </c>
      <c r="K185" s="6" t="s">
        <v>81</v>
      </c>
      <c r="L185" s="6" t="s">
        <v>71</v>
      </c>
      <c r="M185" s="6" t="s">
        <v>69</v>
      </c>
      <c r="N185" s="6" t="s">
        <v>73</v>
      </c>
      <c r="O185" s="6" t="s">
        <v>81</v>
      </c>
      <c r="P185" s="6" t="s">
        <v>70</v>
      </c>
      <c r="Q185" s="6" t="s">
        <v>70</v>
      </c>
    </row>
    <row r="186">
      <c r="B186" s="6">
        <f t="shared" si="66"/>
        <v>23</v>
      </c>
      <c r="C186" s="6" t="s">
        <v>66</v>
      </c>
      <c r="D186" s="6" t="s">
        <v>53</v>
      </c>
      <c r="E186" s="6" t="s">
        <v>78</v>
      </c>
      <c r="F186" s="6" t="s">
        <v>79</v>
      </c>
      <c r="G186" s="6" t="s">
        <v>36</v>
      </c>
      <c r="H186" s="6" t="s">
        <v>4</v>
      </c>
      <c r="I186" s="6" t="s">
        <v>81</v>
      </c>
      <c r="J186" s="6" t="s">
        <v>56</v>
      </c>
      <c r="K186" s="6" t="s">
        <v>77</v>
      </c>
      <c r="L186" s="6" t="s">
        <v>74</v>
      </c>
      <c r="M186" s="6" t="s">
        <v>75</v>
      </c>
      <c r="N186" s="6" t="s">
        <v>74</v>
      </c>
      <c r="O186" s="6" t="s">
        <v>79</v>
      </c>
      <c r="P186" s="6" t="s">
        <v>72</v>
      </c>
      <c r="Q186" s="6" t="s">
        <v>71</v>
      </c>
    </row>
    <row r="187">
      <c r="B187" s="6">
        <f t="shared" si="66"/>
        <v>24</v>
      </c>
      <c r="C187" s="6" t="s">
        <v>69</v>
      </c>
      <c r="D187" s="6" t="s">
        <v>60</v>
      </c>
      <c r="E187" s="6" t="s">
        <v>79</v>
      </c>
      <c r="F187" s="6" t="s">
        <v>53</v>
      </c>
      <c r="G187" s="6" t="s">
        <v>58</v>
      </c>
      <c r="H187" s="6" t="s">
        <v>55</v>
      </c>
      <c r="I187" s="6" t="s">
        <v>58</v>
      </c>
      <c r="J187" s="6" t="s">
        <v>59</v>
      </c>
      <c r="K187" s="6" t="s">
        <v>79</v>
      </c>
      <c r="L187" s="6" t="s">
        <v>75</v>
      </c>
      <c r="M187" s="6" t="s">
        <v>81</v>
      </c>
      <c r="N187" s="6" t="s">
        <v>75</v>
      </c>
      <c r="O187" s="6" t="s">
        <v>53</v>
      </c>
      <c r="P187" s="6" t="s">
        <v>73</v>
      </c>
      <c r="Q187" s="6" t="s">
        <v>72</v>
      </c>
    </row>
    <row r="188">
      <c r="B188" s="6">
        <f t="shared" si="66"/>
        <v>25</v>
      </c>
      <c r="C188" s="6" t="s">
        <v>72</v>
      </c>
      <c r="D188" s="6" t="s">
        <v>67</v>
      </c>
      <c r="E188" s="6" t="s">
        <v>36</v>
      </c>
      <c r="F188" s="6" t="s">
        <v>57</v>
      </c>
      <c r="G188" s="6" t="s">
        <v>65</v>
      </c>
      <c r="H188" s="6" t="s">
        <v>62</v>
      </c>
      <c r="I188" s="6" t="s">
        <v>59</v>
      </c>
      <c r="J188" s="6" t="s">
        <v>71</v>
      </c>
      <c r="K188" s="6" t="s">
        <v>67</v>
      </c>
      <c r="L188" s="6" t="s">
        <v>81</v>
      </c>
      <c r="M188" s="6" t="s">
        <v>66</v>
      </c>
      <c r="N188" s="6" t="s">
        <v>79</v>
      </c>
      <c r="O188" s="6" t="s">
        <v>59</v>
      </c>
      <c r="P188" s="6" t="s">
        <v>74</v>
      </c>
      <c r="Q188" s="6" t="s">
        <v>73</v>
      </c>
    </row>
    <row r="189">
      <c r="B189" s="6">
        <f t="shared" si="66"/>
        <v>26</v>
      </c>
      <c r="C189" s="6" t="s">
        <v>74</v>
      </c>
      <c r="D189" s="6" t="s">
        <v>66</v>
      </c>
      <c r="E189" s="6" t="s">
        <v>53</v>
      </c>
      <c r="F189" s="6" t="s">
        <v>60</v>
      </c>
      <c r="G189" s="6" t="s">
        <v>77</v>
      </c>
      <c r="H189" s="6" t="s">
        <v>59</v>
      </c>
      <c r="I189" s="6" t="s">
        <v>66</v>
      </c>
      <c r="J189" s="6" t="s">
        <v>74</v>
      </c>
      <c r="K189" s="6" t="s">
        <v>75</v>
      </c>
      <c r="L189" s="6" t="s">
        <v>77</v>
      </c>
      <c r="M189" s="6" t="s">
        <v>74</v>
      </c>
      <c r="N189" s="6" t="s">
        <v>67</v>
      </c>
      <c r="O189" s="6" t="s">
        <v>67</v>
      </c>
      <c r="P189" s="6" t="s">
        <v>75</v>
      </c>
      <c r="Q189" s="6" t="s">
        <v>74</v>
      </c>
    </row>
    <row r="190">
      <c r="B190" s="6">
        <f t="shared" si="66"/>
        <v>27</v>
      </c>
      <c r="C190" s="6" t="s">
        <v>81</v>
      </c>
      <c r="D190" s="6" t="s">
        <v>68</v>
      </c>
      <c r="E190" s="6" t="s">
        <v>56</v>
      </c>
      <c r="F190" s="6" t="s">
        <v>70</v>
      </c>
      <c r="G190" s="6" t="s">
        <v>53</v>
      </c>
      <c r="H190" s="6" t="s">
        <v>64</v>
      </c>
      <c r="I190" s="6" t="s">
        <v>67</v>
      </c>
      <c r="J190" s="6" t="s">
        <v>52</v>
      </c>
      <c r="K190" s="6" t="s">
        <v>60</v>
      </c>
      <c r="L190" s="6" t="s">
        <v>53</v>
      </c>
      <c r="M190" s="6" t="s">
        <v>79</v>
      </c>
      <c r="N190" s="6" t="s">
        <v>70</v>
      </c>
      <c r="O190" s="6" t="s">
        <v>52</v>
      </c>
      <c r="P190" s="6" t="s">
        <v>81</v>
      </c>
      <c r="Q190" s="6" t="s">
        <v>75</v>
      </c>
    </row>
    <row r="191">
      <c r="B191" s="6">
        <f t="shared" si="66"/>
        <v>28</v>
      </c>
      <c r="C191" s="6" t="s">
        <v>59</v>
      </c>
      <c r="D191" s="6" t="s">
        <v>36</v>
      </c>
      <c r="E191" s="6" t="s">
        <v>67</v>
      </c>
      <c r="F191" s="6" t="s">
        <v>78</v>
      </c>
      <c r="G191" s="6" t="s">
        <v>64</v>
      </c>
      <c r="H191" s="6" t="s">
        <v>67</v>
      </c>
      <c r="I191" s="6" t="s">
        <v>77</v>
      </c>
      <c r="J191" s="6" t="s">
        <v>64</v>
      </c>
      <c r="K191" s="6" t="s">
        <v>57</v>
      </c>
      <c r="L191" s="6" t="s">
        <v>57</v>
      </c>
      <c r="M191" s="6" t="s">
        <v>64</v>
      </c>
      <c r="N191" s="6" t="s">
        <v>81</v>
      </c>
      <c r="O191" s="6" t="s">
        <v>56</v>
      </c>
      <c r="P191" s="6" t="s">
        <v>78</v>
      </c>
      <c r="Q191" s="6" t="s">
        <v>81</v>
      </c>
    </row>
    <row r="192">
      <c r="B192" s="6">
        <f t="shared" si="66"/>
        <v>29</v>
      </c>
      <c r="C192" s="6" t="s">
        <v>70</v>
      </c>
      <c r="D192" s="6" t="s">
        <v>54</v>
      </c>
      <c r="E192" s="6" t="s">
        <v>70</v>
      </c>
      <c r="F192" s="6" t="s">
        <v>56</v>
      </c>
      <c r="G192" s="6" t="s">
        <v>56</v>
      </c>
      <c r="H192" s="6" t="s">
        <v>60</v>
      </c>
      <c r="I192" s="6" t="s">
        <v>79</v>
      </c>
      <c r="J192" s="6" t="s">
        <v>70</v>
      </c>
      <c r="K192" s="6" t="s">
        <v>65</v>
      </c>
      <c r="L192" s="6" t="s">
        <v>66</v>
      </c>
      <c r="M192" s="6" t="s">
        <v>77</v>
      </c>
      <c r="N192" s="6" t="s">
        <v>61</v>
      </c>
      <c r="O192" s="6" t="s">
        <v>70</v>
      </c>
      <c r="P192" s="6" t="s">
        <v>79</v>
      </c>
      <c r="Q192" s="6" t="s">
        <v>77</v>
      </c>
    </row>
    <row r="193">
      <c r="B193" s="6">
        <f t="shared" si="66"/>
        <v>30</v>
      </c>
      <c r="C193" s="6" t="s">
        <v>79</v>
      </c>
      <c r="D193" s="6" t="s">
        <v>70</v>
      </c>
      <c r="E193" s="6" t="s">
        <v>77</v>
      </c>
      <c r="F193" s="6" t="s">
        <v>67</v>
      </c>
      <c r="G193" s="6" t="s">
        <v>78</v>
      </c>
      <c r="H193" s="6" t="s">
        <v>77</v>
      </c>
      <c r="I193" s="6" t="s">
        <v>56</v>
      </c>
      <c r="J193" s="6" t="s">
        <v>81</v>
      </c>
      <c r="K193" s="6" t="s">
        <v>62</v>
      </c>
      <c r="L193" s="6" t="s">
        <v>60</v>
      </c>
      <c r="M193" s="6" t="s">
        <v>73</v>
      </c>
      <c r="N193" s="6" t="s">
        <v>64</v>
      </c>
      <c r="O193" s="6" t="s">
        <v>64</v>
      </c>
      <c r="P193" s="6" t="s">
        <v>60</v>
      </c>
      <c r="Q193" s="6" t="s">
        <v>78</v>
      </c>
    </row>
    <row r="194">
      <c r="B194" s="6">
        <f t="shared" si="66"/>
        <v>31</v>
      </c>
      <c r="C194" s="6" t="s">
        <v>53</v>
      </c>
      <c r="D194" s="6" t="s">
        <v>62</v>
      </c>
      <c r="E194" s="6" t="s">
        <v>64</v>
      </c>
      <c r="F194" s="6" t="s">
        <v>77</v>
      </c>
      <c r="G194" s="6" t="s">
        <v>75</v>
      </c>
      <c r="H194" s="6" t="s">
        <v>75</v>
      </c>
      <c r="I194" s="6" t="s">
        <v>64</v>
      </c>
      <c r="J194" s="6" t="s">
        <v>60</v>
      </c>
      <c r="K194" s="6" t="s">
        <v>68</v>
      </c>
      <c r="L194" s="6" t="s">
        <v>73</v>
      </c>
      <c r="M194" s="6" t="s">
        <v>68</v>
      </c>
      <c r="N194" s="6" t="s">
        <v>54</v>
      </c>
      <c r="O194" s="6" t="s">
        <v>73</v>
      </c>
      <c r="P194" s="6" t="s">
        <v>61</v>
      </c>
      <c r="Q194" s="6" t="s">
        <v>79</v>
      </c>
    </row>
    <row r="195">
      <c r="C195" s="6"/>
      <c r="E195" s="6"/>
      <c r="F195" s="6"/>
      <c r="G195" s="6"/>
      <c r="H195" s="6"/>
    </row>
    <row r="197">
      <c r="A197" s="2" t="s">
        <v>149</v>
      </c>
      <c r="B197" s="42">
        <v>10.0</v>
      </c>
    </row>
    <row r="199">
      <c r="A199" s="2" t="s">
        <v>150</v>
      </c>
      <c r="B199" s="2" t="s">
        <v>151</v>
      </c>
      <c r="C199" s="2" t="s">
        <v>80</v>
      </c>
      <c r="D199" s="2" t="s">
        <v>151</v>
      </c>
      <c r="E199" s="2" t="s">
        <v>152</v>
      </c>
      <c r="F199" s="2" t="s">
        <v>151</v>
      </c>
    </row>
    <row r="200">
      <c r="A200" s="2" t="s">
        <v>153</v>
      </c>
    </row>
    <row r="201">
      <c r="A201" s="6" t="str">
        <f t="shared" ref="A201:A230" si="67">hlookup($B$197,$C$164:$Q$194,B165,false)</f>
        <v>[](/UTA) /u/chrimewave</v>
      </c>
      <c r="B201" s="2" t="s">
        <v>151</v>
      </c>
      <c r="C201" s="6" t="str">
        <f t="shared" ref="C201:C230" si="68">if(vlookup(A201,$B$2:$Q$31,$B$197+2,false)=0,"NA",if(vlookup(A201,$B$66:$Q$95,$B$197+2,false)&gt;0,concatenate("+",vlookup(A201,$B$66:$Q$95,$B$197+2,false)),if(vlookup(A201,$B$66:$Q$95,$B$197+2,false)=0,vlookup(A201,$B$66:$Q$95,$B$197+2,false),vlookup(A201,$B$66:$Q$95,$B$197+2,false))))</f>
        <v>+6</v>
      </c>
      <c r="D201" s="2" t="s">
        <v>151</v>
      </c>
      <c r="E201" s="6" t="str">
        <f t="shared" ref="E201:E230" si="69">if(vlookup(A201,$B$98:$Q$127,$B$197+2,false)&gt;0,concatenate("+",vlookup(A201,$B$98:$Q$127,$B$197+2,false)),if(vlookup(A201,$B$98:$Q$127,$B$197+2,false)=0,vlookup(A201,$B$98:$Q$127,$B$197+2,false),vlookup(A201,$B$98:$Q$127,$B$197+2,false)))</f>
        <v>+29</v>
      </c>
      <c r="F201" s="2" t="s">
        <v>151</v>
      </c>
    </row>
    <row r="202">
      <c r="A202" s="6" t="str">
        <f t="shared" si="67"/>
        <v>[](/MIA) /u/SmokingFrog</v>
      </c>
      <c r="B202" s="2" t="s">
        <v>151</v>
      </c>
      <c r="C202" s="6" t="str">
        <f t="shared" si="68"/>
        <v>+5</v>
      </c>
      <c r="D202" s="2" t="s">
        <v>151</v>
      </c>
      <c r="E202" s="6" t="str">
        <f t="shared" si="69"/>
        <v>+9</v>
      </c>
      <c r="F202" s="2" t="s">
        <v>151</v>
      </c>
    </row>
    <row r="203">
      <c r="A203" s="6" t="str">
        <f t="shared" si="67"/>
        <v>[](/DEN) /u/bigred27 </v>
      </c>
      <c r="B203" s="2" t="s">
        <v>151</v>
      </c>
      <c r="C203" s="6" t="str">
        <f t="shared" si="68"/>
        <v>+3</v>
      </c>
      <c r="D203" s="2" t="s">
        <v>151</v>
      </c>
      <c r="E203" s="6" t="str">
        <f t="shared" si="69"/>
        <v>+3</v>
      </c>
      <c r="F203" s="2" t="s">
        <v>151</v>
      </c>
    </row>
    <row r="204">
      <c r="A204" s="6" t="str">
        <f t="shared" si="67"/>
        <v>[](/OKC) /u/howstrangeinnocence </v>
      </c>
      <c r="B204" s="2" t="s">
        <v>151</v>
      </c>
      <c r="C204" s="6" t="str">
        <f t="shared" si="68"/>
        <v>+2</v>
      </c>
      <c r="D204" s="2" t="s">
        <v>151</v>
      </c>
      <c r="E204" s="6" t="str">
        <f t="shared" si="69"/>
        <v>+9</v>
      </c>
      <c r="F204" s="2" t="s">
        <v>151</v>
      </c>
    </row>
    <row r="205">
      <c r="A205" s="6" t="str">
        <f t="shared" si="67"/>
        <v>[](/ATL) /u/Martinsek</v>
      </c>
      <c r="B205" s="2" t="s">
        <v>151</v>
      </c>
      <c r="C205" s="6" t="str">
        <f t="shared" si="68"/>
        <v>+1</v>
      </c>
      <c r="D205" s="2" t="s">
        <v>151</v>
      </c>
      <c r="E205" s="6" t="str">
        <f t="shared" si="69"/>
        <v>+7</v>
      </c>
      <c r="F205" s="2" t="s">
        <v>151</v>
      </c>
    </row>
    <row r="206">
      <c r="A206" s="6" t="str">
        <f t="shared" si="67"/>
        <v>[](/BKN) /u/Eumetazoa</v>
      </c>
      <c r="B206" s="2" t="s">
        <v>151</v>
      </c>
      <c r="C206" s="6" t="str">
        <f t="shared" si="68"/>
        <v>+1</v>
      </c>
      <c r="D206" s="2" t="s">
        <v>151</v>
      </c>
      <c r="E206" s="6" t="str">
        <f t="shared" si="69"/>
        <v>+7</v>
      </c>
      <c r="F206" s="2" t="s">
        <v>151</v>
      </c>
    </row>
    <row r="207">
      <c r="A207" s="6" t="str">
        <f t="shared" si="67"/>
        <v>[](/CHI) /u/poorchris </v>
      </c>
      <c r="B207" s="2" t="s">
        <v>151</v>
      </c>
      <c r="C207" s="6" t="str">
        <f t="shared" si="68"/>
        <v>+1</v>
      </c>
      <c r="D207" s="2" t="s">
        <v>151</v>
      </c>
      <c r="E207" s="6" t="str">
        <f t="shared" si="69"/>
        <v>+14</v>
      </c>
      <c r="F207" s="2" t="s">
        <v>151</v>
      </c>
    </row>
    <row r="208">
      <c r="A208" s="6" t="str">
        <f t="shared" si="67"/>
        <v>[](/DAL) /u/rps215 </v>
      </c>
      <c r="B208" s="2" t="s">
        <v>151</v>
      </c>
      <c r="C208" s="6" t="str">
        <f t="shared" si="68"/>
        <v>+1</v>
      </c>
      <c r="D208" s="2" t="s">
        <v>151</v>
      </c>
      <c r="E208" s="6" t="str">
        <f t="shared" si="69"/>
        <v>+1</v>
      </c>
      <c r="F208" s="2" t="s">
        <v>151</v>
      </c>
    </row>
    <row r="209">
      <c r="A209" s="6" t="str">
        <f t="shared" si="67"/>
        <v>[](/IND) /u/imkunu </v>
      </c>
      <c r="B209" s="2" t="s">
        <v>151</v>
      </c>
      <c r="C209" s="6" t="str">
        <f t="shared" si="68"/>
        <v>+1</v>
      </c>
      <c r="D209" s="2" t="s">
        <v>151</v>
      </c>
      <c r="E209" s="6" t="str">
        <f t="shared" si="69"/>
        <v>+18</v>
      </c>
      <c r="F209" s="2" t="s">
        <v>151</v>
      </c>
    </row>
    <row r="210">
      <c r="A210" s="6" t="str">
        <f t="shared" si="67"/>
        <v>[](/LAL) /u/lakerswiz</v>
      </c>
      <c r="B210" s="2" t="s">
        <v>151</v>
      </c>
      <c r="C210" s="6" t="str">
        <f t="shared" si="68"/>
        <v>+1</v>
      </c>
      <c r="D210" s="2" t="s">
        <v>151</v>
      </c>
      <c r="E210" s="6" t="str">
        <f t="shared" si="69"/>
        <v>+5</v>
      </c>
      <c r="F210" s="2" t="s">
        <v>151</v>
      </c>
    </row>
    <row r="211">
      <c r="A211" s="6" t="str">
        <f t="shared" si="67"/>
        <v>[](/ORL) /u/albinorhino21</v>
      </c>
      <c r="B211" s="2" t="s">
        <v>151</v>
      </c>
      <c r="C211" s="6" t="str">
        <f t="shared" si="68"/>
        <v>+1</v>
      </c>
      <c r="D211" s="2" t="s">
        <v>151</v>
      </c>
      <c r="E211" s="6" t="str">
        <f t="shared" si="69"/>
        <v>+10</v>
      </c>
      <c r="F211" s="2" t="s">
        <v>151</v>
      </c>
    </row>
    <row r="212">
      <c r="A212" s="6" t="str">
        <f t="shared" si="67"/>
        <v>[](/PHI) /u/rahbee33 </v>
      </c>
      <c r="B212" s="2" t="s">
        <v>151</v>
      </c>
      <c r="C212" s="6" t="str">
        <f t="shared" si="68"/>
        <v>+1</v>
      </c>
      <c r="D212" s="2" t="s">
        <v>151</v>
      </c>
      <c r="E212" s="6" t="str">
        <f t="shared" si="69"/>
        <v>+8</v>
      </c>
      <c r="F212" s="2" t="s">
        <v>151</v>
      </c>
    </row>
    <row r="213">
      <c r="A213" s="6" t="str">
        <f t="shared" si="67"/>
        <v>[](/BOS) /u/dangercart </v>
      </c>
      <c r="B213" s="2" t="s">
        <v>151</v>
      </c>
      <c r="C213" s="6">
        <f t="shared" si="68"/>
        <v>0</v>
      </c>
      <c r="D213" s="2" t="s">
        <v>151</v>
      </c>
      <c r="E213" s="6" t="str">
        <f t="shared" si="69"/>
        <v>+5</v>
      </c>
      <c r="F213" s="2" t="s">
        <v>151</v>
      </c>
    </row>
    <row r="214">
      <c r="A214" s="6" t="str">
        <f t="shared" si="67"/>
        <v>[](/CHA) /u/schrutebeetfarms </v>
      </c>
      <c r="B214" s="2" t="s">
        <v>151</v>
      </c>
      <c r="C214" s="6" t="str">
        <f t="shared" si="68"/>
        <v>NA</v>
      </c>
      <c r="D214" s="2" t="s">
        <v>151</v>
      </c>
      <c r="E214" s="6">
        <f t="shared" si="69"/>
        <v>-7</v>
      </c>
      <c r="F214" s="2" t="s">
        <v>151</v>
      </c>
    </row>
    <row r="215">
      <c r="A215" s="6" t="str">
        <f t="shared" si="67"/>
        <v>[](/CLE) /u/vargolol</v>
      </c>
      <c r="B215" s="2" t="s">
        <v>151</v>
      </c>
      <c r="C215" s="6" t="str">
        <f t="shared" si="68"/>
        <v>NA</v>
      </c>
      <c r="D215" s="2" t="s">
        <v>151</v>
      </c>
      <c r="E215" s="6" t="str">
        <f t="shared" si="69"/>
        <v>+12</v>
      </c>
      <c r="F215" s="2" t="s">
        <v>151</v>
      </c>
    </row>
    <row r="216">
      <c r="A216" s="6" t="str">
        <f t="shared" si="67"/>
        <v>[](/DET) /u/Scurvy-Jones </v>
      </c>
      <c r="B216" s="2" t="s">
        <v>151</v>
      </c>
      <c r="C216" s="6" t="str">
        <f t="shared" si="68"/>
        <v>NA</v>
      </c>
      <c r="D216" s="2" t="s">
        <v>151</v>
      </c>
      <c r="E216" s="6" t="str">
        <f t="shared" si="69"/>
        <v>+12</v>
      </c>
      <c r="F216" s="2" t="s">
        <v>151</v>
      </c>
    </row>
    <row r="217">
      <c r="A217" s="6" t="str">
        <f t="shared" si="67"/>
        <v>[](/GSW) /u/swollencornholio</v>
      </c>
      <c r="B217" s="2" t="s">
        <v>151</v>
      </c>
      <c r="C217" s="6">
        <f t="shared" si="68"/>
        <v>0</v>
      </c>
      <c r="D217" s="2" t="s">
        <v>151</v>
      </c>
      <c r="E217" s="6">
        <f t="shared" si="69"/>
        <v>-4</v>
      </c>
      <c r="F217" s="2" t="s">
        <v>151</v>
      </c>
    </row>
    <row r="218">
      <c r="A218" s="6" t="str">
        <f t="shared" si="67"/>
        <v>[](/HOU) /u/risinglotus </v>
      </c>
      <c r="B218" s="2" t="s">
        <v>151</v>
      </c>
      <c r="C218" s="6">
        <f t="shared" si="68"/>
        <v>0</v>
      </c>
      <c r="D218" s="2" t="s">
        <v>151</v>
      </c>
      <c r="E218" s="6">
        <f t="shared" si="69"/>
        <v>-9</v>
      </c>
      <c r="F218" s="2" t="s">
        <v>151</v>
      </c>
    </row>
    <row r="219">
      <c r="A219" s="6" t="str">
        <f t="shared" si="67"/>
        <v>[](/LAC) /u/chad3000 </v>
      </c>
      <c r="B219" s="2" t="s">
        <v>151</v>
      </c>
      <c r="C219" s="6" t="str">
        <f t="shared" si="68"/>
        <v>NA</v>
      </c>
      <c r="D219" s="2" t="s">
        <v>151</v>
      </c>
      <c r="E219" s="6">
        <f t="shared" si="69"/>
        <v>-7</v>
      </c>
      <c r="F219" s="2" t="s">
        <v>151</v>
      </c>
    </row>
    <row r="220">
      <c r="A220" s="6" t="str">
        <f t="shared" si="67"/>
        <v>[](/MIN) /u/flyingscissor </v>
      </c>
      <c r="B220" s="2" t="s">
        <v>151</v>
      </c>
      <c r="C220" s="6">
        <f t="shared" si="68"/>
        <v>0</v>
      </c>
      <c r="D220" s="2" t="s">
        <v>151</v>
      </c>
      <c r="E220" s="6">
        <f t="shared" si="69"/>
        <v>-5</v>
      </c>
      <c r="F220" s="2" t="s">
        <v>151</v>
      </c>
    </row>
    <row r="221">
      <c r="A221" s="6" t="str">
        <f t="shared" si="67"/>
        <v>[](/NYK) /u/cyph3x </v>
      </c>
      <c r="B221" s="2" t="s">
        <v>151</v>
      </c>
      <c r="C221" s="6">
        <f t="shared" si="68"/>
        <v>0</v>
      </c>
      <c r="D221" s="2" t="s">
        <v>151</v>
      </c>
      <c r="E221" s="6" t="str">
        <f t="shared" si="69"/>
        <v>+4</v>
      </c>
      <c r="F221" s="2" t="s">
        <v>151</v>
      </c>
    </row>
    <row r="222">
      <c r="A222" s="6" t="str">
        <f t="shared" si="67"/>
        <v>[](/SAC) /u/IAMDATBOY</v>
      </c>
      <c r="B222" s="2" t="s">
        <v>151</v>
      </c>
      <c r="C222" s="6">
        <f t="shared" si="68"/>
        <v>0</v>
      </c>
      <c r="D222" s="2" t="s">
        <v>151</v>
      </c>
      <c r="E222" s="6">
        <f t="shared" si="69"/>
        <v>-6</v>
      </c>
      <c r="F222" s="2" t="s">
        <v>151</v>
      </c>
    </row>
    <row r="223">
      <c r="A223" s="6" t="str">
        <f t="shared" si="67"/>
        <v>[](/SAS) /u/TotallyAlex </v>
      </c>
      <c r="B223" s="2" t="s">
        <v>151</v>
      </c>
      <c r="C223" s="6" t="str">
        <f t="shared" si="68"/>
        <v>#N/A</v>
      </c>
      <c r="D223" s="2" t="s">
        <v>151</v>
      </c>
      <c r="E223" s="6" t="str">
        <f t="shared" si="69"/>
        <v>#N/A</v>
      </c>
      <c r="F223" s="2" t="s">
        <v>151</v>
      </c>
    </row>
    <row r="224">
      <c r="A224" s="6" t="str">
        <f t="shared" si="67"/>
        <v>[](/MIL) /u/dichloroethane </v>
      </c>
      <c r="B224" s="2" t="s">
        <v>151</v>
      </c>
      <c r="C224" s="6">
        <f t="shared" si="68"/>
        <v>-1</v>
      </c>
      <c r="D224" s="2" t="s">
        <v>151</v>
      </c>
      <c r="E224" s="6">
        <f t="shared" si="69"/>
        <v>-1</v>
      </c>
      <c r="F224" s="2" t="s">
        <v>151</v>
      </c>
    </row>
    <row r="225">
      <c r="A225" s="6" t="str">
        <f t="shared" si="67"/>
        <v>[](/POR) /u/DrTom </v>
      </c>
      <c r="B225" s="2" t="s">
        <v>151</v>
      </c>
      <c r="C225" s="6">
        <f t="shared" si="68"/>
        <v>-1</v>
      </c>
      <c r="D225" s="2" t="s">
        <v>151</v>
      </c>
      <c r="E225" s="6" t="str">
        <f t="shared" si="69"/>
        <v>+2</v>
      </c>
      <c r="F225" s="2" t="s">
        <v>151</v>
      </c>
    </row>
    <row r="226">
      <c r="A226" s="6" t="str">
        <f t="shared" si="67"/>
        <v>[](/WAS) /u/livefreeordont </v>
      </c>
      <c r="B226" s="2" t="s">
        <v>151</v>
      </c>
      <c r="C226" s="6">
        <f t="shared" si="68"/>
        <v>-1</v>
      </c>
      <c r="D226" s="2" t="s">
        <v>151</v>
      </c>
      <c r="E226" s="6" t="str">
        <f t="shared" si="69"/>
        <v>+2</v>
      </c>
      <c r="F226" s="2" t="s">
        <v>151</v>
      </c>
    </row>
    <row r="227">
      <c r="A227" s="6" t="str">
        <f t="shared" si="67"/>
        <v>[](/MEM) /u/Jakelshark </v>
      </c>
      <c r="B227" s="2" t="s">
        <v>151</v>
      </c>
      <c r="C227" s="6">
        <f t="shared" si="68"/>
        <v>-2</v>
      </c>
      <c r="D227" s="2" t="s">
        <v>151</v>
      </c>
      <c r="E227" s="6">
        <f t="shared" si="69"/>
        <v>-7</v>
      </c>
      <c r="F227" s="2" t="s">
        <v>151</v>
      </c>
    </row>
    <row r="228">
      <c r="A228" s="6" t="str">
        <f t="shared" si="67"/>
        <v>[](/TOR) /u/ianicrr</v>
      </c>
      <c r="B228" s="2" t="s">
        <v>151</v>
      </c>
      <c r="C228" s="6">
        <f t="shared" si="68"/>
        <v>-4</v>
      </c>
      <c r="D228" s="2" t="s">
        <v>151</v>
      </c>
      <c r="E228" s="6">
        <f t="shared" si="69"/>
        <v>-4</v>
      </c>
      <c r="F228" s="2" t="s">
        <v>151</v>
      </c>
    </row>
    <row r="229">
      <c r="A229" s="6" t="str">
        <f t="shared" si="67"/>
        <v>[](/PHX) /u/scooper1030 </v>
      </c>
      <c r="B229" s="2" t="s">
        <v>151</v>
      </c>
      <c r="C229" s="6">
        <f t="shared" si="68"/>
        <v>-6</v>
      </c>
      <c r="D229" s="2" t="s">
        <v>151</v>
      </c>
      <c r="E229" s="6">
        <f t="shared" si="69"/>
        <v>-1</v>
      </c>
      <c r="F229" s="2" t="s">
        <v>151</v>
      </c>
    </row>
    <row r="230">
      <c r="A230" s="6" t="str">
        <f t="shared" si="67"/>
        <v>[](/NOH) /u/LieutenantKumar</v>
      </c>
      <c r="B230" s="2" t="s">
        <v>151</v>
      </c>
      <c r="C230" s="6">
        <f t="shared" si="68"/>
        <v>-13</v>
      </c>
      <c r="D230" s="2" t="s">
        <v>151</v>
      </c>
      <c r="E230" s="6">
        <f t="shared" si="69"/>
        <v>-21</v>
      </c>
      <c r="F230" s="2" t="s">
        <v>151</v>
      </c>
    </row>
    <row r="231">
      <c r="A231" s="46"/>
    </row>
    <row r="232">
      <c r="A232" s="46"/>
    </row>
    <row r="233">
      <c r="A233" s="46"/>
    </row>
    <row r="234">
      <c r="A234" s="46"/>
    </row>
    <row r="235">
      <c r="A235" s="46"/>
    </row>
    <row r="236">
      <c r="A236" s="46"/>
    </row>
    <row r="237">
      <c r="A237" s="46"/>
    </row>
    <row r="238">
      <c r="A238" s="46"/>
    </row>
    <row r="239">
      <c r="A239" s="46"/>
    </row>
    <row r="240">
      <c r="A240" s="46"/>
    </row>
    <row r="241">
      <c r="A241" s="46"/>
    </row>
    <row r="242">
      <c r="A242" s="4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2.75"/>
  <cols>
    <col customWidth="1" min="1" max="1" width="22.29"/>
    <col customWidth="1" min="2" max="6" width="17.29"/>
    <col customWidth="1" min="7" max="7" width="11.43"/>
    <col customWidth="1" min="8" max="8" width="10.71"/>
    <col customWidth="1" min="9" max="9" width="17.29"/>
    <col customWidth="1" min="10" max="10" width="10.29"/>
    <col customWidth="1" min="11" max="13" width="17.29"/>
    <col customWidth="1" min="14" max="14" width="17.14"/>
    <col customWidth="1" min="15" max="15" width="17.29"/>
    <col customWidth="1" min="16" max="16" width="8.86"/>
    <col customWidth="1" min="17" max="17" width="10.43"/>
    <col customWidth="1" min="18" max="18" width="11.43"/>
    <col customWidth="1" min="19" max="19" width="11.14"/>
    <col customWidth="1" min="20" max="20" width="7.86"/>
    <col customWidth="1" min="21" max="21" width="11.29"/>
    <col customWidth="1" min="22" max="22" width="9.43"/>
    <col customWidth="1" min="23" max="23" width="10.86"/>
    <col customWidth="1" min="24" max="24" width="11.14"/>
    <col customWidth="1" min="25" max="25" width="9.86"/>
    <col customWidth="1" min="26" max="26" width="9.14"/>
    <col customWidth="1" min="27" max="27" width="9.71"/>
    <col customWidth="1" min="28" max="28" width="11.71"/>
    <col customWidth="1" min="29" max="35" width="9.57"/>
    <col customWidth="1" min="36" max="69" width="8.29"/>
    <col customWidth="1" min="70" max="73" width="17.29"/>
  </cols>
  <sheetData>
    <row r="1">
      <c r="A1" s="6" t="str">
        <f>IFERROR(__xludf.DUMMYFUNCTION("importhtml(""http://www.nba.com/standings/team_record_comparison/conferenceNew_Std_Cnf.html"",""table"",1)"),"#REF!")</f>
        <v>#REF!</v>
      </c>
      <c r="B1" s="6"/>
      <c r="C1" s="6"/>
      <c r="D1" s="6"/>
      <c r="E1" s="6"/>
      <c r="F1" s="6"/>
      <c r="G1" s="6"/>
      <c r="H1" s="6"/>
      <c r="I1" s="6"/>
      <c r="J1" s="6"/>
      <c r="K1" s="6"/>
      <c r="M1" s="2">
        <v>13.0</v>
      </c>
      <c r="N1" s="2">
        <v>14.0</v>
      </c>
      <c r="S1" s="41"/>
    </row>
    <row r="2">
      <c r="A2" s="2" t="s">
        <v>84</v>
      </c>
      <c r="M2" s="42" t="s">
        <v>85</v>
      </c>
      <c r="P2" s="43">
        <v>41932.0</v>
      </c>
      <c r="S2" s="44">
        <f>P2+14</f>
        <v>41946</v>
      </c>
      <c r="V2" s="44">
        <f>S2+14</f>
        <v>41960</v>
      </c>
      <c r="Z2" s="44">
        <f>V2+14</f>
        <v>41974</v>
      </c>
      <c r="AD2" s="44">
        <f>Z2+14</f>
        <v>41988</v>
      </c>
      <c r="AH2" s="44">
        <f>AD2+14</f>
        <v>42002</v>
      </c>
      <c r="AL2" s="44">
        <f>AH2+14</f>
        <v>42016</v>
      </c>
      <c r="AP2" s="44">
        <f>AL2+14</f>
        <v>42030</v>
      </c>
      <c r="AT2" s="44">
        <f>AP2+14</f>
        <v>42044</v>
      </c>
      <c r="AX2" s="44">
        <f>AT2+14</f>
        <v>42058</v>
      </c>
      <c r="BB2" s="44">
        <f>AX2+14</f>
        <v>42072</v>
      </c>
      <c r="BF2" s="44">
        <f>BB2+14</f>
        <v>42086</v>
      </c>
      <c r="BJ2" s="44">
        <f>BF2+14</f>
        <v>42100</v>
      </c>
      <c r="BN2" s="44">
        <f>BJ2+14</f>
        <v>42114</v>
      </c>
    </row>
    <row r="3">
      <c r="A3" s="2" t="s">
        <v>86</v>
      </c>
      <c r="B3" s="2" t="s">
        <v>87</v>
      </c>
      <c r="C3" s="2" t="s">
        <v>88</v>
      </c>
      <c r="D3" s="2" t="s">
        <v>89</v>
      </c>
      <c r="E3" s="2" t="s">
        <v>90</v>
      </c>
      <c r="F3" s="2" t="s">
        <v>91</v>
      </c>
      <c r="G3" s="2" t="s">
        <v>92</v>
      </c>
      <c r="H3" s="2" t="s">
        <v>93</v>
      </c>
      <c r="I3" s="2" t="s">
        <v>94</v>
      </c>
      <c r="J3" s="2" t="s">
        <v>95</v>
      </c>
      <c r="K3" s="2" t="s">
        <v>96</v>
      </c>
      <c r="M3" s="42" t="s">
        <v>87</v>
      </c>
      <c r="N3" s="42" t="s">
        <v>88</v>
      </c>
      <c r="O3" s="2" t="s">
        <v>97</v>
      </c>
      <c r="P3" s="42" t="s">
        <v>87</v>
      </c>
      <c r="Q3" s="42" t="s">
        <v>88</v>
      </c>
      <c r="R3" s="2" t="s">
        <v>98</v>
      </c>
      <c r="S3" s="2" t="s">
        <v>87</v>
      </c>
      <c r="T3" s="2" t="s">
        <v>88</v>
      </c>
      <c r="U3" s="2" t="s">
        <v>97</v>
      </c>
      <c r="V3" s="42" t="s">
        <v>87</v>
      </c>
      <c r="W3" s="42" t="s">
        <v>88</v>
      </c>
      <c r="X3" s="2" t="s">
        <v>97</v>
      </c>
      <c r="Y3" s="2" t="s">
        <v>99</v>
      </c>
      <c r="Z3" s="42" t="s">
        <v>87</v>
      </c>
      <c r="AA3" s="42" t="s">
        <v>88</v>
      </c>
      <c r="AB3" s="2" t="s">
        <v>97</v>
      </c>
      <c r="AC3" s="2" t="s">
        <v>99</v>
      </c>
      <c r="AD3" s="42" t="s">
        <v>87</v>
      </c>
      <c r="AE3" s="42" t="s">
        <v>88</v>
      </c>
      <c r="AF3" s="2" t="s">
        <v>97</v>
      </c>
      <c r="AG3" s="2" t="s">
        <v>99</v>
      </c>
      <c r="AH3" s="42" t="s">
        <v>87</v>
      </c>
      <c r="AI3" s="42" t="s">
        <v>88</v>
      </c>
      <c r="AJ3" s="2" t="s">
        <v>97</v>
      </c>
      <c r="AK3" s="2" t="s">
        <v>99</v>
      </c>
      <c r="AL3" s="42" t="s">
        <v>87</v>
      </c>
      <c r="AM3" s="42" t="s">
        <v>88</v>
      </c>
      <c r="AN3" s="2" t="s">
        <v>97</v>
      </c>
      <c r="AO3" s="2" t="s">
        <v>99</v>
      </c>
      <c r="AP3" s="42" t="s">
        <v>87</v>
      </c>
      <c r="AQ3" s="42" t="s">
        <v>88</v>
      </c>
      <c r="AR3" s="2" t="s">
        <v>97</v>
      </c>
      <c r="AS3" s="2" t="s">
        <v>99</v>
      </c>
      <c r="AT3" s="42" t="s">
        <v>87</v>
      </c>
      <c r="AU3" s="42" t="s">
        <v>88</v>
      </c>
      <c r="AV3" s="2" t="s">
        <v>97</v>
      </c>
      <c r="AW3" s="2" t="s">
        <v>99</v>
      </c>
      <c r="AX3" s="42" t="s">
        <v>87</v>
      </c>
      <c r="AY3" s="42" t="s">
        <v>88</v>
      </c>
      <c r="AZ3" s="2" t="s">
        <v>97</v>
      </c>
      <c r="BA3" s="2" t="s">
        <v>99</v>
      </c>
      <c r="BB3" s="42" t="s">
        <v>87</v>
      </c>
      <c r="BC3" s="42" t="s">
        <v>88</v>
      </c>
      <c r="BD3" s="2" t="s">
        <v>97</v>
      </c>
      <c r="BE3" s="2" t="s">
        <v>99</v>
      </c>
      <c r="BF3" s="42" t="s">
        <v>87</v>
      </c>
      <c r="BG3" s="42" t="s">
        <v>88</v>
      </c>
      <c r="BH3" s="2" t="s">
        <v>97</v>
      </c>
      <c r="BI3" s="2" t="s">
        <v>99</v>
      </c>
      <c r="BJ3" s="42" t="s">
        <v>87</v>
      </c>
      <c r="BK3" s="42" t="s">
        <v>88</v>
      </c>
      <c r="BL3" s="2" t="s">
        <v>97</v>
      </c>
      <c r="BM3" s="2" t="s">
        <v>99</v>
      </c>
      <c r="BN3" s="42" t="s">
        <v>87</v>
      </c>
      <c r="BO3" s="42" t="s">
        <v>88</v>
      </c>
      <c r="BP3" s="2" t="s">
        <v>97</v>
      </c>
      <c r="BQ3" s="2" t="s">
        <v>99</v>
      </c>
    </row>
    <row r="4">
      <c r="A4" s="2" t="s">
        <v>100</v>
      </c>
      <c r="B4" s="2">
        <v>57.0</v>
      </c>
      <c r="C4" s="2">
        <v>19.0</v>
      </c>
      <c r="D4" s="2">
        <v>0.75</v>
      </c>
      <c r="E4" s="2">
        <v>0.0</v>
      </c>
      <c r="F4" s="2" t="s">
        <v>101</v>
      </c>
      <c r="G4" s="45">
        <v>42311.0</v>
      </c>
      <c r="H4" s="2" t="s">
        <v>102</v>
      </c>
      <c r="I4" s="2" t="s">
        <v>103</v>
      </c>
      <c r="J4" s="45">
        <v>42129.0</v>
      </c>
      <c r="K4" s="2" t="s">
        <v>104</v>
      </c>
      <c r="L4" s="6" t="str">
        <f t="array" ref="L4:N35">sort(A4:C35,A4:A35,true)</f>
        <v>Atlanta1e</v>
      </c>
      <c r="M4" s="6">
        <v>57.0</v>
      </c>
      <c r="N4" s="6">
        <v>19.0</v>
      </c>
      <c r="O4" s="6" t="str">
        <f t="shared" ref="O4:O35" si="1">concatenate(M4,"-",N4)</f>
        <v>57-19</v>
      </c>
      <c r="P4" s="2">
        <v>2.0</v>
      </c>
      <c r="Q4" s="2">
        <v>3.0</v>
      </c>
      <c r="R4" s="6" t="str">
        <f t="shared" ref="R4:R33" si="2">concatenate(P4,"-",Q4)</f>
        <v>2-3</v>
      </c>
      <c r="S4" s="2">
        <v>1.0</v>
      </c>
      <c r="T4" s="2">
        <v>1.0</v>
      </c>
      <c r="U4" s="6" t="str">
        <f t="shared" ref="U4:U33" si="3">concatenate(S4,"-",T4)</f>
        <v>1-1</v>
      </c>
      <c r="V4" s="2">
        <v>5.0</v>
      </c>
      <c r="W4" s="2">
        <v>4.0</v>
      </c>
      <c r="X4" s="6" t="str">
        <f t="shared" ref="X4:X33" si="4">concatenate(V4,"-",W4)</f>
        <v>5-4</v>
      </c>
      <c r="Y4" s="6" t="str">
        <f t="shared" ref="Y4:Y33" si="5">concatenate(V4-S4,"-",W4-T4)</f>
        <v>4-3</v>
      </c>
      <c r="Z4" s="2">
        <v>9.0</v>
      </c>
      <c r="AA4" s="2">
        <v>6.0</v>
      </c>
      <c r="AB4" s="6" t="str">
        <f t="shared" ref="AB4:AB33" si="6">concatenate(Z4,"-",AA4)</f>
        <v>9-6</v>
      </c>
      <c r="AC4" s="6" t="str">
        <f t="shared" ref="AC4:AC33" si="7">concatenate(Z4-V4,"-",AA4-W4)</f>
        <v>4-2</v>
      </c>
      <c r="AD4" s="2">
        <v>16.0</v>
      </c>
      <c r="AE4" s="2">
        <v>7.0</v>
      </c>
      <c r="AF4" s="6" t="str">
        <f t="shared" ref="AF4:AF33" si="8">concatenate(AD4,"-",AE4)</f>
        <v>16-7</v>
      </c>
      <c r="AG4" s="6" t="str">
        <f t="shared" ref="AG4:AG33" si="9">concatenate(AD4-Z4,"-",AE4-AA4)</f>
        <v>7-1</v>
      </c>
      <c r="AH4" s="2">
        <v>22.0</v>
      </c>
      <c r="AI4" s="6">
        <f>N4</f>
        <v>19</v>
      </c>
      <c r="AJ4" s="6" t="str">
        <f t="shared" ref="AJ4:AJ33" si="10">concatenate(AH4,"-",AI4)</f>
        <v>22-19</v>
      </c>
      <c r="AK4" s="6" t="str">
        <f t="shared" ref="AK4:AK33" si="11">concatenate(AH4-AD4,"-",AI4-AE4)</f>
        <v>6-12</v>
      </c>
      <c r="AL4" s="2">
        <v>29.0</v>
      </c>
      <c r="AM4" s="2">
        <v>8.0</v>
      </c>
      <c r="AN4" s="6" t="str">
        <f t="shared" ref="AN4:AN33" si="12">concatenate(AL4,"-",AM4)</f>
        <v>29-8</v>
      </c>
      <c r="AO4" s="6" t="str">
        <f t="shared" ref="AO4:AO33" si="13">concatenate(AL4-AH4,"-",AM4-AI4)</f>
        <v>7--11</v>
      </c>
      <c r="AP4" s="2">
        <v>37.0</v>
      </c>
      <c r="AQ4" s="2">
        <v>8.0</v>
      </c>
      <c r="AR4" s="6" t="str">
        <f t="shared" ref="AR4:AR33" si="14">concatenate(AP4,"-",AQ4)</f>
        <v>37-8</v>
      </c>
      <c r="AS4" s="6" t="str">
        <f t="shared" ref="AS4:AS33" si="15">concatenate(AP4-AL4,"-",AQ4-AM4)</f>
        <v>8-0</v>
      </c>
      <c r="AT4" s="2">
        <v>42.0</v>
      </c>
      <c r="AU4" s="2">
        <v>10.0</v>
      </c>
      <c r="AV4" s="6" t="str">
        <f t="shared" ref="AV4:AV33" si="16">concatenate(AT4,"-",AU4)</f>
        <v>42-10</v>
      </c>
      <c r="AW4" s="6" t="str">
        <f t="shared" ref="AW4:AW33" si="17">concatenate(AT4-AP4,"-",AU4-AQ4)</f>
        <v>5-2</v>
      </c>
      <c r="AX4" s="2">
        <v>44.0</v>
      </c>
      <c r="AY4" s="2">
        <v>12.0</v>
      </c>
      <c r="AZ4" s="6" t="str">
        <f t="shared" ref="AZ4:AZ33" si="18">concatenate(AX4,"-",AY4)</f>
        <v>44-12</v>
      </c>
      <c r="BA4" s="6" t="str">
        <f t="shared" ref="BA4:BA33" si="19">concatenate(AX4-AT4,"-",AY4-AU4)</f>
        <v>2-2</v>
      </c>
      <c r="BB4" s="2">
        <v>49.0</v>
      </c>
      <c r="BC4" s="2">
        <v>13.0</v>
      </c>
      <c r="BD4" s="6" t="str">
        <f t="shared" ref="BD4:BD33" si="20">concatenate(BB4,"-",BC4)</f>
        <v>49-13</v>
      </c>
      <c r="BE4" s="6" t="str">
        <f t="shared" ref="BE4:BE33" si="21">concatenate(BB4-AX4,"-",BC4-AY4)</f>
        <v>5-1</v>
      </c>
      <c r="BF4" s="2">
        <v>53.0</v>
      </c>
      <c r="BG4" s="2">
        <v>17.0</v>
      </c>
      <c r="BH4" s="6" t="str">
        <f t="shared" ref="BH4:BH33" si="22">concatenate(BF4,"-",BG4)</f>
        <v>53-17</v>
      </c>
      <c r="BI4" s="6" t="str">
        <f t="shared" ref="BI4:BI33" si="23">concatenate(BF4-BB4,"-",BG4-BC4)</f>
        <v>4-4</v>
      </c>
      <c r="BJ4" s="2">
        <v>57.0</v>
      </c>
      <c r="BK4" s="2">
        <v>19.0</v>
      </c>
      <c r="BL4" s="6" t="str">
        <f t="shared" ref="BL4:BL33" si="24">concatenate(BJ4,"-",BK4)</f>
        <v>57-19</v>
      </c>
      <c r="BM4" s="6" t="str">
        <f t="shared" ref="BM4:BM33" si="25">concatenate(BJ4-BF4,"-",BK4-BG4)</f>
        <v>4-2</v>
      </c>
      <c r="BP4" s="6" t="str">
        <f t="shared" ref="BP4:BP33" si="26">concatenate(BN4,"-",BO4)</f>
        <v>-</v>
      </c>
      <c r="BQ4" s="6" t="str">
        <f t="shared" ref="BQ4:BQ33" si="27">concatenate(BN4-BJ4,"-",BO4-BK4)</f>
        <v>-57--19</v>
      </c>
    </row>
    <row r="5">
      <c r="A5" s="2" t="s">
        <v>106</v>
      </c>
      <c r="B5" s="2">
        <v>50.0</v>
      </c>
      <c r="C5" s="2">
        <v>27.0</v>
      </c>
      <c r="D5" s="2">
        <v>0.649</v>
      </c>
      <c r="E5" s="2">
        <v>7.5</v>
      </c>
      <c r="F5" s="2" t="s">
        <v>107</v>
      </c>
      <c r="G5" s="45">
        <v>42252.0</v>
      </c>
      <c r="H5" s="2" t="s">
        <v>108</v>
      </c>
      <c r="I5" s="2" t="s">
        <v>109</v>
      </c>
      <c r="J5" s="45">
        <v>42218.0</v>
      </c>
      <c r="K5" s="2" t="s">
        <v>110</v>
      </c>
      <c r="L5" s="6" t="s">
        <v>111</v>
      </c>
      <c r="M5" s="6">
        <v>35.0</v>
      </c>
      <c r="N5" s="6">
        <v>42.0</v>
      </c>
      <c r="O5" s="6" t="str">
        <f t="shared" si="1"/>
        <v>35-42</v>
      </c>
      <c r="P5" s="2">
        <v>4.0</v>
      </c>
      <c r="Q5" s="2">
        <v>3.0</v>
      </c>
      <c r="R5" s="6" t="str">
        <f t="shared" si="2"/>
        <v>4-3</v>
      </c>
      <c r="S5" s="2">
        <v>1.0</v>
      </c>
      <c r="T5" s="2">
        <v>1.0</v>
      </c>
      <c r="U5" s="6" t="str">
        <f t="shared" si="3"/>
        <v>1-1</v>
      </c>
      <c r="V5" s="2">
        <v>3.0</v>
      </c>
      <c r="W5" s="2">
        <v>5.0</v>
      </c>
      <c r="X5" s="6" t="str">
        <f t="shared" si="4"/>
        <v>3-5</v>
      </c>
      <c r="Y5" s="6" t="str">
        <f t="shared" si="5"/>
        <v>2-4</v>
      </c>
      <c r="Z5" s="2">
        <v>4.0</v>
      </c>
      <c r="AA5" s="2">
        <v>10.0</v>
      </c>
      <c r="AB5" s="6" t="str">
        <f t="shared" si="6"/>
        <v>4-10</v>
      </c>
      <c r="AC5" s="6" t="str">
        <f t="shared" si="7"/>
        <v>1-5</v>
      </c>
      <c r="AD5" s="2">
        <v>7.0</v>
      </c>
      <c r="AE5" s="2">
        <v>14.0</v>
      </c>
      <c r="AF5" s="6" t="str">
        <f t="shared" si="8"/>
        <v>7-14</v>
      </c>
      <c r="AG5" s="6" t="str">
        <f t="shared" si="9"/>
        <v>3-4</v>
      </c>
      <c r="AH5" s="2">
        <v>10.0</v>
      </c>
      <c r="AI5" s="2">
        <v>18.0</v>
      </c>
      <c r="AJ5" s="6" t="str">
        <f t="shared" si="10"/>
        <v>10-18</v>
      </c>
      <c r="AK5" s="6" t="str">
        <f t="shared" si="11"/>
        <v>3-4</v>
      </c>
      <c r="AL5" s="2">
        <v>12.0</v>
      </c>
      <c r="AM5" s="2">
        <v>23.0</v>
      </c>
      <c r="AN5" s="6" t="str">
        <f t="shared" si="12"/>
        <v>12-23</v>
      </c>
      <c r="AO5" s="6" t="str">
        <f t="shared" si="13"/>
        <v>2-5</v>
      </c>
      <c r="AP5" s="2">
        <v>15.0</v>
      </c>
      <c r="AQ5" s="2">
        <v>27.0</v>
      </c>
      <c r="AR5" s="6" t="str">
        <f t="shared" si="14"/>
        <v>15-27</v>
      </c>
      <c r="AS5" s="6" t="str">
        <f t="shared" si="15"/>
        <v>3-4</v>
      </c>
      <c r="AT5" s="2">
        <v>19.0</v>
      </c>
      <c r="AU5" s="2">
        <v>31.0</v>
      </c>
      <c r="AV5" s="6" t="str">
        <f t="shared" si="16"/>
        <v>19-31</v>
      </c>
      <c r="AW5" s="6" t="str">
        <f t="shared" si="17"/>
        <v>4-4</v>
      </c>
      <c r="AX5" s="2">
        <v>20.0</v>
      </c>
      <c r="AY5" s="2">
        <v>33.0</v>
      </c>
      <c r="AZ5" s="6" t="str">
        <f t="shared" si="18"/>
        <v>20-33</v>
      </c>
      <c r="BA5" s="6" t="str">
        <f t="shared" si="19"/>
        <v>1-2</v>
      </c>
      <c r="BB5" s="2">
        <v>25.0</v>
      </c>
      <c r="BC5" s="2">
        <v>36.0</v>
      </c>
      <c r="BD5" s="6" t="str">
        <f t="shared" si="20"/>
        <v>25-36</v>
      </c>
      <c r="BE5" s="6" t="str">
        <f t="shared" si="21"/>
        <v>5-3</v>
      </c>
      <c r="BF5" s="2">
        <v>30.0</v>
      </c>
      <c r="BG5" s="2">
        <v>39.0</v>
      </c>
      <c r="BH5" s="6" t="str">
        <f t="shared" si="22"/>
        <v>30-39</v>
      </c>
      <c r="BI5" s="6" t="str">
        <f t="shared" si="23"/>
        <v>5-3</v>
      </c>
      <c r="BJ5" s="2">
        <v>35.0</v>
      </c>
      <c r="BK5" s="2">
        <v>42.0</v>
      </c>
      <c r="BL5" s="6" t="str">
        <f t="shared" si="24"/>
        <v>35-42</v>
      </c>
      <c r="BM5" s="6" t="str">
        <f t="shared" si="25"/>
        <v>5-3</v>
      </c>
      <c r="BP5" s="6" t="str">
        <f t="shared" si="26"/>
        <v>-</v>
      </c>
      <c r="BQ5" s="6" t="str">
        <f t="shared" si="27"/>
        <v>-35--42</v>
      </c>
    </row>
    <row r="6">
      <c r="A6" s="2" t="s">
        <v>112</v>
      </c>
      <c r="B6" s="2">
        <v>46.0</v>
      </c>
      <c r="C6" s="2">
        <v>31.0</v>
      </c>
      <c r="D6" s="2">
        <v>0.597</v>
      </c>
      <c r="E6" s="2">
        <v>11.5</v>
      </c>
      <c r="F6" s="2" t="s">
        <v>113</v>
      </c>
      <c r="G6" s="45">
        <v>42224.0</v>
      </c>
      <c r="H6" s="2" t="s">
        <v>114</v>
      </c>
      <c r="I6" s="2" t="s">
        <v>115</v>
      </c>
      <c r="J6" s="45">
        <v>42159.0</v>
      </c>
      <c r="K6" s="2" t="s">
        <v>116</v>
      </c>
      <c r="L6" s="6" t="s">
        <v>117</v>
      </c>
      <c r="M6" s="6">
        <v>35.0</v>
      </c>
      <c r="N6" s="6">
        <v>41.0</v>
      </c>
      <c r="O6" s="6" t="str">
        <f t="shared" si="1"/>
        <v>35-41</v>
      </c>
      <c r="P6" s="2">
        <v>3.0</v>
      </c>
      <c r="Q6" s="2">
        <v>1.0</v>
      </c>
      <c r="R6" s="6" t="str">
        <f t="shared" si="2"/>
        <v>3-1</v>
      </c>
      <c r="S6" s="2">
        <v>1.0</v>
      </c>
      <c r="T6" s="2">
        <v>1.0</v>
      </c>
      <c r="U6" s="6" t="str">
        <f t="shared" si="3"/>
        <v>1-1</v>
      </c>
      <c r="V6" s="2">
        <v>4.0</v>
      </c>
      <c r="W6" s="2">
        <v>5.0</v>
      </c>
      <c r="X6" s="6" t="str">
        <f t="shared" si="4"/>
        <v>4-5</v>
      </c>
      <c r="Y6" s="6" t="str">
        <f t="shared" si="5"/>
        <v>3-4</v>
      </c>
      <c r="Z6" s="2">
        <v>6.0</v>
      </c>
      <c r="AA6" s="2">
        <v>9.0</v>
      </c>
      <c r="AB6" s="6" t="str">
        <f t="shared" si="6"/>
        <v>6-9</v>
      </c>
      <c r="AC6" s="6" t="str">
        <f t="shared" si="7"/>
        <v>2-4</v>
      </c>
      <c r="AD6" s="2">
        <v>10.0</v>
      </c>
      <c r="AE6" s="2">
        <v>12.0</v>
      </c>
      <c r="AF6" s="6" t="str">
        <f t="shared" si="8"/>
        <v>10-12</v>
      </c>
      <c r="AG6" s="6" t="str">
        <f t="shared" si="9"/>
        <v>4-3</v>
      </c>
      <c r="AH6" s="2">
        <v>13.0</v>
      </c>
      <c r="AI6" s="2">
        <v>16.0</v>
      </c>
      <c r="AJ6" s="6" t="str">
        <f t="shared" si="10"/>
        <v>13-16</v>
      </c>
      <c r="AK6" s="6" t="str">
        <f t="shared" si="11"/>
        <v>3-4</v>
      </c>
      <c r="AL6" s="2">
        <v>16.0</v>
      </c>
      <c r="AM6" s="2">
        <v>21.0</v>
      </c>
      <c r="AN6" s="6" t="str">
        <f t="shared" si="12"/>
        <v>16-21</v>
      </c>
      <c r="AO6" s="6" t="str">
        <f t="shared" si="13"/>
        <v>3-5</v>
      </c>
      <c r="AP6" s="2">
        <v>18.0</v>
      </c>
      <c r="AQ6" s="2">
        <v>26.0</v>
      </c>
      <c r="AR6" s="6" t="str">
        <f t="shared" si="14"/>
        <v>18-26</v>
      </c>
      <c r="AS6" s="6" t="str">
        <f t="shared" si="15"/>
        <v>2-5</v>
      </c>
      <c r="AT6" s="2">
        <v>21.0</v>
      </c>
      <c r="AU6" s="2">
        <v>29.0</v>
      </c>
      <c r="AV6" s="6" t="str">
        <f t="shared" si="16"/>
        <v>21-29</v>
      </c>
      <c r="AW6" s="6" t="str">
        <f t="shared" si="17"/>
        <v>3-3</v>
      </c>
      <c r="AX6" s="2">
        <v>22.0</v>
      </c>
      <c r="AY6" s="2">
        <v>31.0</v>
      </c>
      <c r="AZ6" s="6" t="str">
        <f t="shared" si="18"/>
        <v>22-31</v>
      </c>
      <c r="BA6" s="6" t="str">
        <f t="shared" si="19"/>
        <v>1-2</v>
      </c>
      <c r="BB6" s="2">
        <v>25.0</v>
      </c>
      <c r="BC6" s="2">
        <v>36.0</v>
      </c>
      <c r="BD6" s="6" t="str">
        <f t="shared" si="20"/>
        <v>25-36</v>
      </c>
      <c r="BE6" s="6" t="str">
        <f t="shared" si="21"/>
        <v>3-5</v>
      </c>
      <c r="BF6" s="2">
        <v>29.0</v>
      </c>
      <c r="BG6" s="2">
        <v>39.0</v>
      </c>
      <c r="BH6" s="6" t="str">
        <f t="shared" si="22"/>
        <v>29-39</v>
      </c>
      <c r="BI6" s="6" t="str">
        <f t="shared" si="23"/>
        <v>4-3</v>
      </c>
      <c r="BJ6" s="2">
        <v>35.0</v>
      </c>
      <c r="BK6" s="2">
        <v>41.0</v>
      </c>
      <c r="BL6" s="6" t="str">
        <f t="shared" si="24"/>
        <v>35-41</v>
      </c>
      <c r="BM6" s="6" t="str">
        <f t="shared" si="25"/>
        <v>6-2</v>
      </c>
      <c r="BP6" s="6" t="str">
        <f t="shared" si="26"/>
        <v>-</v>
      </c>
      <c r="BQ6" s="6" t="str">
        <f t="shared" si="27"/>
        <v>-35--41</v>
      </c>
    </row>
    <row r="7">
      <c r="A7" s="2" t="s">
        <v>118</v>
      </c>
      <c r="B7" s="2">
        <v>45.0</v>
      </c>
      <c r="C7" s="2">
        <v>32.0</v>
      </c>
      <c r="D7" s="2">
        <v>0.584</v>
      </c>
      <c r="E7" s="2">
        <v>12.5</v>
      </c>
      <c r="F7" s="2" t="s">
        <v>113</v>
      </c>
      <c r="G7" s="45">
        <v>42312.0</v>
      </c>
      <c r="H7" s="2" t="s">
        <v>120</v>
      </c>
      <c r="I7" s="2" t="s">
        <v>121</v>
      </c>
      <c r="J7" s="45">
        <v>42129.0</v>
      </c>
      <c r="K7" s="2" t="s">
        <v>122</v>
      </c>
      <c r="L7" s="6" t="s">
        <v>24</v>
      </c>
      <c r="M7" s="6">
        <v>33.0</v>
      </c>
      <c r="N7" s="6">
        <v>43.0</v>
      </c>
      <c r="O7" s="6" t="str">
        <f t="shared" si="1"/>
        <v>33-43</v>
      </c>
      <c r="P7" s="2">
        <v>3.0</v>
      </c>
      <c r="Q7" s="2">
        <v>3.0</v>
      </c>
      <c r="R7" s="6" t="str">
        <f t="shared" si="2"/>
        <v>3-3</v>
      </c>
      <c r="S7" s="2">
        <v>1.0</v>
      </c>
      <c r="T7" s="2">
        <v>2.0</v>
      </c>
      <c r="U7" s="6" t="str">
        <f t="shared" si="3"/>
        <v>1-2</v>
      </c>
      <c r="V7" s="2">
        <v>4.0</v>
      </c>
      <c r="W7" s="2">
        <v>6.0</v>
      </c>
      <c r="X7" s="6" t="str">
        <f t="shared" si="4"/>
        <v>4-6</v>
      </c>
      <c r="Y7" s="6" t="str">
        <f t="shared" si="5"/>
        <v>3-4</v>
      </c>
      <c r="Z7" s="2">
        <v>4.0</v>
      </c>
      <c r="AA7" s="2">
        <v>14.0</v>
      </c>
      <c r="AB7" s="6" t="str">
        <f t="shared" si="6"/>
        <v>4-14</v>
      </c>
      <c r="AC7" s="6" t="str">
        <f t="shared" si="7"/>
        <v>0-8</v>
      </c>
      <c r="AD7" s="2">
        <v>6.0</v>
      </c>
      <c r="AE7" s="2">
        <v>17.0</v>
      </c>
      <c r="AF7" s="6" t="str">
        <f t="shared" si="8"/>
        <v>6-17</v>
      </c>
      <c r="AG7" s="6" t="str">
        <f t="shared" si="9"/>
        <v>2-3</v>
      </c>
      <c r="AH7" s="2">
        <v>10.0</v>
      </c>
      <c r="AI7" s="2">
        <v>21.0</v>
      </c>
      <c r="AJ7" s="6" t="str">
        <f t="shared" si="10"/>
        <v>10-21</v>
      </c>
      <c r="AK7" s="6" t="str">
        <f t="shared" si="11"/>
        <v>4-4</v>
      </c>
      <c r="AL7" s="2">
        <v>15.0</v>
      </c>
      <c r="AM7" s="2">
        <v>24.0</v>
      </c>
      <c r="AN7" s="6" t="str">
        <f t="shared" si="12"/>
        <v>15-24</v>
      </c>
      <c r="AO7" s="6" t="str">
        <f t="shared" si="13"/>
        <v>5-3</v>
      </c>
      <c r="AP7" s="2">
        <v>19.0</v>
      </c>
      <c r="AQ7" s="2">
        <v>26.0</v>
      </c>
      <c r="AR7" s="6" t="str">
        <f t="shared" si="14"/>
        <v>19-26</v>
      </c>
      <c r="AS7" s="6" t="str">
        <f t="shared" si="15"/>
        <v>4-2</v>
      </c>
      <c r="AT7" s="2">
        <v>22.0</v>
      </c>
      <c r="AU7" s="2">
        <v>29.0</v>
      </c>
      <c r="AV7" s="6" t="str">
        <f t="shared" si="16"/>
        <v>22-29</v>
      </c>
      <c r="AW7" s="6" t="str">
        <f t="shared" si="17"/>
        <v>3-3</v>
      </c>
      <c r="AX7" s="2">
        <v>22.0</v>
      </c>
      <c r="AY7" s="2">
        <v>32.0</v>
      </c>
      <c r="AZ7" s="6" t="str">
        <f t="shared" si="18"/>
        <v>22-32</v>
      </c>
      <c r="BA7" s="6" t="str">
        <f t="shared" si="19"/>
        <v>0-3</v>
      </c>
      <c r="BB7" s="2">
        <v>28.0</v>
      </c>
      <c r="BC7" s="2">
        <v>33.0</v>
      </c>
      <c r="BD7" s="6" t="str">
        <f t="shared" si="20"/>
        <v>28-33</v>
      </c>
      <c r="BE7" s="6" t="str">
        <f t="shared" si="21"/>
        <v>6-1</v>
      </c>
      <c r="BF7" s="2">
        <v>30.0</v>
      </c>
      <c r="BG7" s="2">
        <v>38.0</v>
      </c>
      <c r="BH7" s="6" t="str">
        <f t="shared" si="22"/>
        <v>30-38</v>
      </c>
      <c r="BI7" s="6" t="str">
        <f t="shared" si="23"/>
        <v>2-5</v>
      </c>
      <c r="BJ7" s="2">
        <v>33.0</v>
      </c>
      <c r="BK7" s="2">
        <v>43.0</v>
      </c>
      <c r="BL7" s="6" t="str">
        <f t="shared" si="24"/>
        <v>33-43</v>
      </c>
      <c r="BM7" s="6" t="str">
        <f t="shared" si="25"/>
        <v>3-5</v>
      </c>
      <c r="BP7" s="6" t="str">
        <f t="shared" si="26"/>
        <v>-</v>
      </c>
      <c r="BQ7" s="6" t="str">
        <f t="shared" si="27"/>
        <v>-33--43</v>
      </c>
    </row>
    <row r="8">
      <c r="A8" s="2" t="s">
        <v>123</v>
      </c>
      <c r="B8" s="2">
        <v>44.0</v>
      </c>
      <c r="C8" s="2">
        <v>33.0</v>
      </c>
      <c r="D8" s="2">
        <v>0.571</v>
      </c>
      <c r="E8" s="2">
        <v>13.5</v>
      </c>
      <c r="F8" s="2" t="s">
        <v>124</v>
      </c>
      <c r="G8" s="45">
        <v>42253.0</v>
      </c>
      <c r="H8" s="2" t="s">
        <v>125</v>
      </c>
      <c r="I8" s="2" t="s">
        <v>126</v>
      </c>
      <c r="J8" s="45">
        <v>42129.0</v>
      </c>
      <c r="K8" s="2" t="s">
        <v>110</v>
      </c>
      <c r="L8" s="6" t="s">
        <v>112</v>
      </c>
      <c r="M8" s="6">
        <v>46.0</v>
      </c>
      <c r="N8" s="6">
        <v>31.0</v>
      </c>
      <c r="O8" s="6" t="str">
        <f t="shared" si="1"/>
        <v>46-31</v>
      </c>
      <c r="P8" s="2">
        <v>4.0</v>
      </c>
      <c r="Q8" s="2">
        <v>2.0</v>
      </c>
      <c r="R8" s="6" t="str">
        <f t="shared" si="2"/>
        <v>4-2</v>
      </c>
      <c r="S8" s="2">
        <v>2.0</v>
      </c>
      <c r="T8" s="2">
        <v>1.0</v>
      </c>
      <c r="U8" s="6" t="str">
        <f t="shared" si="3"/>
        <v>2-1</v>
      </c>
      <c r="V8" s="2">
        <v>7.0</v>
      </c>
      <c r="W8" s="2">
        <v>3.0</v>
      </c>
      <c r="X8" s="6" t="str">
        <f t="shared" si="4"/>
        <v>7-3</v>
      </c>
      <c r="Y8" s="6" t="str">
        <f t="shared" si="5"/>
        <v>5-2</v>
      </c>
      <c r="Z8" s="2">
        <v>11.0</v>
      </c>
      <c r="AA8" s="2">
        <v>6.0</v>
      </c>
      <c r="AB8" s="6" t="str">
        <f t="shared" si="6"/>
        <v>11-6</v>
      </c>
      <c r="AC8" s="6" t="str">
        <f t="shared" si="7"/>
        <v>4-3</v>
      </c>
      <c r="AD8" s="2">
        <v>15.0</v>
      </c>
      <c r="AE8" s="2">
        <v>8.0</v>
      </c>
      <c r="AF8" s="6" t="str">
        <f t="shared" si="8"/>
        <v>15-8</v>
      </c>
      <c r="AG8" s="6" t="str">
        <f t="shared" si="9"/>
        <v>4-2</v>
      </c>
      <c r="AH8" s="2">
        <v>21.0</v>
      </c>
      <c r="AI8" s="2">
        <v>9.0</v>
      </c>
      <c r="AJ8" s="6" t="str">
        <f t="shared" si="10"/>
        <v>21-9</v>
      </c>
      <c r="AK8" s="6" t="str">
        <f t="shared" si="11"/>
        <v>6-1</v>
      </c>
      <c r="AL8" s="2">
        <v>26.0</v>
      </c>
      <c r="AM8" s="2">
        <v>12.0</v>
      </c>
      <c r="AN8" s="6" t="str">
        <f t="shared" si="12"/>
        <v>26-12</v>
      </c>
      <c r="AO8" s="6" t="str">
        <f t="shared" si="13"/>
        <v>5-3</v>
      </c>
      <c r="AP8" s="2">
        <v>29.0</v>
      </c>
      <c r="AQ8" s="2">
        <v>17.0</v>
      </c>
      <c r="AR8" s="6" t="str">
        <f t="shared" si="14"/>
        <v>29-17</v>
      </c>
      <c r="AS8" s="6" t="str">
        <f t="shared" si="15"/>
        <v>3-5</v>
      </c>
      <c r="AT8" s="2">
        <v>32.0</v>
      </c>
      <c r="AU8" s="2">
        <v>20.0</v>
      </c>
      <c r="AV8" s="6" t="str">
        <f t="shared" si="16"/>
        <v>32-20</v>
      </c>
      <c r="AW8" s="6" t="str">
        <f t="shared" si="17"/>
        <v>3-3</v>
      </c>
      <c r="AX8" s="2">
        <v>35.0</v>
      </c>
      <c r="AY8" s="2">
        <v>21.0</v>
      </c>
      <c r="AZ8" s="6" t="str">
        <f t="shared" si="18"/>
        <v>35-21</v>
      </c>
      <c r="BA8" s="6" t="str">
        <f t="shared" si="19"/>
        <v>3-1</v>
      </c>
      <c r="BB8" s="2">
        <v>39.0</v>
      </c>
      <c r="BC8" s="2">
        <v>25.0</v>
      </c>
      <c r="BD8" s="6" t="str">
        <f t="shared" si="20"/>
        <v>39-25</v>
      </c>
      <c r="BE8" s="6" t="str">
        <f t="shared" si="21"/>
        <v>4-4</v>
      </c>
      <c r="BF8" s="2">
        <v>42.0</v>
      </c>
      <c r="BG8" s="2">
        <v>29.0</v>
      </c>
      <c r="BH8" s="6" t="str">
        <f t="shared" si="22"/>
        <v>42-29</v>
      </c>
      <c r="BI8" s="6" t="str">
        <f t="shared" si="23"/>
        <v>3-4</v>
      </c>
      <c r="BJ8" s="2">
        <v>46.0</v>
      </c>
      <c r="BK8" s="2">
        <v>31.0</v>
      </c>
      <c r="BL8" s="6" t="str">
        <f t="shared" si="24"/>
        <v>46-31</v>
      </c>
      <c r="BM8" s="6" t="str">
        <f t="shared" si="25"/>
        <v>4-2</v>
      </c>
      <c r="BP8" s="6" t="str">
        <f t="shared" si="26"/>
        <v>-</v>
      </c>
      <c r="BQ8" s="6" t="str">
        <f t="shared" si="27"/>
        <v>-46--31</v>
      </c>
    </row>
    <row r="9">
      <c r="A9" s="2" t="s">
        <v>127</v>
      </c>
      <c r="B9" s="2">
        <v>38.0</v>
      </c>
      <c r="C9" s="2">
        <v>39.0</v>
      </c>
      <c r="D9" s="2">
        <v>0.494</v>
      </c>
      <c r="E9" s="2">
        <v>19.5</v>
      </c>
      <c r="F9" s="2" t="s">
        <v>128</v>
      </c>
      <c r="G9" s="45">
        <v>42193.0</v>
      </c>
      <c r="H9" s="2" t="s">
        <v>129</v>
      </c>
      <c r="I9" s="2" t="s">
        <v>130</v>
      </c>
      <c r="J9" s="45">
        <v>42100.0</v>
      </c>
      <c r="K9" s="2" t="s">
        <v>116</v>
      </c>
      <c r="L9" s="6" t="s">
        <v>106</v>
      </c>
      <c r="M9" s="6">
        <v>50.0</v>
      </c>
      <c r="N9" s="6">
        <v>27.0</v>
      </c>
      <c r="O9" s="6" t="str">
        <f t="shared" si="1"/>
        <v>50-27</v>
      </c>
      <c r="P9" s="2">
        <v>4.0</v>
      </c>
      <c r="Q9" s="2">
        <v>1.0</v>
      </c>
      <c r="R9" s="6" t="str">
        <f t="shared" si="2"/>
        <v>4-1</v>
      </c>
      <c r="S9" s="2">
        <v>1.0</v>
      </c>
      <c r="T9" s="2">
        <v>1.0</v>
      </c>
      <c r="U9" s="6" t="str">
        <f t="shared" si="3"/>
        <v>1-1</v>
      </c>
      <c r="V9" s="2">
        <v>5.0</v>
      </c>
      <c r="W9" s="2">
        <v>3.0</v>
      </c>
      <c r="X9" s="6" t="str">
        <f t="shared" si="4"/>
        <v>5-3</v>
      </c>
      <c r="Y9" s="6" t="str">
        <f t="shared" si="5"/>
        <v>4-2</v>
      </c>
      <c r="Z9" s="2">
        <v>8.0</v>
      </c>
      <c r="AA9" s="2">
        <v>7.0</v>
      </c>
      <c r="AB9" s="6" t="str">
        <f t="shared" si="6"/>
        <v>8-7</v>
      </c>
      <c r="AC9" s="6" t="str">
        <f t="shared" si="7"/>
        <v>3-4</v>
      </c>
      <c r="AD9" s="2">
        <v>13.0</v>
      </c>
      <c r="AE9" s="2">
        <v>9.0</v>
      </c>
      <c r="AF9" s="6" t="str">
        <f t="shared" si="8"/>
        <v>13-9</v>
      </c>
      <c r="AG9" s="6" t="str">
        <f t="shared" si="9"/>
        <v>5-2</v>
      </c>
      <c r="AH9" s="2">
        <v>18.0</v>
      </c>
      <c r="AI9" s="2">
        <v>12.0</v>
      </c>
      <c r="AJ9" s="6" t="str">
        <f t="shared" si="10"/>
        <v>18-12</v>
      </c>
      <c r="AK9" s="6" t="str">
        <f t="shared" si="11"/>
        <v>5-3</v>
      </c>
      <c r="AL9" s="2">
        <v>19.0</v>
      </c>
      <c r="AM9" s="2">
        <v>19.0</v>
      </c>
      <c r="AN9" s="6" t="str">
        <f t="shared" si="12"/>
        <v>19-19</v>
      </c>
      <c r="AO9" s="6" t="str">
        <f t="shared" si="13"/>
        <v>1-7</v>
      </c>
      <c r="AP9" s="2">
        <v>25.0</v>
      </c>
      <c r="AQ9" s="2">
        <v>20.0</v>
      </c>
      <c r="AR9" s="6" t="str">
        <f t="shared" si="14"/>
        <v>25-20</v>
      </c>
      <c r="AS9" s="6" t="str">
        <f t="shared" si="15"/>
        <v>6-1</v>
      </c>
      <c r="AT9" s="2">
        <v>32.0</v>
      </c>
      <c r="AU9" s="2">
        <v>21.0</v>
      </c>
      <c r="AV9" s="6" t="str">
        <f t="shared" si="16"/>
        <v>32-21</v>
      </c>
      <c r="AW9" s="6" t="str">
        <f t="shared" si="17"/>
        <v>7-1</v>
      </c>
      <c r="AX9" s="2">
        <v>35.0</v>
      </c>
      <c r="AY9" s="2">
        <v>22.0</v>
      </c>
      <c r="AZ9" s="6" t="str">
        <f t="shared" si="18"/>
        <v>35-22</v>
      </c>
      <c r="BA9" s="6" t="str">
        <f t="shared" si="19"/>
        <v>3-1</v>
      </c>
      <c r="BB9" s="2">
        <v>40.0</v>
      </c>
      <c r="BC9" s="2">
        <v>25.0</v>
      </c>
      <c r="BD9" s="6" t="str">
        <f t="shared" si="20"/>
        <v>40-25</v>
      </c>
      <c r="BE9" s="6" t="str">
        <f t="shared" si="21"/>
        <v>5-3</v>
      </c>
      <c r="BF9" s="2">
        <v>46.0</v>
      </c>
      <c r="BG9" s="2">
        <v>26.0</v>
      </c>
      <c r="BH9" s="6" t="str">
        <f t="shared" si="22"/>
        <v>46-26</v>
      </c>
      <c r="BI9" s="6" t="str">
        <f t="shared" si="23"/>
        <v>6-1</v>
      </c>
      <c r="BJ9" s="2">
        <v>50.0</v>
      </c>
      <c r="BK9" s="2">
        <v>27.0</v>
      </c>
      <c r="BL9" s="6" t="str">
        <f t="shared" si="24"/>
        <v>50-27</v>
      </c>
      <c r="BM9" s="6" t="str">
        <f t="shared" si="25"/>
        <v>4-1</v>
      </c>
      <c r="BP9" s="6" t="str">
        <f t="shared" si="26"/>
        <v>-</v>
      </c>
      <c r="BQ9" s="6" t="str">
        <f t="shared" si="27"/>
        <v>-50--27</v>
      </c>
    </row>
    <row r="10">
      <c r="A10" s="2" t="s">
        <v>117</v>
      </c>
      <c r="B10" s="2">
        <v>35.0</v>
      </c>
      <c r="C10" s="2">
        <v>41.0</v>
      </c>
      <c r="D10" s="2">
        <v>0.461</v>
      </c>
      <c r="E10" s="2">
        <v>22.0</v>
      </c>
      <c r="F10" s="2" t="s">
        <v>131</v>
      </c>
      <c r="G10" s="45">
        <v>42283.0</v>
      </c>
      <c r="H10" s="2" t="s">
        <v>132</v>
      </c>
      <c r="I10" s="2" t="s">
        <v>133</v>
      </c>
      <c r="J10" s="45">
        <v>42218.0</v>
      </c>
      <c r="K10" s="2" t="s">
        <v>116</v>
      </c>
      <c r="L10" s="6" t="s">
        <v>134</v>
      </c>
      <c r="M10" s="6">
        <v>46.0</v>
      </c>
      <c r="N10" s="6">
        <v>31.0</v>
      </c>
      <c r="O10" s="6" t="str">
        <f t="shared" si="1"/>
        <v>46-31</v>
      </c>
      <c r="P10" s="2">
        <v>2.0</v>
      </c>
      <c r="Q10" s="2">
        <v>3.0</v>
      </c>
      <c r="R10" s="6" t="str">
        <f t="shared" si="2"/>
        <v>2-3</v>
      </c>
      <c r="S10" s="2">
        <v>2.0</v>
      </c>
      <c r="T10" s="2">
        <v>1.0</v>
      </c>
      <c r="U10" s="6" t="str">
        <f t="shared" si="3"/>
        <v>2-1</v>
      </c>
      <c r="V10" s="2">
        <v>7.0</v>
      </c>
      <c r="W10" s="2">
        <v>3.0</v>
      </c>
      <c r="X10" s="6" t="str">
        <f t="shared" si="4"/>
        <v>7-3</v>
      </c>
      <c r="Y10" s="6" t="str">
        <f t="shared" si="5"/>
        <v>5-2</v>
      </c>
      <c r="Z10" s="2">
        <v>13.0</v>
      </c>
      <c r="AA10" s="2">
        <v>5.0</v>
      </c>
      <c r="AB10" s="6" t="str">
        <f t="shared" si="6"/>
        <v>13-5</v>
      </c>
      <c r="AC10" s="6" t="str">
        <f t="shared" si="7"/>
        <v>6-2</v>
      </c>
      <c r="AD10" s="2">
        <v>17.0</v>
      </c>
      <c r="AE10" s="2">
        <v>8.0</v>
      </c>
      <c r="AF10" s="6" t="str">
        <f t="shared" si="8"/>
        <v>17-8</v>
      </c>
      <c r="AG10" s="6" t="str">
        <f t="shared" si="9"/>
        <v>4-3</v>
      </c>
      <c r="AH10" s="2">
        <v>22.0</v>
      </c>
      <c r="AI10" s="6">
        <f>N10</f>
        <v>31</v>
      </c>
      <c r="AJ10" s="6" t="str">
        <f t="shared" si="10"/>
        <v>22-31</v>
      </c>
      <c r="AK10" s="6" t="str">
        <f t="shared" si="11"/>
        <v>5-23</v>
      </c>
      <c r="AL10" s="2">
        <v>26.0</v>
      </c>
      <c r="AM10" s="2">
        <v>12.0</v>
      </c>
      <c r="AN10" s="6" t="str">
        <f t="shared" si="12"/>
        <v>26-12</v>
      </c>
      <c r="AO10" s="6" t="str">
        <f t="shared" si="13"/>
        <v>4--19</v>
      </c>
      <c r="AP10" s="2">
        <v>30.0</v>
      </c>
      <c r="AQ10" s="2">
        <v>15.0</v>
      </c>
      <c r="AR10" s="6" t="str">
        <f t="shared" si="14"/>
        <v>30-15</v>
      </c>
      <c r="AS10" s="6" t="str">
        <f t="shared" si="15"/>
        <v>4-3</v>
      </c>
      <c r="AT10" s="2">
        <v>35.0</v>
      </c>
      <c r="AU10" s="2">
        <v>18.0</v>
      </c>
      <c r="AV10" s="6" t="str">
        <f t="shared" si="16"/>
        <v>35-18</v>
      </c>
      <c r="AW10" s="6" t="str">
        <f t="shared" si="17"/>
        <v>5-3</v>
      </c>
      <c r="AX10" s="2">
        <v>38.0</v>
      </c>
      <c r="AY10" s="2">
        <v>20.0</v>
      </c>
      <c r="AZ10" s="6" t="str">
        <f t="shared" si="18"/>
        <v>38-20</v>
      </c>
      <c r="BA10" s="6" t="str">
        <f t="shared" si="19"/>
        <v>3-2</v>
      </c>
      <c r="BB10" s="2">
        <v>40.0</v>
      </c>
      <c r="BC10" s="2">
        <v>24.0</v>
      </c>
      <c r="BD10" s="6" t="str">
        <f t="shared" si="20"/>
        <v>40-24</v>
      </c>
      <c r="BE10" s="6" t="str">
        <f t="shared" si="21"/>
        <v>2-4</v>
      </c>
      <c r="BF10" s="2">
        <v>44.0</v>
      </c>
      <c r="BG10" s="2">
        <v>27.0</v>
      </c>
      <c r="BH10" s="6" t="str">
        <f t="shared" si="22"/>
        <v>44-27</v>
      </c>
      <c r="BI10" s="6" t="str">
        <f t="shared" si="23"/>
        <v>4-3</v>
      </c>
      <c r="BJ10" s="2">
        <v>46.0</v>
      </c>
      <c r="BK10" s="2">
        <v>31.0</v>
      </c>
      <c r="BL10" s="6" t="str">
        <f t="shared" si="24"/>
        <v>46-31</v>
      </c>
      <c r="BM10" s="6" t="str">
        <f t="shared" si="25"/>
        <v>2-4</v>
      </c>
      <c r="BP10" s="6" t="str">
        <f t="shared" si="26"/>
        <v>-</v>
      </c>
      <c r="BQ10" s="6" t="str">
        <f t="shared" si="27"/>
        <v>-46--31</v>
      </c>
    </row>
    <row r="11">
      <c r="A11" s="2" t="s">
        <v>111</v>
      </c>
      <c r="B11" s="2">
        <v>35.0</v>
      </c>
      <c r="C11" s="2">
        <v>42.0</v>
      </c>
      <c r="D11" s="2">
        <v>0.455</v>
      </c>
      <c r="E11" s="2">
        <v>22.5</v>
      </c>
      <c r="F11" s="2" t="s">
        <v>135</v>
      </c>
      <c r="G11" s="45">
        <v>42312.0</v>
      </c>
      <c r="H11" s="2" t="s">
        <v>136</v>
      </c>
      <c r="I11" s="2" t="s">
        <v>137</v>
      </c>
      <c r="J11" s="45">
        <v>42129.0</v>
      </c>
      <c r="K11" s="2" t="s">
        <v>104</v>
      </c>
      <c r="L11" s="6" t="s">
        <v>138</v>
      </c>
      <c r="M11" s="6">
        <v>28.0</v>
      </c>
      <c r="N11" s="6">
        <v>49.0</v>
      </c>
      <c r="O11" s="6" t="str">
        <f t="shared" si="1"/>
        <v>28-49</v>
      </c>
      <c r="P11" s="2">
        <v>2.0</v>
      </c>
      <c r="Q11" s="2">
        <v>4.0</v>
      </c>
      <c r="R11" s="6" t="str">
        <f t="shared" si="2"/>
        <v>2-4</v>
      </c>
      <c r="S11" s="2">
        <v>1.0</v>
      </c>
      <c r="T11" s="2">
        <v>1.0</v>
      </c>
      <c r="U11" s="6" t="str">
        <f t="shared" si="3"/>
        <v>1-1</v>
      </c>
      <c r="V11" s="2">
        <v>2.0</v>
      </c>
      <c r="W11" s="2">
        <v>7.0</v>
      </c>
      <c r="X11" s="6" t="str">
        <f t="shared" si="4"/>
        <v>2-7</v>
      </c>
      <c r="Y11" s="6" t="str">
        <f t="shared" si="5"/>
        <v>1-6</v>
      </c>
      <c r="Z11" s="2">
        <v>8.0</v>
      </c>
      <c r="AA11" s="2">
        <v>8.0</v>
      </c>
      <c r="AB11" s="6" t="str">
        <f t="shared" si="6"/>
        <v>8-8</v>
      </c>
      <c r="AC11" s="6" t="str">
        <f t="shared" si="7"/>
        <v>6-1</v>
      </c>
      <c r="AD11" s="2">
        <v>10.0</v>
      </c>
      <c r="AE11" s="2">
        <v>14.0</v>
      </c>
      <c r="AF11" s="6" t="str">
        <f t="shared" si="8"/>
        <v>10-14</v>
      </c>
      <c r="AG11" s="6" t="str">
        <f t="shared" si="9"/>
        <v>2-6</v>
      </c>
      <c r="AH11" s="2">
        <v>13.0</v>
      </c>
      <c r="AI11" s="2">
        <v>18.0</v>
      </c>
      <c r="AJ11" s="6" t="str">
        <f t="shared" si="10"/>
        <v>13-18</v>
      </c>
      <c r="AK11" s="6" t="str">
        <f t="shared" si="11"/>
        <v>3-4</v>
      </c>
      <c r="AL11" s="2">
        <v>17.0</v>
      </c>
      <c r="AM11" s="2">
        <v>20.0</v>
      </c>
      <c r="AN11" s="6" t="str">
        <f t="shared" si="12"/>
        <v>17-20</v>
      </c>
      <c r="AO11" s="6" t="str">
        <f t="shared" si="13"/>
        <v>4-2</v>
      </c>
      <c r="AP11" s="2">
        <v>18.0</v>
      </c>
      <c r="AQ11" s="2">
        <v>26.0</v>
      </c>
      <c r="AR11" s="6" t="str">
        <f t="shared" si="14"/>
        <v>18-26</v>
      </c>
      <c r="AS11" s="6" t="str">
        <f t="shared" si="15"/>
        <v>1-6</v>
      </c>
      <c r="AT11" s="2">
        <v>19.0</v>
      </c>
      <c r="AU11" s="2">
        <v>32.0</v>
      </c>
      <c r="AV11" s="6" t="str">
        <f t="shared" si="16"/>
        <v>19-32</v>
      </c>
      <c r="AW11" s="6" t="str">
        <f t="shared" si="17"/>
        <v>1-6</v>
      </c>
      <c r="AX11" s="2">
        <v>20.0</v>
      </c>
      <c r="AY11" s="2">
        <v>35.0</v>
      </c>
      <c r="AZ11" s="6" t="str">
        <f t="shared" si="18"/>
        <v>20-35</v>
      </c>
      <c r="BA11" s="6" t="str">
        <f t="shared" si="19"/>
        <v>1-3</v>
      </c>
      <c r="BB11" s="2">
        <v>22.0</v>
      </c>
      <c r="BC11" s="2">
        <v>41.0</v>
      </c>
      <c r="BD11" s="6" t="str">
        <f t="shared" si="20"/>
        <v>22-41</v>
      </c>
      <c r="BE11" s="6" t="str">
        <f t="shared" si="21"/>
        <v>2-6</v>
      </c>
      <c r="BF11" s="2">
        <v>27.0</v>
      </c>
      <c r="BG11" s="2">
        <v>44.0</v>
      </c>
      <c r="BH11" s="6" t="str">
        <f t="shared" si="22"/>
        <v>27-44</v>
      </c>
      <c r="BI11" s="6" t="str">
        <f t="shared" si="23"/>
        <v>5-3</v>
      </c>
      <c r="BJ11" s="2">
        <v>28.0</v>
      </c>
      <c r="BK11" s="2">
        <v>49.0</v>
      </c>
      <c r="BL11" s="6" t="str">
        <f t="shared" si="24"/>
        <v>28-49</v>
      </c>
      <c r="BM11" s="6" t="str">
        <f t="shared" si="25"/>
        <v>1-5</v>
      </c>
      <c r="BP11" s="6" t="str">
        <f t="shared" si="26"/>
        <v>-</v>
      </c>
      <c r="BQ11" s="6" t="str">
        <f t="shared" si="27"/>
        <v>-28--49</v>
      </c>
    </row>
    <row r="12">
      <c r="A12" s="2" t="s">
        <v>32</v>
      </c>
      <c r="B12" s="2">
        <v>34.0</v>
      </c>
      <c r="C12" s="2">
        <v>43.0</v>
      </c>
      <c r="D12" s="2">
        <v>0.442</v>
      </c>
      <c r="E12" s="2">
        <v>23.5</v>
      </c>
      <c r="F12" s="2" t="s">
        <v>139</v>
      </c>
      <c r="G12" s="45">
        <v>42193.0</v>
      </c>
      <c r="H12" s="2" t="s">
        <v>109</v>
      </c>
      <c r="I12" s="2" t="s">
        <v>140</v>
      </c>
      <c r="J12" s="45">
        <v>42100.0</v>
      </c>
      <c r="K12" s="2" t="s">
        <v>141</v>
      </c>
      <c r="L12" s="6" t="s">
        <v>29</v>
      </c>
      <c r="M12" s="6">
        <v>30.0</v>
      </c>
      <c r="N12" s="6">
        <v>47.0</v>
      </c>
      <c r="O12" s="6" t="str">
        <f t="shared" si="1"/>
        <v>30-47</v>
      </c>
      <c r="P12" s="2">
        <v>4.0</v>
      </c>
      <c r="Q12" s="2">
        <v>2.0</v>
      </c>
      <c r="R12" s="6" t="str">
        <f t="shared" si="2"/>
        <v>4-2</v>
      </c>
      <c r="S12" s="2">
        <v>0.0</v>
      </c>
      <c r="T12" s="2">
        <v>3.0</v>
      </c>
      <c r="U12" s="6" t="str">
        <f t="shared" si="3"/>
        <v>0-3</v>
      </c>
      <c r="V12" s="2">
        <v>3.0</v>
      </c>
      <c r="W12" s="2">
        <v>7.0</v>
      </c>
      <c r="X12" s="6" t="str">
        <f t="shared" si="4"/>
        <v>3-7</v>
      </c>
      <c r="Y12" s="6" t="str">
        <f t="shared" si="5"/>
        <v>3-4</v>
      </c>
      <c r="Z12" s="2">
        <v>3.0</v>
      </c>
      <c r="AA12" s="2">
        <v>14.0</v>
      </c>
      <c r="AB12" s="6" t="str">
        <f t="shared" si="6"/>
        <v>3-14</v>
      </c>
      <c r="AC12" s="6" t="str">
        <f t="shared" si="7"/>
        <v>0-7</v>
      </c>
      <c r="AD12" s="2">
        <v>5.0</v>
      </c>
      <c r="AE12" s="2">
        <v>19.0</v>
      </c>
      <c r="AF12" s="6" t="str">
        <f t="shared" si="8"/>
        <v>5-19</v>
      </c>
      <c r="AG12" s="6" t="str">
        <f t="shared" si="9"/>
        <v>2-5</v>
      </c>
      <c r="AH12" s="2">
        <v>7.0</v>
      </c>
      <c r="AI12" s="6">
        <f t="shared" ref="AI12:AI13" si="28">N12</f>
        <v>47</v>
      </c>
      <c r="AJ12" s="6" t="str">
        <f t="shared" si="10"/>
        <v>7-47</v>
      </c>
      <c r="AK12" s="6" t="str">
        <f t="shared" si="11"/>
        <v>2-28</v>
      </c>
      <c r="AL12" s="2">
        <v>13.0</v>
      </c>
      <c r="AM12" s="2">
        <v>24.0</v>
      </c>
      <c r="AN12" s="6" t="str">
        <f t="shared" si="12"/>
        <v>13-24</v>
      </c>
      <c r="AO12" s="6" t="str">
        <f t="shared" si="13"/>
        <v>6--23</v>
      </c>
      <c r="AP12" s="2">
        <v>17.0</v>
      </c>
      <c r="AQ12" s="2">
        <v>28.0</v>
      </c>
      <c r="AR12" s="6" t="str">
        <f t="shared" si="14"/>
        <v>17-28</v>
      </c>
      <c r="AS12" s="6" t="str">
        <f t="shared" si="15"/>
        <v>4-4</v>
      </c>
      <c r="AT12" s="2">
        <v>20.0</v>
      </c>
      <c r="AU12" s="2">
        <v>32.0</v>
      </c>
      <c r="AV12" s="6" t="str">
        <f t="shared" si="16"/>
        <v>20-32</v>
      </c>
      <c r="AW12" s="6" t="str">
        <f t="shared" si="17"/>
        <v>3-4</v>
      </c>
      <c r="AX12" s="2">
        <v>23.0</v>
      </c>
      <c r="AY12" s="2">
        <v>33.0</v>
      </c>
      <c r="AZ12" s="6" t="str">
        <f t="shared" si="18"/>
        <v>23-33</v>
      </c>
      <c r="BA12" s="6" t="str">
        <f t="shared" si="19"/>
        <v>3-1</v>
      </c>
      <c r="BB12" s="2">
        <v>23.0</v>
      </c>
      <c r="BC12" s="2">
        <v>39.0</v>
      </c>
      <c r="BD12" s="6" t="str">
        <f t="shared" si="20"/>
        <v>23-39</v>
      </c>
      <c r="BE12" s="6" t="str">
        <f t="shared" si="21"/>
        <v>0-6</v>
      </c>
      <c r="BF12" s="2">
        <v>26.0</v>
      </c>
      <c r="BG12" s="2">
        <v>44.0</v>
      </c>
      <c r="BH12" s="6" t="str">
        <f t="shared" si="22"/>
        <v>26-44</v>
      </c>
      <c r="BI12" s="6" t="str">
        <f t="shared" si="23"/>
        <v>3-5</v>
      </c>
      <c r="BJ12" s="2">
        <v>30.0</v>
      </c>
      <c r="BK12" s="2">
        <v>47.0</v>
      </c>
      <c r="BL12" s="6" t="str">
        <f t="shared" si="24"/>
        <v>30-47</v>
      </c>
      <c r="BM12" s="6" t="str">
        <f t="shared" si="25"/>
        <v>4-3</v>
      </c>
      <c r="BP12" s="6" t="str">
        <f t="shared" si="26"/>
        <v>-</v>
      </c>
      <c r="BQ12" s="6" t="str">
        <f t="shared" si="27"/>
        <v>-30--47</v>
      </c>
    </row>
    <row r="13">
      <c r="A13" s="2" t="s">
        <v>37</v>
      </c>
      <c r="B13" s="2">
        <v>34.0</v>
      </c>
      <c r="C13" s="2">
        <v>43.0</v>
      </c>
      <c r="D13" s="2">
        <v>0.442</v>
      </c>
      <c r="E13" s="2">
        <v>23.5</v>
      </c>
      <c r="F13" s="2" t="s">
        <v>131</v>
      </c>
      <c r="G13" s="45">
        <v>42104.0</v>
      </c>
      <c r="H13" s="2" t="s">
        <v>142</v>
      </c>
      <c r="I13" s="2" t="s">
        <v>143</v>
      </c>
      <c r="J13" s="45">
        <v>42070.0</v>
      </c>
      <c r="K13" s="2" t="s">
        <v>144</v>
      </c>
      <c r="L13" s="6" t="s">
        <v>145</v>
      </c>
      <c r="M13" s="6">
        <v>63.0</v>
      </c>
      <c r="N13" s="6">
        <v>14.0</v>
      </c>
      <c r="O13" s="6" t="str">
        <f t="shared" si="1"/>
        <v>63-14</v>
      </c>
      <c r="P13" s="2">
        <v>4.0</v>
      </c>
      <c r="Q13" s="2">
        <v>2.0</v>
      </c>
      <c r="R13" s="6" t="str">
        <f t="shared" si="2"/>
        <v>4-2</v>
      </c>
      <c r="S13" s="2">
        <v>2.0</v>
      </c>
      <c r="T13" s="2">
        <v>0.0</v>
      </c>
      <c r="U13" s="6" t="str">
        <f t="shared" si="3"/>
        <v>2-0</v>
      </c>
      <c r="V13" s="2">
        <v>8.0</v>
      </c>
      <c r="W13" s="2">
        <v>2.0</v>
      </c>
      <c r="X13" s="6" t="str">
        <f t="shared" si="4"/>
        <v>8-2</v>
      </c>
      <c r="Y13" s="6" t="str">
        <f t="shared" si="5"/>
        <v>6-2</v>
      </c>
      <c r="Z13" s="2">
        <v>14.0</v>
      </c>
      <c r="AA13" s="2">
        <v>2.0</v>
      </c>
      <c r="AB13" s="6" t="str">
        <f t="shared" si="6"/>
        <v>14-2</v>
      </c>
      <c r="AC13" s="6" t="str">
        <f t="shared" si="7"/>
        <v>6-0</v>
      </c>
      <c r="AD13" s="2">
        <v>21.0</v>
      </c>
      <c r="AE13" s="2">
        <v>2.0</v>
      </c>
      <c r="AF13" s="6" t="str">
        <f t="shared" si="8"/>
        <v>21-2</v>
      </c>
      <c r="AG13" s="6" t="str">
        <f t="shared" si="9"/>
        <v>7-0</v>
      </c>
      <c r="AH13" s="2">
        <v>24.0</v>
      </c>
      <c r="AI13" s="6">
        <f t="shared" si="28"/>
        <v>14</v>
      </c>
      <c r="AJ13" s="6" t="str">
        <f t="shared" si="10"/>
        <v>24-14</v>
      </c>
      <c r="AK13" s="6" t="str">
        <f t="shared" si="11"/>
        <v>3-12</v>
      </c>
      <c r="AL13" s="2">
        <v>29.0</v>
      </c>
      <c r="AM13" s="2">
        <v>5.0</v>
      </c>
      <c r="AN13" s="6" t="str">
        <f t="shared" si="12"/>
        <v>29-5</v>
      </c>
      <c r="AO13" s="6" t="str">
        <f t="shared" si="13"/>
        <v>5--9</v>
      </c>
      <c r="AP13" s="2">
        <v>36.0</v>
      </c>
      <c r="AQ13" s="2">
        <v>6.0</v>
      </c>
      <c r="AR13" s="6" t="str">
        <f t="shared" si="14"/>
        <v>36-6</v>
      </c>
      <c r="AS13" s="6" t="str">
        <f t="shared" si="15"/>
        <v>7-1</v>
      </c>
      <c r="AT13" s="2">
        <v>40.0</v>
      </c>
      <c r="AU13" s="2">
        <v>9.0</v>
      </c>
      <c r="AV13" s="6" t="str">
        <f t="shared" si="16"/>
        <v>40-9</v>
      </c>
      <c r="AW13" s="6" t="str">
        <f t="shared" si="17"/>
        <v>4-3</v>
      </c>
      <c r="AX13" s="2">
        <v>43.0</v>
      </c>
      <c r="AY13" s="2">
        <v>10.0</v>
      </c>
      <c r="AZ13" s="6" t="str">
        <f t="shared" si="18"/>
        <v>43-10</v>
      </c>
      <c r="BA13" s="6" t="str">
        <f t="shared" si="19"/>
        <v>3-1</v>
      </c>
      <c r="BB13" s="2">
        <v>49.0</v>
      </c>
      <c r="BC13" s="2">
        <v>12.0</v>
      </c>
      <c r="BD13" s="6" t="str">
        <f t="shared" si="20"/>
        <v>49-12</v>
      </c>
      <c r="BE13" s="6" t="str">
        <f t="shared" si="21"/>
        <v>6-2</v>
      </c>
      <c r="BF13" s="2">
        <v>56.0</v>
      </c>
      <c r="BG13" s="2">
        <v>13.0</v>
      </c>
      <c r="BH13" s="6" t="str">
        <f t="shared" si="22"/>
        <v>56-13</v>
      </c>
      <c r="BI13" s="6" t="str">
        <f t="shared" si="23"/>
        <v>7-1</v>
      </c>
      <c r="BJ13" s="2">
        <v>63.0</v>
      </c>
      <c r="BK13" s="2">
        <v>14.0</v>
      </c>
      <c r="BL13" s="6" t="str">
        <f t="shared" si="24"/>
        <v>63-14</v>
      </c>
      <c r="BM13" s="6" t="str">
        <f t="shared" si="25"/>
        <v>7-1</v>
      </c>
      <c r="BP13" s="6" t="str">
        <f t="shared" si="26"/>
        <v>-</v>
      </c>
      <c r="BQ13" s="6" t="str">
        <f t="shared" si="27"/>
        <v>-63--14</v>
      </c>
    </row>
    <row r="14">
      <c r="A14" s="2" t="s">
        <v>24</v>
      </c>
      <c r="B14" s="2">
        <v>33.0</v>
      </c>
      <c r="C14" s="2">
        <v>43.0</v>
      </c>
      <c r="D14" s="2">
        <v>0.434</v>
      </c>
      <c r="E14" s="2">
        <v>24.0</v>
      </c>
      <c r="F14" s="2" t="s">
        <v>146</v>
      </c>
      <c r="G14" s="45">
        <v>42222.0</v>
      </c>
      <c r="H14" s="2" t="s">
        <v>136</v>
      </c>
      <c r="I14" s="2" t="s">
        <v>147</v>
      </c>
      <c r="J14" s="45">
        <v>42100.0</v>
      </c>
      <c r="K14" s="2" t="s">
        <v>104</v>
      </c>
      <c r="L14" s="6" t="s">
        <v>148</v>
      </c>
      <c r="M14" s="6">
        <v>53.0</v>
      </c>
      <c r="N14" s="6">
        <v>24.0</v>
      </c>
      <c r="O14" s="6" t="str">
        <f t="shared" si="1"/>
        <v>53-24</v>
      </c>
      <c r="P14" s="2">
        <v>4.0</v>
      </c>
      <c r="Q14" s="2">
        <v>1.0</v>
      </c>
      <c r="R14" s="6" t="str">
        <f t="shared" si="2"/>
        <v>4-1</v>
      </c>
      <c r="S14" s="2">
        <v>3.0</v>
      </c>
      <c r="T14" s="2">
        <v>0.0</v>
      </c>
      <c r="U14" s="6" t="str">
        <f t="shared" si="3"/>
        <v>3-0</v>
      </c>
      <c r="V14" s="2">
        <v>9.0</v>
      </c>
      <c r="W14" s="2">
        <v>1.0</v>
      </c>
      <c r="X14" s="6" t="str">
        <f t="shared" si="4"/>
        <v>9-1</v>
      </c>
      <c r="Y14" s="6" t="str">
        <f t="shared" si="5"/>
        <v>6-1</v>
      </c>
      <c r="Z14" s="2">
        <v>13.0</v>
      </c>
      <c r="AA14" s="2">
        <v>4.0</v>
      </c>
      <c r="AB14" s="6" t="str">
        <f t="shared" si="6"/>
        <v>13-4</v>
      </c>
      <c r="AC14" s="6" t="str">
        <f t="shared" si="7"/>
        <v>4-3</v>
      </c>
      <c r="AD14" s="2">
        <v>18.0</v>
      </c>
      <c r="AE14" s="2">
        <v>5.0</v>
      </c>
      <c r="AF14" s="6" t="str">
        <f t="shared" si="8"/>
        <v>18-5</v>
      </c>
      <c r="AG14" s="6" t="str">
        <f t="shared" si="9"/>
        <v>5-1</v>
      </c>
      <c r="AH14" s="2">
        <v>21.0</v>
      </c>
      <c r="AI14" s="2">
        <v>8.0</v>
      </c>
      <c r="AJ14" s="6" t="str">
        <f t="shared" si="10"/>
        <v>21-8</v>
      </c>
      <c r="AK14" s="6" t="str">
        <f t="shared" si="11"/>
        <v>3-3</v>
      </c>
      <c r="AL14" s="2">
        <v>26.0</v>
      </c>
      <c r="AM14" s="2">
        <v>11.0</v>
      </c>
      <c r="AN14" s="6" t="str">
        <f t="shared" si="12"/>
        <v>26-11</v>
      </c>
      <c r="AO14" s="6" t="str">
        <f t="shared" si="13"/>
        <v>5-3</v>
      </c>
      <c r="AP14" s="2">
        <v>31.0</v>
      </c>
      <c r="AQ14" s="2">
        <v>14.0</v>
      </c>
      <c r="AR14" s="6" t="str">
        <f t="shared" si="14"/>
        <v>31-14</v>
      </c>
      <c r="AS14" s="6" t="str">
        <f t="shared" si="15"/>
        <v>5-3</v>
      </c>
      <c r="AT14" s="2">
        <v>35.0</v>
      </c>
      <c r="AU14" s="2">
        <v>16.0</v>
      </c>
      <c r="AV14" s="6" t="str">
        <f t="shared" si="16"/>
        <v>35-16</v>
      </c>
      <c r="AW14" s="6" t="str">
        <f t="shared" si="17"/>
        <v>4-2</v>
      </c>
      <c r="AX14" s="2">
        <v>37.0</v>
      </c>
      <c r="AY14" s="2">
        <v>18.0</v>
      </c>
      <c r="AZ14" s="6" t="str">
        <f t="shared" si="18"/>
        <v>37-18</v>
      </c>
      <c r="BA14" s="6" t="str">
        <f t="shared" si="19"/>
        <v>2-2</v>
      </c>
      <c r="BB14" s="2">
        <v>43.0</v>
      </c>
      <c r="BC14" s="2">
        <v>20.0</v>
      </c>
      <c r="BD14" s="6" t="str">
        <f t="shared" si="20"/>
        <v>43-20</v>
      </c>
      <c r="BE14" s="6" t="str">
        <f t="shared" si="21"/>
        <v>6-2</v>
      </c>
      <c r="BF14" s="2">
        <v>46.0</v>
      </c>
      <c r="BG14" s="2">
        <v>23.0</v>
      </c>
      <c r="BH14" s="6" t="str">
        <f t="shared" si="22"/>
        <v>46-23</v>
      </c>
      <c r="BI14" s="6" t="str">
        <f t="shared" si="23"/>
        <v>3-3</v>
      </c>
      <c r="BJ14" s="2">
        <v>53.0</v>
      </c>
      <c r="BK14" s="2">
        <v>24.0</v>
      </c>
      <c r="BL14" s="6" t="str">
        <f t="shared" si="24"/>
        <v>53-24</v>
      </c>
      <c r="BM14" s="6" t="str">
        <f t="shared" si="25"/>
        <v>7-1</v>
      </c>
      <c r="BP14" s="6" t="str">
        <f t="shared" si="26"/>
        <v>-</v>
      </c>
      <c r="BQ14" s="6" t="str">
        <f t="shared" si="27"/>
        <v>-53--24</v>
      </c>
    </row>
    <row r="15">
      <c r="A15" s="2" t="s">
        <v>29</v>
      </c>
      <c r="B15" s="2">
        <v>30.0</v>
      </c>
      <c r="C15" s="2">
        <v>47.0</v>
      </c>
      <c r="D15" s="2">
        <v>0.39</v>
      </c>
      <c r="E15" s="2">
        <v>27.5</v>
      </c>
      <c r="F15" s="2" t="s">
        <v>154</v>
      </c>
      <c r="G15" s="45">
        <v>42163.0</v>
      </c>
      <c r="H15" s="2" t="s">
        <v>155</v>
      </c>
      <c r="I15" s="2" t="s">
        <v>156</v>
      </c>
      <c r="J15" s="45">
        <v>42159.0</v>
      </c>
      <c r="K15" s="2" t="s">
        <v>104</v>
      </c>
      <c r="L15" s="6" t="s">
        <v>32</v>
      </c>
      <c r="M15" s="6">
        <v>34.0</v>
      </c>
      <c r="N15" s="6">
        <v>43.0</v>
      </c>
      <c r="O15" s="6" t="str">
        <f t="shared" si="1"/>
        <v>34-43</v>
      </c>
      <c r="P15" s="2">
        <v>2.0</v>
      </c>
      <c r="Q15" s="2">
        <v>3.0</v>
      </c>
      <c r="R15" s="6" t="str">
        <f t="shared" si="2"/>
        <v>2-3</v>
      </c>
      <c r="S15" s="2">
        <v>1.0</v>
      </c>
      <c r="T15" s="2">
        <v>2.0</v>
      </c>
      <c r="U15" s="6" t="str">
        <f t="shared" si="3"/>
        <v>1-2</v>
      </c>
      <c r="V15" s="2">
        <v>4.0</v>
      </c>
      <c r="W15" s="2">
        <v>7.0</v>
      </c>
      <c r="X15" s="6" t="str">
        <f t="shared" si="4"/>
        <v>4-7</v>
      </c>
      <c r="Y15" s="6" t="str">
        <f t="shared" si="5"/>
        <v>3-5</v>
      </c>
      <c r="Z15" s="2">
        <v>7.0</v>
      </c>
      <c r="AA15" s="2">
        <v>10.0</v>
      </c>
      <c r="AB15" s="6" t="str">
        <f t="shared" si="6"/>
        <v>7-10</v>
      </c>
      <c r="AC15" s="6" t="str">
        <f t="shared" si="7"/>
        <v>3-3</v>
      </c>
      <c r="AD15" s="2">
        <v>7.0</v>
      </c>
      <c r="AE15" s="2">
        <v>17.0</v>
      </c>
      <c r="AF15" s="6" t="str">
        <f t="shared" si="8"/>
        <v>7-17</v>
      </c>
      <c r="AG15" s="6" t="str">
        <f t="shared" si="9"/>
        <v>0-7</v>
      </c>
      <c r="AH15" s="2">
        <v>11.0</v>
      </c>
      <c r="AI15" s="2">
        <v>20.0</v>
      </c>
      <c r="AJ15" s="6" t="str">
        <f t="shared" si="10"/>
        <v>11-20</v>
      </c>
      <c r="AK15" s="6" t="str">
        <f t="shared" si="11"/>
        <v>4-3</v>
      </c>
      <c r="AL15" s="2">
        <v>15.0</v>
      </c>
      <c r="AM15" s="2">
        <v>24.0</v>
      </c>
      <c r="AN15" s="6" t="str">
        <f t="shared" si="12"/>
        <v>15-24</v>
      </c>
      <c r="AO15" s="6" t="str">
        <f t="shared" si="13"/>
        <v>4-4</v>
      </c>
      <c r="AP15" s="2">
        <v>16.0</v>
      </c>
      <c r="AQ15" s="2">
        <v>30.0</v>
      </c>
      <c r="AR15" s="6" t="str">
        <f t="shared" si="14"/>
        <v>16-30</v>
      </c>
      <c r="AS15" s="6" t="str">
        <f t="shared" si="15"/>
        <v>1-6</v>
      </c>
      <c r="AT15" s="2">
        <v>20.0</v>
      </c>
      <c r="AU15" s="2">
        <v>32.0</v>
      </c>
      <c r="AV15" s="6" t="str">
        <f t="shared" si="16"/>
        <v>20-32</v>
      </c>
      <c r="AW15" s="6" t="str">
        <f t="shared" si="17"/>
        <v>4-2</v>
      </c>
      <c r="AX15" s="2">
        <v>23.0</v>
      </c>
      <c r="AY15" s="2">
        <v>33.0</v>
      </c>
      <c r="AZ15" s="6" t="str">
        <f t="shared" si="18"/>
        <v>23-33</v>
      </c>
      <c r="BA15" s="6" t="str">
        <f t="shared" si="19"/>
        <v>3-1</v>
      </c>
      <c r="BB15" s="2">
        <v>28.0</v>
      </c>
      <c r="BC15" s="2">
        <v>34.0</v>
      </c>
      <c r="BD15" s="6" t="str">
        <f t="shared" si="20"/>
        <v>28-34</v>
      </c>
      <c r="BE15" s="6" t="str">
        <f t="shared" si="21"/>
        <v>5-1</v>
      </c>
      <c r="BF15" s="2">
        <v>30.0</v>
      </c>
      <c r="BG15" s="2">
        <v>39.0</v>
      </c>
      <c r="BH15" s="6" t="str">
        <f t="shared" si="22"/>
        <v>30-39</v>
      </c>
      <c r="BI15" s="6" t="str">
        <f t="shared" si="23"/>
        <v>2-5</v>
      </c>
      <c r="BJ15" s="2">
        <v>34.0</v>
      </c>
      <c r="BK15" s="2">
        <v>43.0</v>
      </c>
      <c r="BL15" s="6" t="str">
        <f t="shared" si="24"/>
        <v>34-43</v>
      </c>
      <c r="BM15" s="6" t="str">
        <f t="shared" si="25"/>
        <v>4-4</v>
      </c>
      <c r="BP15" s="6" t="str">
        <f t="shared" si="26"/>
        <v>-</v>
      </c>
      <c r="BQ15" s="6" t="str">
        <f t="shared" si="27"/>
        <v>-34--43</v>
      </c>
    </row>
    <row r="16">
      <c r="A16" s="2" t="s">
        <v>157</v>
      </c>
      <c r="B16" s="2">
        <v>24.0</v>
      </c>
      <c r="C16" s="2">
        <v>53.0</v>
      </c>
      <c r="D16" s="2">
        <v>0.312</v>
      </c>
      <c r="E16" s="2">
        <v>33.5</v>
      </c>
      <c r="F16" s="2" t="s">
        <v>158</v>
      </c>
      <c r="G16" s="45">
        <v>42105.0</v>
      </c>
      <c r="H16" s="45">
        <v>42364.0</v>
      </c>
      <c r="I16" s="45">
        <v>42365.0</v>
      </c>
      <c r="J16" s="45">
        <v>42070.0</v>
      </c>
      <c r="K16" s="2" t="s">
        <v>141</v>
      </c>
      <c r="L16" s="6" t="s">
        <v>159</v>
      </c>
      <c r="M16" s="6">
        <v>52.0</v>
      </c>
      <c r="N16" s="6">
        <v>26.0</v>
      </c>
      <c r="O16" s="6" t="str">
        <f t="shared" si="1"/>
        <v>52-26</v>
      </c>
      <c r="P16" s="2">
        <v>1.0</v>
      </c>
      <c r="Q16" s="2">
        <v>4.0</v>
      </c>
      <c r="R16" s="6" t="str">
        <f t="shared" si="2"/>
        <v>1-4</v>
      </c>
      <c r="S16" s="2">
        <v>2.0</v>
      </c>
      <c r="T16" s="2">
        <v>1.0</v>
      </c>
      <c r="U16" s="6" t="str">
        <f t="shared" si="3"/>
        <v>2-1</v>
      </c>
      <c r="V16" s="2">
        <v>5.0</v>
      </c>
      <c r="W16" s="2">
        <v>3.0</v>
      </c>
      <c r="X16" s="6" t="str">
        <f t="shared" si="4"/>
        <v>5-3</v>
      </c>
      <c r="Y16" s="6" t="str">
        <f t="shared" si="5"/>
        <v>3-2</v>
      </c>
      <c r="Z16" s="2">
        <v>11.0</v>
      </c>
      <c r="AA16" s="2">
        <v>5.0</v>
      </c>
      <c r="AB16" s="6" t="str">
        <f t="shared" si="6"/>
        <v>11-5</v>
      </c>
      <c r="AC16" s="6" t="str">
        <f t="shared" si="7"/>
        <v>6-2</v>
      </c>
      <c r="AD16" s="2">
        <v>16.0</v>
      </c>
      <c r="AE16" s="2">
        <v>7.0</v>
      </c>
      <c r="AF16" s="6" t="str">
        <f t="shared" si="8"/>
        <v>16-7</v>
      </c>
      <c r="AG16" s="6" t="str">
        <f t="shared" si="9"/>
        <v>5-2</v>
      </c>
      <c r="AH16" s="2">
        <v>20.0</v>
      </c>
      <c r="AI16" s="6">
        <f>N16</f>
        <v>26</v>
      </c>
      <c r="AJ16" s="6" t="str">
        <f t="shared" si="10"/>
        <v>20-26</v>
      </c>
      <c r="AK16" s="6" t="str">
        <f t="shared" si="11"/>
        <v>4-19</v>
      </c>
      <c r="AL16" s="2">
        <v>25.0</v>
      </c>
      <c r="AM16" s="2">
        <v>13.0</v>
      </c>
      <c r="AN16" s="6" t="str">
        <f t="shared" si="12"/>
        <v>25-13</v>
      </c>
      <c r="AO16" s="6" t="str">
        <f t="shared" si="13"/>
        <v>5--13</v>
      </c>
      <c r="AP16" s="2">
        <v>30.0</v>
      </c>
      <c r="AQ16" s="2">
        <v>14.0</v>
      </c>
      <c r="AR16" s="6" t="str">
        <f t="shared" si="14"/>
        <v>30-14</v>
      </c>
      <c r="AS16" s="6" t="str">
        <f t="shared" si="15"/>
        <v>5-1</v>
      </c>
      <c r="AT16" s="2">
        <v>33.0</v>
      </c>
      <c r="AU16" s="2">
        <v>19.0</v>
      </c>
      <c r="AV16" s="6" t="str">
        <f t="shared" si="16"/>
        <v>33-19</v>
      </c>
      <c r="AW16" s="6" t="str">
        <f t="shared" si="17"/>
        <v>3-5</v>
      </c>
      <c r="AX16" s="2">
        <v>37.0</v>
      </c>
      <c r="AY16" s="2">
        <v>19.0</v>
      </c>
      <c r="AZ16" s="6" t="str">
        <f t="shared" si="18"/>
        <v>37-19</v>
      </c>
      <c r="BA16" s="6" t="str">
        <f t="shared" si="19"/>
        <v>4-0</v>
      </c>
      <c r="BB16" s="2">
        <v>40.0</v>
      </c>
      <c r="BC16" s="2">
        <v>23.0</v>
      </c>
      <c r="BD16" s="6" t="str">
        <f t="shared" si="20"/>
        <v>40-23</v>
      </c>
      <c r="BE16" s="6" t="str">
        <f t="shared" si="21"/>
        <v>3-4</v>
      </c>
      <c r="BF16" s="2">
        <v>46.0</v>
      </c>
      <c r="BG16" s="2">
        <v>25.0</v>
      </c>
      <c r="BH16" s="6" t="str">
        <f t="shared" si="22"/>
        <v>46-25</v>
      </c>
      <c r="BI16" s="6" t="str">
        <f t="shared" si="23"/>
        <v>6-2</v>
      </c>
      <c r="BJ16" s="2">
        <v>52.0</v>
      </c>
      <c r="BK16" s="2">
        <v>26.0</v>
      </c>
      <c r="BL16" s="6" t="str">
        <f t="shared" si="24"/>
        <v>52-26</v>
      </c>
      <c r="BM16" s="6" t="str">
        <f t="shared" si="25"/>
        <v>6-1</v>
      </c>
      <c r="BP16" s="6" t="str">
        <f t="shared" si="26"/>
        <v>-</v>
      </c>
      <c r="BQ16" s="6" t="str">
        <f t="shared" si="27"/>
        <v>-52--26</v>
      </c>
    </row>
    <row r="17">
      <c r="A17" s="2" t="s">
        <v>160</v>
      </c>
      <c r="B17" s="2">
        <v>18.0</v>
      </c>
      <c r="C17" s="2">
        <v>60.0</v>
      </c>
      <c r="D17" s="2">
        <v>0.231</v>
      </c>
      <c r="E17" s="2">
        <v>40.0</v>
      </c>
      <c r="F17" s="2" t="s">
        <v>161</v>
      </c>
      <c r="G17" s="45">
        <v>42049.0</v>
      </c>
      <c r="H17" s="45">
        <v>42364.0</v>
      </c>
      <c r="I17" s="2" t="s">
        <v>162</v>
      </c>
      <c r="J17" s="45">
        <v>42043.0</v>
      </c>
      <c r="K17" s="2" t="s">
        <v>163</v>
      </c>
      <c r="L17" s="6" t="s">
        <v>164</v>
      </c>
      <c r="M17" s="6">
        <v>20.0</v>
      </c>
      <c r="N17" s="6">
        <v>56.0</v>
      </c>
      <c r="O17" s="6" t="str">
        <f t="shared" si="1"/>
        <v>20-56</v>
      </c>
      <c r="P17" s="2">
        <v>2.0</v>
      </c>
      <c r="Q17" s="2">
        <v>3.0</v>
      </c>
      <c r="R17" s="6" t="str">
        <f t="shared" si="2"/>
        <v>2-3</v>
      </c>
      <c r="S17" s="2">
        <v>0.0</v>
      </c>
      <c r="T17" s="2">
        <v>4.0</v>
      </c>
      <c r="U17" s="6" t="str">
        <f t="shared" si="3"/>
        <v>0-4</v>
      </c>
      <c r="V17" s="2">
        <v>1.0</v>
      </c>
      <c r="W17" s="2">
        <v>9.0</v>
      </c>
      <c r="X17" s="6" t="str">
        <f t="shared" si="4"/>
        <v>1-9</v>
      </c>
      <c r="Y17" s="6" t="str">
        <f t="shared" si="5"/>
        <v>1-5</v>
      </c>
      <c r="Z17" s="2">
        <v>4.0</v>
      </c>
      <c r="AA17" s="2">
        <v>13.0</v>
      </c>
      <c r="AB17" s="6" t="str">
        <f t="shared" si="6"/>
        <v>4-13</v>
      </c>
      <c r="AC17" s="6" t="str">
        <f t="shared" si="7"/>
        <v>3-4</v>
      </c>
      <c r="AD17" s="2">
        <v>8.0</v>
      </c>
      <c r="AE17" s="2">
        <v>16.0</v>
      </c>
      <c r="AF17" s="6" t="str">
        <f t="shared" si="8"/>
        <v>8-16</v>
      </c>
      <c r="AG17" s="6" t="str">
        <f t="shared" si="9"/>
        <v>4-3</v>
      </c>
      <c r="AH17" s="2">
        <v>9.0</v>
      </c>
      <c r="AI17" s="2">
        <v>22.0</v>
      </c>
      <c r="AJ17" s="6" t="str">
        <f t="shared" si="10"/>
        <v>9-22</v>
      </c>
      <c r="AK17" s="6" t="str">
        <f t="shared" si="11"/>
        <v>1-6</v>
      </c>
      <c r="AL17" s="2">
        <v>12.0</v>
      </c>
      <c r="AM17" s="2">
        <v>26.0</v>
      </c>
      <c r="AN17" s="6" t="str">
        <f t="shared" si="12"/>
        <v>12-26</v>
      </c>
      <c r="AO17" s="6" t="str">
        <f t="shared" si="13"/>
        <v>3-4</v>
      </c>
      <c r="AP17" s="2">
        <v>12.0</v>
      </c>
      <c r="AQ17" s="2">
        <v>33.0</v>
      </c>
      <c r="AR17" s="6" t="str">
        <f t="shared" si="14"/>
        <v>12-33</v>
      </c>
      <c r="AS17" s="6" t="str">
        <f t="shared" si="15"/>
        <v>0-7</v>
      </c>
      <c r="AT17" s="2">
        <v>13.0</v>
      </c>
      <c r="AU17" s="2">
        <v>38.0</v>
      </c>
      <c r="AV17" s="6" t="str">
        <f t="shared" si="16"/>
        <v>13-38</v>
      </c>
      <c r="AW17" s="6" t="str">
        <f t="shared" si="17"/>
        <v>1-5</v>
      </c>
      <c r="AX17" s="2">
        <v>14.0</v>
      </c>
      <c r="AY17" s="2">
        <v>41.0</v>
      </c>
      <c r="AZ17" s="6" t="str">
        <f t="shared" si="18"/>
        <v>14-41</v>
      </c>
      <c r="BA17" s="6" t="str">
        <f t="shared" si="19"/>
        <v>1-3</v>
      </c>
      <c r="BB17" s="2">
        <v>16.0</v>
      </c>
      <c r="BC17" s="2">
        <v>45.0</v>
      </c>
      <c r="BD17" s="6" t="str">
        <f t="shared" si="20"/>
        <v>16-45</v>
      </c>
      <c r="BE17" s="6" t="str">
        <f t="shared" si="21"/>
        <v>2-4</v>
      </c>
      <c r="BF17" s="2">
        <v>18.0</v>
      </c>
      <c r="BG17" s="2">
        <v>50.0</v>
      </c>
      <c r="BH17" s="6" t="str">
        <f t="shared" si="22"/>
        <v>18-50</v>
      </c>
      <c r="BI17" s="6" t="str">
        <f t="shared" si="23"/>
        <v>2-5</v>
      </c>
      <c r="BJ17" s="2">
        <v>20.0</v>
      </c>
      <c r="BK17" s="2">
        <v>56.0</v>
      </c>
      <c r="BL17" s="6" t="str">
        <f t="shared" si="24"/>
        <v>20-56</v>
      </c>
      <c r="BM17" s="6" t="str">
        <f t="shared" si="25"/>
        <v>2-6</v>
      </c>
      <c r="BP17" s="6" t="str">
        <f t="shared" si="26"/>
        <v>-</v>
      </c>
      <c r="BQ17" s="6" t="str">
        <f t="shared" si="27"/>
        <v>-20--56</v>
      </c>
    </row>
    <row r="18">
      <c r="A18" s="2" t="s">
        <v>165</v>
      </c>
      <c r="B18" s="2">
        <v>15.0</v>
      </c>
      <c r="C18" s="2">
        <v>62.0</v>
      </c>
      <c r="D18" s="2">
        <v>0.195</v>
      </c>
      <c r="E18" s="2">
        <v>42.5</v>
      </c>
      <c r="F18" s="2" t="s">
        <v>166</v>
      </c>
      <c r="G18" s="45">
        <v>42135.0</v>
      </c>
      <c r="H18" s="45">
        <v>42305.0</v>
      </c>
      <c r="I18" s="2" t="s">
        <v>167</v>
      </c>
      <c r="J18" s="45">
        <v>42013.0</v>
      </c>
      <c r="K18" s="2" t="s">
        <v>104</v>
      </c>
      <c r="L18" s="6" t="s">
        <v>168</v>
      </c>
      <c r="M18" s="6">
        <v>52.0</v>
      </c>
      <c r="N18" s="6">
        <v>25.0</v>
      </c>
      <c r="O18" s="6" t="str">
        <f t="shared" si="1"/>
        <v>52-25</v>
      </c>
      <c r="P18" s="2">
        <v>2.0</v>
      </c>
      <c r="Q18" s="2">
        <v>3.0</v>
      </c>
      <c r="R18" s="6" t="str">
        <f t="shared" si="2"/>
        <v>2-3</v>
      </c>
      <c r="S18" s="2">
        <v>4.0</v>
      </c>
      <c r="T18" s="2">
        <v>0.0</v>
      </c>
      <c r="U18" s="6" t="str">
        <f t="shared" si="3"/>
        <v>4-0</v>
      </c>
      <c r="V18" s="2">
        <v>9.0</v>
      </c>
      <c r="W18" s="2">
        <v>1.0</v>
      </c>
      <c r="X18" s="6" t="str">
        <f t="shared" si="4"/>
        <v>9-1</v>
      </c>
      <c r="Y18" s="6" t="str">
        <f t="shared" si="5"/>
        <v>5-1</v>
      </c>
      <c r="Z18" s="2">
        <v>15.0</v>
      </c>
      <c r="AA18" s="2">
        <v>2.0</v>
      </c>
      <c r="AB18" s="6" t="str">
        <f t="shared" si="6"/>
        <v>15-2</v>
      </c>
      <c r="AC18" s="6" t="str">
        <f t="shared" si="7"/>
        <v>6-1</v>
      </c>
      <c r="AD18" s="2">
        <v>19.0</v>
      </c>
      <c r="AE18" s="2">
        <v>4.0</v>
      </c>
      <c r="AF18" s="6" t="str">
        <f t="shared" si="8"/>
        <v>19-4</v>
      </c>
      <c r="AG18" s="6" t="str">
        <f t="shared" si="9"/>
        <v>4-2</v>
      </c>
      <c r="AH18" s="2">
        <v>22.0</v>
      </c>
      <c r="AI18" s="2">
        <v>8.0</v>
      </c>
      <c r="AJ18" s="6" t="str">
        <f t="shared" si="10"/>
        <v>22-8</v>
      </c>
      <c r="AK18" s="6" t="str">
        <f t="shared" si="11"/>
        <v>3-4</v>
      </c>
      <c r="AL18" s="2">
        <v>26.0</v>
      </c>
      <c r="AM18" s="2">
        <v>11.0</v>
      </c>
      <c r="AN18" s="6" t="str">
        <f t="shared" si="12"/>
        <v>26-11</v>
      </c>
      <c r="AO18" s="6" t="str">
        <f t="shared" si="13"/>
        <v>4-3</v>
      </c>
      <c r="AP18" s="2">
        <v>31.0</v>
      </c>
      <c r="AQ18" s="2">
        <v>12.0</v>
      </c>
      <c r="AR18" s="6" t="str">
        <f t="shared" si="14"/>
        <v>31-12</v>
      </c>
      <c r="AS18" s="6" t="str">
        <f t="shared" si="15"/>
        <v>5-1</v>
      </c>
      <c r="AT18" s="2">
        <v>38.0</v>
      </c>
      <c r="AU18" s="2">
        <v>13.0</v>
      </c>
      <c r="AV18" s="6" t="str">
        <f t="shared" si="16"/>
        <v>38-13</v>
      </c>
      <c r="AW18" s="6" t="str">
        <f t="shared" si="17"/>
        <v>7-1</v>
      </c>
      <c r="AX18" s="2">
        <v>40.0</v>
      </c>
      <c r="AY18" s="2">
        <v>14.0</v>
      </c>
      <c r="AZ18" s="6" t="str">
        <f t="shared" si="18"/>
        <v>40-14</v>
      </c>
      <c r="BA18" s="6" t="str">
        <f t="shared" si="19"/>
        <v>2-1</v>
      </c>
      <c r="BB18" s="2">
        <v>44.0</v>
      </c>
      <c r="BC18" s="2">
        <v>18.0</v>
      </c>
      <c r="BD18" s="6" t="str">
        <f t="shared" si="20"/>
        <v>44-18</v>
      </c>
      <c r="BE18" s="6" t="str">
        <f t="shared" si="21"/>
        <v>4-4</v>
      </c>
      <c r="BF18" s="2">
        <v>49.0</v>
      </c>
      <c r="BG18" s="2">
        <v>21.0</v>
      </c>
      <c r="BH18" s="6" t="str">
        <f t="shared" si="22"/>
        <v>49-21</v>
      </c>
      <c r="BI18" s="6" t="str">
        <f t="shared" si="23"/>
        <v>5-3</v>
      </c>
      <c r="BJ18" s="2">
        <v>52.0</v>
      </c>
      <c r="BK18" s="2">
        <v>25.0</v>
      </c>
      <c r="BL18" s="6" t="str">
        <f t="shared" si="24"/>
        <v>52-25</v>
      </c>
      <c r="BM18" s="6" t="str">
        <f t="shared" si="25"/>
        <v>3-4</v>
      </c>
      <c r="BP18" s="6" t="str">
        <f t="shared" si="26"/>
        <v>-</v>
      </c>
      <c r="BQ18" s="6" t="str">
        <f t="shared" si="27"/>
        <v>-52--25</v>
      </c>
    </row>
    <row r="19">
      <c r="A19" s="2" t="s">
        <v>169</v>
      </c>
      <c r="L19" s="6" t="s">
        <v>37</v>
      </c>
      <c r="M19" s="6">
        <v>34.0</v>
      </c>
      <c r="N19" s="6">
        <v>43.0</v>
      </c>
      <c r="O19" s="6" t="str">
        <f t="shared" si="1"/>
        <v>34-43</v>
      </c>
      <c r="P19" s="2">
        <v>2.0</v>
      </c>
      <c r="Q19" s="2">
        <v>4.0</v>
      </c>
      <c r="R19" s="6" t="str">
        <f t="shared" si="2"/>
        <v>2-4</v>
      </c>
      <c r="S19" s="2">
        <v>3.0</v>
      </c>
      <c r="T19" s="2">
        <v>0.0</v>
      </c>
      <c r="U19" s="6" t="str">
        <f t="shared" si="3"/>
        <v>3-0</v>
      </c>
      <c r="V19" s="2">
        <v>5.0</v>
      </c>
      <c r="W19" s="2">
        <v>5.0</v>
      </c>
      <c r="X19" s="6" t="str">
        <f t="shared" si="4"/>
        <v>5-5</v>
      </c>
      <c r="Y19" s="6" t="str">
        <f t="shared" si="5"/>
        <v>2-5</v>
      </c>
      <c r="Z19" s="2">
        <v>9.0</v>
      </c>
      <c r="AA19" s="2">
        <v>7.0</v>
      </c>
      <c r="AB19" s="6" t="str">
        <f t="shared" si="6"/>
        <v>9-7</v>
      </c>
      <c r="AC19" s="6" t="str">
        <f t="shared" si="7"/>
        <v>4-2</v>
      </c>
      <c r="AD19" s="2">
        <v>11.0</v>
      </c>
      <c r="AE19" s="2">
        <v>13.0</v>
      </c>
      <c r="AF19" s="6" t="str">
        <f t="shared" si="8"/>
        <v>11-13</v>
      </c>
      <c r="AG19" s="6" t="str">
        <f t="shared" si="9"/>
        <v>2-6</v>
      </c>
      <c r="AH19" s="2">
        <v>14.0</v>
      </c>
      <c r="AI19" s="2">
        <v>17.0</v>
      </c>
      <c r="AJ19" s="6" t="str">
        <f t="shared" si="10"/>
        <v>14-17</v>
      </c>
      <c r="AK19" s="6" t="str">
        <f t="shared" si="11"/>
        <v>3-4</v>
      </c>
      <c r="AL19" s="2">
        <v>16.0</v>
      </c>
      <c r="AM19" s="2">
        <v>21.0</v>
      </c>
      <c r="AN19" s="6" t="str">
        <f t="shared" si="12"/>
        <v>16-21</v>
      </c>
      <c r="AO19" s="6" t="str">
        <f t="shared" si="13"/>
        <v>2-4</v>
      </c>
      <c r="AP19" s="2">
        <v>20.0</v>
      </c>
      <c r="AQ19" s="2">
        <v>24.0</v>
      </c>
      <c r="AR19" s="6" t="str">
        <f t="shared" si="14"/>
        <v>20-24</v>
      </c>
      <c r="AS19" s="6" t="str">
        <f t="shared" si="15"/>
        <v>4-3</v>
      </c>
      <c r="AT19" s="2">
        <v>21.0</v>
      </c>
      <c r="AU19" s="2">
        <v>29.0</v>
      </c>
      <c r="AV19" s="6" t="str">
        <f t="shared" si="16"/>
        <v>21-29</v>
      </c>
      <c r="AW19" s="6" t="str">
        <f t="shared" si="17"/>
        <v>1-5</v>
      </c>
      <c r="AX19" s="2">
        <v>23.0</v>
      </c>
      <c r="AY19" s="2">
        <v>31.0</v>
      </c>
      <c r="AZ19" s="6" t="str">
        <f t="shared" si="18"/>
        <v>23-31</v>
      </c>
      <c r="BA19" s="6" t="str">
        <f t="shared" si="19"/>
        <v>2-2</v>
      </c>
      <c r="BB19" s="2">
        <v>28.0</v>
      </c>
      <c r="BC19" s="2">
        <v>34.0</v>
      </c>
      <c r="BD19" s="6" t="str">
        <f t="shared" si="20"/>
        <v>28-34</v>
      </c>
      <c r="BE19" s="6" t="str">
        <f t="shared" si="21"/>
        <v>5-3</v>
      </c>
      <c r="BF19" s="2">
        <v>32.0</v>
      </c>
      <c r="BG19" s="2">
        <v>37.0</v>
      </c>
      <c r="BH19" s="6" t="str">
        <f t="shared" si="22"/>
        <v>32-37</v>
      </c>
      <c r="BI19" s="6" t="str">
        <f t="shared" si="23"/>
        <v>4-3</v>
      </c>
      <c r="BJ19" s="2">
        <v>34.0</v>
      </c>
      <c r="BK19" s="2">
        <v>43.0</v>
      </c>
      <c r="BL19" s="6" t="str">
        <f t="shared" si="24"/>
        <v>34-43</v>
      </c>
      <c r="BM19" s="6" t="str">
        <f t="shared" si="25"/>
        <v>2-6</v>
      </c>
      <c r="BP19" s="6" t="str">
        <f t="shared" si="26"/>
        <v>-</v>
      </c>
      <c r="BQ19" s="6" t="str">
        <f t="shared" si="27"/>
        <v>-34--43</v>
      </c>
    </row>
    <row r="20">
      <c r="A20" s="2" t="s">
        <v>170</v>
      </c>
      <c r="B20" s="2" t="s">
        <v>87</v>
      </c>
      <c r="C20" s="2" t="s">
        <v>88</v>
      </c>
      <c r="D20" s="2" t="s">
        <v>89</v>
      </c>
      <c r="E20" s="2" t="s">
        <v>90</v>
      </c>
      <c r="F20" s="2" t="s">
        <v>91</v>
      </c>
      <c r="G20" s="2" t="s">
        <v>92</v>
      </c>
      <c r="H20" s="2" t="s">
        <v>93</v>
      </c>
      <c r="I20" s="2" t="s">
        <v>94</v>
      </c>
      <c r="J20" s="2" t="s">
        <v>95</v>
      </c>
      <c r="K20" s="2" t="s">
        <v>96</v>
      </c>
      <c r="L20" s="6" t="s">
        <v>127</v>
      </c>
      <c r="M20" s="6">
        <v>38.0</v>
      </c>
      <c r="N20" s="6">
        <v>39.0</v>
      </c>
      <c r="O20" s="6" t="str">
        <f t="shared" si="1"/>
        <v>38-39</v>
      </c>
      <c r="P20" s="2">
        <v>2.0</v>
      </c>
      <c r="Q20" s="2">
        <v>3.0</v>
      </c>
      <c r="R20" s="6" t="str">
        <f t="shared" si="2"/>
        <v>2-3</v>
      </c>
      <c r="S20" s="2">
        <v>1.0</v>
      </c>
      <c r="T20" s="2">
        <v>2.0</v>
      </c>
      <c r="U20" s="6" t="str">
        <f t="shared" si="3"/>
        <v>1-2</v>
      </c>
      <c r="V20" s="2">
        <v>5.0</v>
      </c>
      <c r="W20" s="2">
        <v>5.0</v>
      </c>
      <c r="X20" s="6" t="str">
        <f t="shared" si="4"/>
        <v>5-5</v>
      </c>
      <c r="Y20" s="6" t="str">
        <f t="shared" si="5"/>
        <v>4-3</v>
      </c>
      <c r="Z20" s="2">
        <v>10.0</v>
      </c>
      <c r="AA20" s="2">
        <v>8.0</v>
      </c>
      <c r="AB20" s="6" t="str">
        <f t="shared" si="6"/>
        <v>10-8</v>
      </c>
      <c r="AC20" s="6" t="str">
        <f t="shared" si="7"/>
        <v>5-3</v>
      </c>
      <c r="AD20" s="2">
        <v>12.0</v>
      </c>
      <c r="AE20" s="2">
        <v>12.0</v>
      </c>
      <c r="AF20" s="6" t="str">
        <f t="shared" si="8"/>
        <v>12-12</v>
      </c>
      <c r="AG20" s="6" t="str">
        <f t="shared" si="9"/>
        <v>2-4</v>
      </c>
      <c r="AH20" s="2">
        <v>15.0</v>
      </c>
      <c r="AI20" s="2">
        <v>16.0</v>
      </c>
      <c r="AJ20" s="6" t="str">
        <f t="shared" si="10"/>
        <v>15-16</v>
      </c>
      <c r="AK20" s="6" t="str">
        <f t="shared" si="11"/>
        <v>3-4</v>
      </c>
      <c r="AL20" s="2">
        <v>20.0</v>
      </c>
      <c r="AM20" s="2">
        <v>19.0</v>
      </c>
      <c r="AN20" s="6" t="str">
        <f t="shared" si="12"/>
        <v>20-19</v>
      </c>
      <c r="AO20" s="6" t="str">
        <f t="shared" si="13"/>
        <v>5-3</v>
      </c>
      <c r="AP20" s="2">
        <v>22.0</v>
      </c>
      <c r="AQ20" s="2">
        <v>22.0</v>
      </c>
      <c r="AR20" s="6" t="str">
        <f t="shared" si="14"/>
        <v>22-22</v>
      </c>
      <c r="AS20" s="6" t="str">
        <f t="shared" si="15"/>
        <v>2-3</v>
      </c>
      <c r="AT20" s="2">
        <v>28.0</v>
      </c>
      <c r="AU20" s="2">
        <v>23.0</v>
      </c>
      <c r="AV20" s="6" t="str">
        <f t="shared" si="16"/>
        <v>28-23</v>
      </c>
      <c r="AW20" s="6" t="str">
        <f t="shared" si="17"/>
        <v>6-1</v>
      </c>
      <c r="AX20" s="2">
        <v>31.0</v>
      </c>
      <c r="AY20" s="2">
        <v>24.0</v>
      </c>
      <c r="AZ20" s="6" t="str">
        <f t="shared" si="18"/>
        <v>31-24</v>
      </c>
      <c r="BA20" s="6" t="str">
        <f t="shared" si="19"/>
        <v>3-1</v>
      </c>
      <c r="BB20" s="2">
        <v>33.0</v>
      </c>
      <c r="BC20" s="2">
        <v>29.0</v>
      </c>
      <c r="BD20" s="6" t="str">
        <f t="shared" si="20"/>
        <v>33-29</v>
      </c>
      <c r="BE20" s="6" t="str">
        <f t="shared" si="21"/>
        <v>2-5</v>
      </c>
      <c r="BF20" s="2">
        <v>34.0</v>
      </c>
      <c r="BG20" s="2">
        <v>36.0</v>
      </c>
      <c r="BH20" s="6" t="str">
        <f t="shared" si="22"/>
        <v>34-36</v>
      </c>
      <c r="BI20" s="6" t="str">
        <f t="shared" si="23"/>
        <v>1-7</v>
      </c>
      <c r="BJ20" s="2">
        <v>38.0</v>
      </c>
      <c r="BK20" s="2">
        <v>39.0</v>
      </c>
      <c r="BL20" s="6" t="str">
        <f t="shared" si="24"/>
        <v>38-39</v>
      </c>
      <c r="BM20" s="6" t="str">
        <f t="shared" si="25"/>
        <v>4-3</v>
      </c>
      <c r="BP20" s="6" t="str">
        <f t="shared" si="26"/>
        <v>-</v>
      </c>
      <c r="BQ20" s="6" t="str">
        <f t="shared" si="27"/>
        <v>-38--39</v>
      </c>
    </row>
    <row r="21">
      <c r="A21" s="2" t="s">
        <v>145</v>
      </c>
      <c r="B21" s="2">
        <v>63.0</v>
      </c>
      <c r="C21" s="2">
        <v>14.0</v>
      </c>
      <c r="D21" s="2">
        <v>0.818</v>
      </c>
      <c r="E21" s="2">
        <v>0.0</v>
      </c>
      <c r="F21" s="2" t="s">
        <v>171</v>
      </c>
      <c r="G21" s="2" t="s">
        <v>172</v>
      </c>
      <c r="H21" s="2" t="s">
        <v>173</v>
      </c>
      <c r="I21" s="2" t="s">
        <v>125</v>
      </c>
      <c r="J21" s="45">
        <v>42248.0</v>
      </c>
      <c r="K21" s="2" t="s">
        <v>116</v>
      </c>
      <c r="L21" s="6" t="s">
        <v>174</v>
      </c>
      <c r="M21" s="6">
        <v>16.0</v>
      </c>
      <c r="N21" s="6">
        <v>60.0</v>
      </c>
      <c r="O21" s="6" t="str">
        <f t="shared" si="1"/>
        <v>16-60</v>
      </c>
      <c r="P21" s="2">
        <v>2.0</v>
      </c>
      <c r="Q21" s="2">
        <v>2.0</v>
      </c>
      <c r="R21" s="6" t="str">
        <f t="shared" si="2"/>
        <v>2-2</v>
      </c>
      <c r="S21" s="2">
        <v>1.0</v>
      </c>
      <c r="T21" s="2">
        <v>2.0</v>
      </c>
      <c r="U21" s="6" t="str">
        <f t="shared" si="3"/>
        <v>1-2</v>
      </c>
      <c r="V21" s="2">
        <v>2.0</v>
      </c>
      <c r="W21" s="2">
        <v>7.0</v>
      </c>
      <c r="X21" s="6" t="str">
        <f t="shared" si="4"/>
        <v>2-7</v>
      </c>
      <c r="Y21" s="6" t="str">
        <f t="shared" si="5"/>
        <v>1-5</v>
      </c>
      <c r="Z21" s="2">
        <v>4.0</v>
      </c>
      <c r="AA21" s="2">
        <v>11.0</v>
      </c>
      <c r="AB21" s="6" t="str">
        <f t="shared" si="6"/>
        <v>4-11</v>
      </c>
      <c r="AC21" s="6" t="str">
        <f t="shared" si="7"/>
        <v>2-4</v>
      </c>
      <c r="AD21" s="2">
        <v>5.0</v>
      </c>
      <c r="AE21" s="2">
        <v>18.0</v>
      </c>
      <c r="AF21" s="6" t="str">
        <f t="shared" si="8"/>
        <v>5-18</v>
      </c>
      <c r="AG21" s="6" t="str">
        <f t="shared" si="9"/>
        <v>1-7</v>
      </c>
      <c r="AH21" s="6">
        <f>M21</f>
        <v>16</v>
      </c>
      <c r="AI21" s="2">
        <v>24.0</v>
      </c>
      <c r="AJ21" s="6" t="str">
        <f t="shared" si="10"/>
        <v>16-24</v>
      </c>
      <c r="AK21" s="6" t="str">
        <f t="shared" si="11"/>
        <v>11-6</v>
      </c>
      <c r="AL21" s="2">
        <v>5.0</v>
      </c>
      <c r="AM21" s="2">
        <v>31.0</v>
      </c>
      <c r="AN21" s="6" t="str">
        <f t="shared" si="12"/>
        <v>5-31</v>
      </c>
      <c r="AO21" s="6" t="str">
        <f t="shared" si="13"/>
        <v>-11-7</v>
      </c>
      <c r="AP21" s="2">
        <v>7.0</v>
      </c>
      <c r="AQ21" s="2">
        <v>36.0</v>
      </c>
      <c r="AR21" s="6" t="str">
        <f t="shared" si="14"/>
        <v>7-36</v>
      </c>
      <c r="AS21" s="6" t="str">
        <f t="shared" si="15"/>
        <v>2-5</v>
      </c>
      <c r="AT21" s="2">
        <v>11.0</v>
      </c>
      <c r="AU21" s="2">
        <v>40.0</v>
      </c>
      <c r="AV21" s="6" t="str">
        <f t="shared" si="16"/>
        <v>11-40</v>
      </c>
      <c r="AW21" s="6" t="str">
        <f t="shared" si="17"/>
        <v>4-4</v>
      </c>
      <c r="AX21" s="2">
        <v>12.0</v>
      </c>
      <c r="AY21" s="2">
        <v>42.0</v>
      </c>
      <c r="AZ21" s="6" t="str">
        <f t="shared" si="18"/>
        <v>12-42</v>
      </c>
      <c r="BA21" s="6" t="str">
        <f t="shared" si="19"/>
        <v>1-2</v>
      </c>
      <c r="BB21" s="2">
        <v>14.0</v>
      </c>
      <c r="BC21" s="2">
        <v>47.0</v>
      </c>
      <c r="BD21" s="6" t="str">
        <f t="shared" si="20"/>
        <v>14-47</v>
      </c>
      <c r="BE21" s="6" t="str">
        <f t="shared" si="21"/>
        <v>2-5</v>
      </c>
      <c r="BF21" s="2">
        <v>15.0</v>
      </c>
      <c r="BG21" s="2">
        <v>54.0</v>
      </c>
      <c r="BH21" s="6" t="str">
        <f t="shared" si="22"/>
        <v>15-54</v>
      </c>
      <c r="BI21" s="6" t="str">
        <f t="shared" si="23"/>
        <v>1-7</v>
      </c>
      <c r="BJ21" s="2">
        <v>16.0</v>
      </c>
      <c r="BK21" s="2">
        <v>60.0</v>
      </c>
      <c r="BL21" s="6" t="str">
        <f t="shared" si="24"/>
        <v>16-60</v>
      </c>
      <c r="BM21" s="6" t="str">
        <f t="shared" si="25"/>
        <v>1-6</v>
      </c>
      <c r="BP21" s="6" t="str">
        <f t="shared" si="26"/>
        <v>-</v>
      </c>
      <c r="BQ21" s="6" t="str">
        <f t="shared" si="27"/>
        <v>-16--60</v>
      </c>
    </row>
    <row r="22">
      <c r="A22" s="2" t="s">
        <v>148</v>
      </c>
      <c r="B22" s="2">
        <v>53.0</v>
      </c>
      <c r="C22" s="2">
        <v>24.0</v>
      </c>
      <c r="D22" s="2">
        <v>0.688</v>
      </c>
      <c r="E22" s="2">
        <v>10.0</v>
      </c>
      <c r="F22" s="2" t="s">
        <v>175</v>
      </c>
      <c r="G22" s="45">
        <v>42191.0</v>
      </c>
      <c r="H22" s="2" t="s">
        <v>176</v>
      </c>
      <c r="I22" s="2" t="s">
        <v>114</v>
      </c>
      <c r="J22" s="45">
        <v>42218.0</v>
      </c>
      <c r="K22" s="2" t="s">
        <v>110</v>
      </c>
      <c r="L22" s="6" t="s">
        <v>40</v>
      </c>
      <c r="M22" s="6">
        <v>41.0</v>
      </c>
      <c r="N22" s="6">
        <v>35.0</v>
      </c>
      <c r="O22" s="6" t="str">
        <f t="shared" si="1"/>
        <v>41-35</v>
      </c>
      <c r="P22" s="2">
        <v>3.0</v>
      </c>
      <c r="Q22" s="2">
        <v>2.0</v>
      </c>
      <c r="R22" s="6" t="str">
        <f t="shared" si="2"/>
        <v>3-2</v>
      </c>
      <c r="S22" s="2">
        <v>1.0</v>
      </c>
      <c r="T22" s="2">
        <v>2.0</v>
      </c>
      <c r="U22" s="6" t="str">
        <f t="shared" si="3"/>
        <v>1-2</v>
      </c>
      <c r="V22" s="2">
        <v>5.0</v>
      </c>
      <c r="W22" s="2">
        <v>3.0</v>
      </c>
      <c r="X22" s="6" t="str">
        <f t="shared" si="4"/>
        <v>5-3</v>
      </c>
      <c r="Y22" s="6" t="str">
        <f t="shared" si="5"/>
        <v>4-1</v>
      </c>
      <c r="Z22" s="2">
        <v>7.0</v>
      </c>
      <c r="AA22" s="2">
        <v>8.0</v>
      </c>
      <c r="AB22" s="6" t="str">
        <f t="shared" si="6"/>
        <v>7-8</v>
      </c>
      <c r="AC22" s="6" t="str">
        <f t="shared" si="7"/>
        <v>2-5</v>
      </c>
      <c r="AD22" s="2">
        <v>11.0</v>
      </c>
      <c r="AE22" s="2">
        <v>12.0</v>
      </c>
      <c r="AF22" s="6" t="str">
        <f t="shared" si="8"/>
        <v>11-12</v>
      </c>
      <c r="AG22" s="6" t="str">
        <f t="shared" si="9"/>
        <v>4-4</v>
      </c>
      <c r="AH22" s="2">
        <v>15.0</v>
      </c>
      <c r="AI22" s="2">
        <v>15.0</v>
      </c>
      <c r="AJ22" s="6" t="str">
        <f t="shared" si="10"/>
        <v>15-15</v>
      </c>
      <c r="AK22" s="6" t="str">
        <f t="shared" si="11"/>
        <v>4-3</v>
      </c>
      <c r="AL22" s="2">
        <v>18.0</v>
      </c>
      <c r="AM22" s="2">
        <v>18.0</v>
      </c>
      <c r="AN22" s="6" t="str">
        <f t="shared" si="12"/>
        <v>18-18</v>
      </c>
      <c r="AO22" s="6" t="str">
        <f t="shared" si="13"/>
        <v>3-3</v>
      </c>
      <c r="AP22" s="2">
        <v>23.0</v>
      </c>
      <c r="AQ22" s="2">
        <v>21.0</v>
      </c>
      <c r="AR22" s="6" t="str">
        <f t="shared" si="14"/>
        <v>23-21</v>
      </c>
      <c r="AS22" s="6" t="str">
        <f t="shared" si="15"/>
        <v>5-3</v>
      </c>
      <c r="AT22" s="2">
        <v>27.0</v>
      </c>
      <c r="AU22" s="2">
        <v>24.0</v>
      </c>
      <c r="AV22" s="6" t="str">
        <f t="shared" si="16"/>
        <v>27-24</v>
      </c>
      <c r="AW22" s="6" t="str">
        <f t="shared" si="17"/>
        <v>4-3</v>
      </c>
      <c r="AX22" s="2">
        <v>28.0</v>
      </c>
      <c r="AY22" s="2">
        <v>27.0</v>
      </c>
      <c r="AZ22" s="6" t="str">
        <f t="shared" si="18"/>
        <v>28-27</v>
      </c>
      <c r="BA22" s="6" t="str">
        <f t="shared" si="19"/>
        <v>1-3</v>
      </c>
      <c r="BB22" s="2">
        <v>34.0</v>
      </c>
      <c r="BC22" s="2">
        <v>29.0</v>
      </c>
      <c r="BD22" s="6" t="str">
        <f t="shared" si="20"/>
        <v>34-29</v>
      </c>
      <c r="BE22" s="6" t="str">
        <f t="shared" si="21"/>
        <v>6-2</v>
      </c>
      <c r="BF22" s="2">
        <v>37.0</v>
      </c>
      <c r="BG22" s="2">
        <v>33.0</v>
      </c>
      <c r="BH22" s="6" t="str">
        <f t="shared" si="22"/>
        <v>37-33</v>
      </c>
      <c r="BI22" s="6" t="str">
        <f t="shared" si="23"/>
        <v>3-4</v>
      </c>
      <c r="BJ22" s="2">
        <v>41.0</v>
      </c>
      <c r="BK22" s="2">
        <v>35.0</v>
      </c>
      <c r="BL22" s="6" t="str">
        <f t="shared" si="24"/>
        <v>41-35</v>
      </c>
      <c r="BM22" s="6" t="str">
        <f t="shared" si="25"/>
        <v>4-2</v>
      </c>
      <c r="BP22" s="6" t="str">
        <f t="shared" si="26"/>
        <v>-</v>
      </c>
      <c r="BQ22" s="6" t="str">
        <f t="shared" si="27"/>
        <v>-41--35</v>
      </c>
    </row>
    <row r="23">
      <c r="A23" s="2" t="s">
        <v>168</v>
      </c>
      <c r="B23" s="2">
        <v>52.0</v>
      </c>
      <c r="C23" s="2">
        <v>25.0</v>
      </c>
      <c r="D23" s="2">
        <v>0.675</v>
      </c>
      <c r="E23" s="2">
        <v>11.0</v>
      </c>
      <c r="F23" s="2" t="s">
        <v>177</v>
      </c>
      <c r="G23" s="45">
        <v>42223.0</v>
      </c>
      <c r="H23" s="2" t="s">
        <v>178</v>
      </c>
      <c r="I23" s="2" t="s">
        <v>179</v>
      </c>
      <c r="J23" s="45">
        <v>42129.0</v>
      </c>
      <c r="K23" s="2" t="s">
        <v>116</v>
      </c>
      <c r="L23" s="6" t="s">
        <v>165</v>
      </c>
      <c r="M23" s="6">
        <v>15.0</v>
      </c>
      <c r="N23" s="6">
        <v>62.0</v>
      </c>
      <c r="O23" s="6" t="str">
        <f t="shared" si="1"/>
        <v>15-62</v>
      </c>
      <c r="P23" s="2">
        <v>2.0</v>
      </c>
      <c r="Q23" s="2">
        <v>2.0</v>
      </c>
      <c r="R23" s="6" t="str">
        <f t="shared" si="2"/>
        <v>2-2</v>
      </c>
      <c r="S23" s="2">
        <v>2.0</v>
      </c>
      <c r="T23" s="2">
        <v>1.0</v>
      </c>
      <c r="U23" s="6" t="str">
        <f t="shared" si="3"/>
        <v>2-1</v>
      </c>
      <c r="V23" s="2">
        <v>3.0</v>
      </c>
      <c r="W23" s="2">
        <v>8.0</v>
      </c>
      <c r="X23" s="6" t="str">
        <f t="shared" si="4"/>
        <v>3-8</v>
      </c>
      <c r="Y23" s="6" t="str">
        <f t="shared" si="5"/>
        <v>1-7</v>
      </c>
      <c r="Z23" s="2">
        <v>4.0</v>
      </c>
      <c r="AA23" s="2">
        <v>14.0</v>
      </c>
      <c r="AB23" s="6" t="str">
        <f t="shared" si="6"/>
        <v>4-14</v>
      </c>
      <c r="AC23" s="6" t="str">
        <f t="shared" si="7"/>
        <v>1-6</v>
      </c>
      <c r="AD23" s="2">
        <v>5.0</v>
      </c>
      <c r="AE23" s="2">
        <v>21.0</v>
      </c>
      <c r="AF23" s="6" t="str">
        <f t="shared" si="8"/>
        <v>5-21</v>
      </c>
      <c r="AG23" s="6" t="str">
        <f t="shared" si="9"/>
        <v>1-7</v>
      </c>
      <c r="AH23" s="2">
        <v>5.0</v>
      </c>
      <c r="AI23" s="2">
        <v>28.0</v>
      </c>
      <c r="AJ23" s="6" t="str">
        <f t="shared" si="10"/>
        <v>5-28</v>
      </c>
      <c r="AK23" s="6" t="str">
        <f t="shared" si="11"/>
        <v>0-7</v>
      </c>
      <c r="AL23" s="2">
        <v>5.0</v>
      </c>
      <c r="AM23" s="2">
        <v>35.0</v>
      </c>
      <c r="AN23" s="6" t="str">
        <f t="shared" si="12"/>
        <v>5-35</v>
      </c>
      <c r="AO23" s="6" t="str">
        <f t="shared" si="13"/>
        <v>0-7</v>
      </c>
      <c r="AP23" s="2">
        <v>8.0</v>
      </c>
      <c r="AQ23" s="2">
        <v>37.0</v>
      </c>
      <c r="AR23" s="6" t="str">
        <f t="shared" si="14"/>
        <v>8-37</v>
      </c>
      <c r="AS23" s="6" t="str">
        <f t="shared" si="15"/>
        <v>3-2</v>
      </c>
      <c r="AT23" s="2">
        <v>10.0</v>
      </c>
      <c r="AU23" s="2">
        <v>41.0</v>
      </c>
      <c r="AV23" s="6" t="str">
        <f t="shared" si="16"/>
        <v>10-41</v>
      </c>
      <c r="AW23" s="6" t="str">
        <f t="shared" si="17"/>
        <v>2-4</v>
      </c>
      <c r="AX23" s="2">
        <v>10.0</v>
      </c>
      <c r="AY23" s="2">
        <v>45.0</v>
      </c>
      <c r="AZ23" s="6" t="str">
        <f t="shared" si="18"/>
        <v>10-45</v>
      </c>
      <c r="BA23" s="6" t="str">
        <f t="shared" si="19"/>
        <v>0-4</v>
      </c>
      <c r="BB23" s="2">
        <v>12.0</v>
      </c>
      <c r="BC23" s="2">
        <v>49.0</v>
      </c>
      <c r="BD23" s="6" t="str">
        <f t="shared" si="20"/>
        <v>12-49</v>
      </c>
      <c r="BE23" s="6" t="str">
        <f t="shared" si="21"/>
        <v>2-4</v>
      </c>
      <c r="BF23" s="2">
        <v>14.0</v>
      </c>
      <c r="BG23" s="2">
        <v>56.0</v>
      </c>
      <c r="BH23" s="6" t="str">
        <f t="shared" si="22"/>
        <v>14-56</v>
      </c>
      <c r="BI23" s="6" t="str">
        <f t="shared" si="23"/>
        <v>2-7</v>
      </c>
      <c r="BJ23" s="2">
        <v>15.0</v>
      </c>
      <c r="BK23" s="2">
        <v>62.0</v>
      </c>
      <c r="BL23" s="6" t="str">
        <f t="shared" si="24"/>
        <v>15-62</v>
      </c>
      <c r="BM23" s="6" t="str">
        <f t="shared" si="25"/>
        <v>1-6</v>
      </c>
      <c r="BP23" s="6" t="str">
        <f t="shared" si="26"/>
        <v>-</v>
      </c>
      <c r="BQ23" s="6" t="str">
        <f t="shared" si="27"/>
        <v>-15--62</v>
      </c>
    </row>
    <row r="24">
      <c r="A24" s="2" t="s">
        <v>180</v>
      </c>
      <c r="B24" s="2">
        <v>50.0</v>
      </c>
      <c r="C24" s="2">
        <v>26.0</v>
      </c>
      <c r="D24" s="2">
        <v>0.658</v>
      </c>
      <c r="E24" s="2">
        <v>12.5</v>
      </c>
      <c r="F24" s="2" t="s">
        <v>181</v>
      </c>
      <c r="G24" s="45">
        <v>42280.0</v>
      </c>
      <c r="H24" s="2" t="s">
        <v>182</v>
      </c>
      <c r="I24" s="2" t="s">
        <v>121</v>
      </c>
      <c r="J24" s="45">
        <v>42159.0</v>
      </c>
      <c r="K24" s="2" t="s">
        <v>141</v>
      </c>
      <c r="L24" s="6" t="s">
        <v>183</v>
      </c>
      <c r="M24" s="6">
        <v>42.0</v>
      </c>
      <c r="N24" s="6">
        <v>35.0</v>
      </c>
      <c r="O24" s="6" t="str">
        <f t="shared" si="1"/>
        <v>42-35</v>
      </c>
      <c r="P24" s="2">
        <v>2.0</v>
      </c>
      <c r="Q24" s="2">
        <v>4.0</v>
      </c>
      <c r="R24" s="6" t="str">
        <f t="shared" si="2"/>
        <v>2-4</v>
      </c>
      <c r="S24" s="2">
        <v>1.0</v>
      </c>
      <c r="T24" s="2">
        <v>2.0</v>
      </c>
      <c r="U24" s="6" t="str">
        <f t="shared" si="3"/>
        <v>1-2</v>
      </c>
      <c r="V24" s="2">
        <v>3.0</v>
      </c>
      <c r="W24" s="2">
        <v>8.0</v>
      </c>
      <c r="X24" s="6" t="str">
        <f t="shared" si="4"/>
        <v>3-8</v>
      </c>
      <c r="Y24" s="6" t="str">
        <f t="shared" si="5"/>
        <v>2-6</v>
      </c>
      <c r="Z24" s="2">
        <v>5.0</v>
      </c>
      <c r="AA24" s="2">
        <v>12.0</v>
      </c>
      <c r="AB24" s="6" t="str">
        <f t="shared" si="6"/>
        <v>5-12</v>
      </c>
      <c r="AC24" s="6" t="str">
        <f t="shared" si="7"/>
        <v>2-4</v>
      </c>
      <c r="AD24" s="2">
        <v>11.0</v>
      </c>
      <c r="AE24" s="2">
        <v>13.0</v>
      </c>
      <c r="AF24" s="6" t="str">
        <f t="shared" si="8"/>
        <v>11-13</v>
      </c>
      <c r="AG24" s="6" t="str">
        <f t="shared" si="9"/>
        <v>6-1</v>
      </c>
      <c r="AH24" s="2">
        <v>15.0</v>
      </c>
      <c r="AI24" s="2">
        <v>17.0</v>
      </c>
      <c r="AJ24" s="6" t="str">
        <f t="shared" si="10"/>
        <v>15-17</v>
      </c>
      <c r="AK24" s="6" t="str">
        <f t="shared" si="11"/>
        <v>4-4</v>
      </c>
      <c r="AL24" s="2">
        <v>18.0</v>
      </c>
      <c r="AM24" s="2">
        <v>19.0</v>
      </c>
      <c r="AN24" s="6" t="str">
        <f t="shared" si="12"/>
        <v>18-19</v>
      </c>
      <c r="AO24" s="6" t="str">
        <f t="shared" si="13"/>
        <v>3-2</v>
      </c>
      <c r="AP24" s="2">
        <v>22.0</v>
      </c>
      <c r="AQ24" s="2">
        <v>22.0</v>
      </c>
      <c r="AR24" s="6" t="str">
        <f t="shared" si="14"/>
        <v>22-22</v>
      </c>
      <c r="AS24" s="6" t="str">
        <f t="shared" si="15"/>
        <v>4-3</v>
      </c>
      <c r="AT24" s="2">
        <v>26.0</v>
      </c>
      <c r="AU24" s="2">
        <v>25.0</v>
      </c>
      <c r="AV24" s="6" t="str">
        <f t="shared" si="16"/>
        <v>26-25</v>
      </c>
      <c r="AW24" s="6" t="str">
        <f t="shared" si="17"/>
        <v>4-3</v>
      </c>
      <c r="AX24" s="2">
        <v>31.0</v>
      </c>
      <c r="AY24" s="2">
        <v>25.0</v>
      </c>
      <c r="AZ24" s="6" t="str">
        <f t="shared" si="18"/>
        <v>31-25</v>
      </c>
      <c r="BA24" s="6" t="str">
        <f t="shared" si="19"/>
        <v>5-0</v>
      </c>
      <c r="BB24" s="2">
        <v>35.0</v>
      </c>
      <c r="BC24" s="2">
        <v>28.0</v>
      </c>
      <c r="BD24" s="6" t="str">
        <f t="shared" si="20"/>
        <v>35-28</v>
      </c>
      <c r="BE24" s="6" t="str">
        <f t="shared" si="21"/>
        <v>4-3</v>
      </c>
      <c r="BF24" s="2">
        <v>40.0</v>
      </c>
      <c r="BG24" s="2">
        <v>30.0</v>
      </c>
      <c r="BH24" s="6" t="str">
        <f t="shared" si="22"/>
        <v>40-30</v>
      </c>
      <c r="BI24" s="6" t="str">
        <f t="shared" si="23"/>
        <v>5-2</v>
      </c>
      <c r="BJ24" s="2">
        <v>42.0</v>
      </c>
      <c r="BK24" s="2">
        <v>35.0</v>
      </c>
      <c r="BL24" s="6" t="str">
        <f t="shared" si="24"/>
        <v>42-35</v>
      </c>
      <c r="BM24" s="6" t="str">
        <f t="shared" si="25"/>
        <v>2-5</v>
      </c>
      <c r="BP24" s="6" t="str">
        <f t="shared" si="26"/>
        <v>-</v>
      </c>
      <c r="BQ24" s="6" t="str">
        <f t="shared" si="27"/>
        <v>-42--35</v>
      </c>
    </row>
    <row r="25">
      <c r="A25" s="2" t="s">
        <v>159</v>
      </c>
      <c r="B25" s="2">
        <v>52.0</v>
      </c>
      <c r="C25" s="2">
        <v>26.0</v>
      </c>
      <c r="D25" s="2">
        <v>0.667</v>
      </c>
      <c r="E25" s="2">
        <v>11.5</v>
      </c>
      <c r="F25" s="2" t="s">
        <v>177</v>
      </c>
      <c r="G25" s="45">
        <v>42281.0</v>
      </c>
      <c r="H25" s="2" t="s">
        <v>184</v>
      </c>
      <c r="I25" s="2" t="s">
        <v>185</v>
      </c>
      <c r="J25" s="45">
        <v>42248.0</v>
      </c>
      <c r="K25" s="2" t="s">
        <v>110</v>
      </c>
      <c r="L25" s="6" t="s">
        <v>157</v>
      </c>
      <c r="M25" s="6">
        <v>24.0</v>
      </c>
      <c r="N25" s="6">
        <v>53.0</v>
      </c>
      <c r="O25" s="6" t="str">
        <f t="shared" si="1"/>
        <v>24-53</v>
      </c>
      <c r="P25" s="2">
        <v>4.0</v>
      </c>
      <c r="Q25" s="2">
        <v>2.0</v>
      </c>
      <c r="R25" s="6" t="str">
        <f t="shared" si="2"/>
        <v>4-2</v>
      </c>
      <c r="S25" s="2">
        <v>0.0</v>
      </c>
      <c r="T25" s="2">
        <v>3.0</v>
      </c>
      <c r="U25" s="6" t="str">
        <f t="shared" si="3"/>
        <v>0-3</v>
      </c>
      <c r="V25" s="2">
        <v>4.0</v>
      </c>
      <c r="W25" s="2">
        <v>7.0</v>
      </c>
      <c r="X25" s="6" t="str">
        <f t="shared" si="4"/>
        <v>4-7</v>
      </c>
      <c r="Y25" s="6" t="str">
        <f t="shared" si="5"/>
        <v>4-4</v>
      </c>
      <c r="Z25" s="2">
        <v>7.0</v>
      </c>
      <c r="AA25" s="2">
        <v>12.0</v>
      </c>
      <c r="AB25" s="6" t="str">
        <f t="shared" si="6"/>
        <v>7-12</v>
      </c>
      <c r="AC25" s="6" t="str">
        <f t="shared" si="7"/>
        <v>3-5</v>
      </c>
      <c r="AD25" s="2">
        <v>10.0</v>
      </c>
      <c r="AE25" s="2">
        <v>16.0</v>
      </c>
      <c r="AF25" s="6" t="str">
        <f t="shared" si="8"/>
        <v>10-16</v>
      </c>
      <c r="AG25" s="6" t="str">
        <f t="shared" si="9"/>
        <v>3-4</v>
      </c>
      <c r="AH25" s="2">
        <v>12.0</v>
      </c>
      <c r="AI25" s="2">
        <v>21.0</v>
      </c>
      <c r="AJ25" s="6" t="str">
        <f t="shared" si="10"/>
        <v>12-21</v>
      </c>
      <c r="AK25" s="6" t="str">
        <f t="shared" si="11"/>
        <v>2-5</v>
      </c>
      <c r="AL25" s="2">
        <v>13.0</v>
      </c>
      <c r="AM25" s="2">
        <v>27.0</v>
      </c>
      <c r="AN25" s="6" t="str">
        <f t="shared" si="12"/>
        <v>13-27</v>
      </c>
      <c r="AO25" s="6" t="str">
        <f t="shared" si="13"/>
        <v>1-6</v>
      </c>
      <c r="AP25" s="2">
        <v>15.0</v>
      </c>
      <c r="AQ25" s="2">
        <v>32.0</v>
      </c>
      <c r="AR25" s="6" t="str">
        <f t="shared" si="14"/>
        <v>15-32</v>
      </c>
      <c r="AS25" s="6" t="str">
        <f t="shared" si="15"/>
        <v>2-5</v>
      </c>
      <c r="AT25" s="2">
        <v>16.0</v>
      </c>
      <c r="AU25" s="2">
        <v>38.0</v>
      </c>
      <c r="AV25" s="6" t="str">
        <f t="shared" si="16"/>
        <v>16-38</v>
      </c>
      <c r="AW25" s="6" t="str">
        <f t="shared" si="17"/>
        <v>1-6</v>
      </c>
      <c r="AX25" s="2">
        <v>19.0</v>
      </c>
      <c r="AY25" s="2">
        <v>39.0</v>
      </c>
      <c r="AZ25" s="6" t="str">
        <f t="shared" si="18"/>
        <v>19-39</v>
      </c>
      <c r="BA25" s="6" t="str">
        <f t="shared" si="19"/>
        <v>3-1</v>
      </c>
      <c r="BB25" s="2">
        <v>21.0</v>
      </c>
      <c r="BC25" s="2">
        <v>43.0</v>
      </c>
      <c r="BD25" s="6" t="str">
        <f t="shared" si="20"/>
        <v>21-43</v>
      </c>
      <c r="BE25" s="6" t="str">
        <f t="shared" si="21"/>
        <v>2-4</v>
      </c>
      <c r="BF25" s="2">
        <v>22.0</v>
      </c>
      <c r="BG25" s="2">
        <v>50.0</v>
      </c>
      <c r="BH25" s="6" t="str">
        <f t="shared" si="22"/>
        <v>22-50</v>
      </c>
      <c r="BI25" s="6" t="str">
        <f t="shared" si="23"/>
        <v>1-7</v>
      </c>
      <c r="BJ25" s="2">
        <v>24.0</v>
      </c>
      <c r="BK25" s="2">
        <v>53.0</v>
      </c>
      <c r="BL25" s="6" t="str">
        <f t="shared" si="24"/>
        <v>24-53</v>
      </c>
      <c r="BM25" s="6" t="str">
        <f t="shared" si="25"/>
        <v>2-3</v>
      </c>
      <c r="BP25" s="6" t="str">
        <f t="shared" si="26"/>
        <v>-</v>
      </c>
      <c r="BQ25" s="6" t="str">
        <f t="shared" si="27"/>
        <v>-24--53</v>
      </c>
    </row>
    <row r="26">
      <c r="A26" s="2" t="s">
        <v>186</v>
      </c>
      <c r="B26" s="2">
        <v>51.0</v>
      </c>
      <c r="C26" s="2">
        <v>26.0</v>
      </c>
      <c r="D26" s="2">
        <v>0.662</v>
      </c>
      <c r="E26" s="2">
        <v>12.0</v>
      </c>
      <c r="F26" s="2" t="s">
        <v>124</v>
      </c>
      <c r="G26" s="45">
        <v>42162.0</v>
      </c>
      <c r="H26" s="2" t="s">
        <v>182</v>
      </c>
      <c r="I26" s="2" t="s">
        <v>187</v>
      </c>
      <c r="J26" s="45">
        <v>42248.0</v>
      </c>
      <c r="K26" s="2" t="s">
        <v>188</v>
      </c>
      <c r="L26" s="6" t="s">
        <v>160</v>
      </c>
      <c r="M26" s="6">
        <v>18.0</v>
      </c>
      <c r="N26" s="6">
        <v>60.0</v>
      </c>
      <c r="O26" s="6" t="str">
        <f t="shared" si="1"/>
        <v>18-60</v>
      </c>
      <c r="P26" s="2">
        <v>2.0</v>
      </c>
      <c r="Q26" s="2">
        <v>4.0</v>
      </c>
      <c r="R26" s="6" t="str">
        <f t="shared" si="2"/>
        <v>2-4</v>
      </c>
      <c r="S26" s="2">
        <v>0.0</v>
      </c>
      <c r="T26" s="2">
        <v>3.0</v>
      </c>
      <c r="U26" s="6" t="str">
        <f t="shared" si="3"/>
        <v>0-3</v>
      </c>
      <c r="V26" s="2">
        <v>0.0</v>
      </c>
      <c r="W26" s="2">
        <v>9.0</v>
      </c>
      <c r="X26" s="6" t="str">
        <f t="shared" si="4"/>
        <v>0-9</v>
      </c>
      <c r="Y26" s="6" t="str">
        <f t="shared" si="5"/>
        <v>0-6</v>
      </c>
      <c r="Z26" s="2">
        <v>0.0</v>
      </c>
      <c r="AA26" s="2">
        <v>16.0</v>
      </c>
      <c r="AB26" s="6" t="str">
        <f t="shared" si="6"/>
        <v>0-16</v>
      </c>
      <c r="AC26" s="6" t="str">
        <f t="shared" si="7"/>
        <v>0-7</v>
      </c>
      <c r="AD26" s="2">
        <v>2.0</v>
      </c>
      <c r="AE26" s="2">
        <v>21.0</v>
      </c>
      <c r="AF26" s="6" t="str">
        <f t="shared" si="8"/>
        <v>2-21</v>
      </c>
      <c r="AG26" s="6" t="str">
        <f t="shared" si="9"/>
        <v>2-5</v>
      </c>
      <c r="AH26" s="6">
        <f>M26</f>
        <v>18</v>
      </c>
      <c r="AI26" s="2">
        <v>25.0</v>
      </c>
      <c r="AJ26" s="6" t="str">
        <f t="shared" si="10"/>
        <v>18-25</v>
      </c>
      <c r="AK26" s="6" t="str">
        <f t="shared" si="11"/>
        <v>16-4</v>
      </c>
      <c r="AL26" s="2">
        <v>7.0</v>
      </c>
      <c r="AM26" s="2">
        <v>29.0</v>
      </c>
      <c r="AN26" s="6" t="str">
        <f t="shared" si="12"/>
        <v>7-29</v>
      </c>
      <c r="AO26" s="6" t="str">
        <f t="shared" si="13"/>
        <v>-11-4</v>
      </c>
      <c r="AP26" s="2">
        <v>8.0</v>
      </c>
      <c r="AQ26" s="2">
        <v>36.0</v>
      </c>
      <c r="AR26" s="6" t="str">
        <f t="shared" si="14"/>
        <v>8-36</v>
      </c>
      <c r="AS26" s="6" t="str">
        <f t="shared" si="15"/>
        <v>1-7</v>
      </c>
      <c r="AT26" s="2">
        <v>12.0</v>
      </c>
      <c r="AU26" s="2">
        <v>40.0</v>
      </c>
      <c r="AV26" s="6" t="str">
        <f t="shared" si="16"/>
        <v>12-40</v>
      </c>
      <c r="AW26" s="6" t="str">
        <f t="shared" si="17"/>
        <v>4-4</v>
      </c>
      <c r="AX26" s="2">
        <v>12.0</v>
      </c>
      <c r="AY26" s="2">
        <v>43.0</v>
      </c>
      <c r="AZ26" s="6" t="str">
        <f t="shared" si="18"/>
        <v>12-43</v>
      </c>
      <c r="BA26" s="6" t="str">
        <f t="shared" si="19"/>
        <v>0-3</v>
      </c>
      <c r="BB26" s="2">
        <v>14.0</v>
      </c>
      <c r="BC26" s="2">
        <v>49.0</v>
      </c>
      <c r="BD26" s="6" t="str">
        <f t="shared" si="20"/>
        <v>14-49</v>
      </c>
      <c r="BE26" s="6" t="str">
        <f t="shared" si="21"/>
        <v>2-6</v>
      </c>
      <c r="BF26" s="2">
        <v>17.0</v>
      </c>
      <c r="BG26" s="2">
        <v>53.0</v>
      </c>
      <c r="BH26" s="6" t="str">
        <f t="shared" si="22"/>
        <v>17-53</v>
      </c>
      <c r="BI26" s="6" t="str">
        <f t="shared" si="23"/>
        <v>3-4</v>
      </c>
      <c r="BJ26" s="2">
        <v>18.0</v>
      </c>
      <c r="BK26" s="2">
        <v>60.0</v>
      </c>
      <c r="BL26" s="6" t="str">
        <f t="shared" si="24"/>
        <v>18-60</v>
      </c>
      <c r="BM26" s="6" t="str">
        <f t="shared" si="25"/>
        <v>1-7</v>
      </c>
      <c r="BP26" s="6" t="str">
        <f t="shared" si="26"/>
        <v>-</v>
      </c>
      <c r="BQ26" s="6" t="str">
        <f t="shared" si="27"/>
        <v>-18--60</v>
      </c>
    </row>
    <row r="27">
      <c r="A27" s="2" t="s">
        <v>134</v>
      </c>
      <c r="B27" s="2">
        <v>46.0</v>
      </c>
      <c r="C27" s="2">
        <v>31.0</v>
      </c>
      <c r="D27" s="2">
        <v>0.597</v>
      </c>
      <c r="E27" s="2">
        <v>17.0</v>
      </c>
      <c r="F27" s="2" t="s">
        <v>146</v>
      </c>
      <c r="G27" s="45">
        <v>42194.0</v>
      </c>
      <c r="H27" s="2" t="s">
        <v>114</v>
      </c>
      <c r="I27" s="2" t="s">
        <v>115</v>
      </c>
      <c r="J27" s="45">
        <v>42100.0</v>
      </c>
      <c r="K27" s="2" t="s">
        <v>122</v>
      </c>
      <c r="L27" s="6" t="s">
        <v>45</v>
      </c>
      <c r="M27" s="6">
        <v>39.0</v>
      </c>
      <c r="N27" s="6">
        <v>38.0</v>
      </c>
      <c r="O27" s="6" t="str">
        <f t="shared" si="1"/>
        <v>39-38</v>
      </c>
      <c r="P27" s="2">
        <v>3.0</v>
      </c>
      <c r="Q27" s="2">
        <v>1.0</v>
      </c>
      <c r="R27" s="6" t="str">
        <f t="shared" si="2"/>
        <v>3-1</v>
      </c>
      <c r="S27" s="2">
        <v>2.0</v>
      </c>
      <c r="T27" s="2">
        <v>1.0</v>
      </c>
      <c r="U27" s="6" t="str">
        <f t="shared" si="3"/>
        <v>2-1</v>
      </c>
      <c r="V27" s="2">
        <v>5.0</v>
      </c>
      <c r="W27" s="2">
        <v>5.0</v>
      </c>
      <c r="X27" s="6" t="str">
        <f t="shared" si="4"/>
        <v>5-5</v>
      </c>
      <c r="Y27" s="6" t="str">
        <f t="shared" si="5"/>
        <v>3-4</v>
      </c>
      <c r="Z27" s="2">
        <v>10.0</v>
      </c>
      <c r="AA27" s="2">
        <v>8.0</v>
      </c>
      <c r="AB27" s="6" t="str">
        <f t="shared" si="6"/>
        <v>10-8</v>
      </c>
      <c r="AC27" s="6" t="str">
        <f t="shared" si="7"/>
        <v>5-3</v>
      </c>
      <c r="AD27" s="2">
        <v>12.0</v>
      </c>
      <c r="AE27" s="2">
        <v>13.0</v>
      </c>
      <c r="AF27" s="6" t="str">
        <f t="shared" si="8"/>
        <v>12-13</v>
      </c>
      <c r="AG27" s="6" t="str">
        <f t="shared" si="9"/>
        <v>2-5</v>
      </c>
      <c r="AH27" s="2">
        <v>18.0</v>
      </c>
      <c r="AI27" s="2">
        <v>14.0</v>
      </c>
      <c r="AJ27" s="6" t="str">
        <f t="shared" si="10"/>
        <v>18-14</v>
      </c>
      <c r="AK27" s="6" t="str">
        <f t="shared" si="11"/>
        <v>6-1</v>
      </c>
      <c r="AL27" s="2">
        <v>22.0</v>
      </c>
      <c r="AM27" s="2">
        <v>18.0</v>
      </c>
      <c r="AN27" s="6" t="str">
        <f t="shared" si="12"/>
        <v>22-18</v>
      </c>
      <c r="AO27" s="6" t="str">
        <f t="shared" si="13"/>
        <v>4-4</v>
      </c>
      <c r="AP27" s="2">
        <v>26.0</v>
      </c>
      <c r="AQ27" s="2">
        <v>20.0</v>
      </c>
      <c r="AR27" s="6" t="str">
        <f t="shared" si="14"/>
        <v>26-20</v>
      </c>
      <c r="AS27" s="6" t="str">
        <f t="shared" si="15"/>
        <v>4-2</v>
      </c>
      <c r="AT27" s="2">
        <v>29.0</v>
      </c>
      <c r="AU27" s="2">
        <v>24.0</v>
      </c>
      <c r="AV27" s="6" t="str">
        <f t="shared" si="16"/>
        <v>29-24</v>
      </c>
      <c r="AW27" s="6" t="str">
        <f t="shared" si="17"/>
        <v>3-4</v>
      </c>
      <c r="AX27" s="2">
        <v>29.0</v>
      </c>
      <c r="AY27" s="2">
        <v>27.0</v>
      </c>
      <c r="AZ27" s="6" t="str">
        <f t="shared" si="18"/>
        <v>29-27</v>
      </c>
      <c r="BA27" s="6" t="str">
        <f t="shared" si="19"/>
        <v>0-3</v>
      </c>
      <c r="BB27" s="2">
        <v>33.0</v>
      </c>
      <c r="BC27" s="2">
        <v>31.0</v>
      </c>
      <c r="BD27" s="6" t="str">
        <f t="shared" si="20"/>
        <v>33-31</v>
      </c>
      <c r="BE27" s="6" t="str">
        <f t="shared" si="21"/>
        <v>4-4</v>
      </c>
      <c r="BF27" s="2">
        <v>38.0</v>
      </c>
      <c r="BG27" s="2">
        <v>33.0</v>
      </c>
      <c r="BH27" s="6" t="str">
        <f t="shared" si="22"/>
        <v>38-33</v>
      </c>
      <c r="BI27" s="6" t="str">
        <f t="shared" si="23"/>
        <v>5-2</v>
      </c>
      <c r="BJ27" s="2">
        <v>39.0</v>
      </c>
      <c r="BK27" s="2">
        <v>38.0</v>
      </c>
      <c r="BL27" s="6" t="str">
        <f t="shared" si="24"/>
        <v>39-38</v>
      </c>
      <c r="BM27" s="6" t="str">
        <f t="shared" si="25"/>
        <v>1-5</v>
      </c>
      <c r="BP27" s="6" t="str">
        <f t="shared" si="26"/>
        <v>-</v>
      </c>
      <c r="BQ27" s="6" t="str">
        <f t="shared" si="27"/>
        <v>-39--38</v>
      </c>
    </row>
    <row r="28">
      <c r="A28" s="2" t="s">
        <v>183</v>
      </c>
      <c r="B28" s="2">
        <v>42.0</v>
      </c>
      <c r="C28" s="2">
        <v>35.0</v>
      </c>
      <c r="D28" s="2">
        <v>0.545</v>
      </c>
      <c r="E28" s="2">
        <v>21.0</v>
      </c>
      <c r="F28" s="2" t="s">
        <v>197</v>
      </c>
      <c r="G28" s="45">
        <v>42222.0</v>
      </c>
      <c r="H28" s="2" t="s">
        <v>184</v>
      </c>
      <c r="I28" s="2" t="s">
        <v>198</v>
      </c>
      <c r="J28" s="45">
        <v>42129.0</v>
      </c>
      <c r="K28" s="2" t="s">
        <v>199</v>
      </c>
      <c r="L28" s="6" t="s">
        <v>180</v>
      </c>
      <c r="M28" s="6">
        <v>50.0</v>
      </c>
      <c r="N28" s="6">
        <v>26.0</v>
      </c>
      <c r="O28" s="6" t="str">
        <f t="shared" si="1"/>
        <v>50-26</v>
      </c>
      <c r="P28" s="2">
        <v>2.0</v>
      </c>
      <c r="Q28" s="2">
        <v>2.0</v>
      </c>
      <c r="R28" s="6" t="str">
        <f t="shared" si="2"/>
        <v>2-2</v>
      </c>
      <c r="S28" s="2">
        <v>1.0</v>
      </c>
      <c r="T28" s="2">
        <v>2.0</v>
      </c>
      <c r="U28" s="6" t="str">
        <f t="shared" si="3"/>
        <v>1-2</v>
      </c>
      <c r="V28" s="2">
        <v>7.0</v>
      </c>
      <c r="W28" s="2">
        <v>3.0</v>
      </c>
      <c r="X28" s="6" t="str">
        <f t="shared" si="4"/>
        <v>7-3</v>
      </c>
      <c r="Y28" s="6" t="str">
        <f t="shared" si="5"/>
        <v>6-1</v>
      </c>
      <c r="Z28" s="2">
        <v>13.0</v>
      </c>
      <c r="AA28" s="2">
        <v>4.0</v>
      </c>
      <c r="AB28" s="6" t="str">
        <f t="shared" si="6"/>
        <v>13-4</v>
      </c>
      <c r="AC28" s="6" t="str">
        <f t="shared" si="7"/>
        <v>6-1</v>
      </c>
      <c r="AD28" s="2">
        <v>18.0</v>
      </c>
      <c r="AE28" s="2">
        <v>6.0</v>
      </c>
      <c r="AF28" s="6" t="str">
        <f t="shared" si="8"/>
        <v>18-6</v>
      </c>
      <c r="AG28" s="6" t="str">
        <f t="shared" si="9"/>
        <v>5-2</v>
      </c>
      <c r="AH28" s="2">
        <v>25.0</v>
      </c>
      <c r="AI28" s="2">
        <v>7.0</v>
      </c>
      <c r="AJ28" s="6" t="str">
        <f t="shared" si="10"/>
        <v>25-7</v>
      </c>
      <c r="AK28" s="6" t="str">
        <f t="shared" si="11"/>
        <v>7-1</v>
      </c>
      <c r="AL28" s="2">
        <v>30.0</v>
      </c>
      <c r="AM28" s="2">
        <v>8.0</v>
      </c>
      <c r="AN28" s="6" t="str">
        <f t="shared" si="12"/>
        <v>30-8</v>
      </c>
      <c r="AO28" s="6" t="str">
        <f t="shared" si="13"/>
        <v>5-1</v>
      </c>
      <c r="AP28" s="2">
        <v>32.0</v>
      </c>
      <c r="AQ28" s="2">
        <v>13.0</v>
      </c>
      <c r="AR28" s="6" t="str">
        <f t="shared" si="14"/>
        <v>32-13</v>
      </c>
      <c r="AS28" s="6" t="str">
        <f t="shared" si="15"/>
        <v>2-5</v>
      </c>
      <c r="AT28" s="2">
        <v>35.0</v>
      </c>
      <c r="AU28" s="2">
        <v>17.0</v>
      </c>
      <c r="AV28" s="6" t="str">
        <f t="shared" si="16"/>
        <v>35-17</v>
      </c>
      <c r="AW28" s="6" t="str">
        <f t="shared" si="17"/>
        <v>3-4</v>
      </c>
      <c r="AX28" s="2">
        <v>36.0</v>
      </c>
      <c r="AY28" s="2">
        <v>19.0</v>
      </c>
      <c r="AZ28" s="6" t="str">
        <f t="shared" si="18"/>
        <v>36-19</v>
      </c>
      <c r="BA28" s="6" t="str">
        <f t="shared" si="19"/>
        <v>1-2</v>
      </c>
      <c r="BB28" s="2">
        <v>41.0</v>
      </c>
      <c r="BC28" s="2">
        <v>20.0</v>
      </c>
      <c r="BD28" s="6" t="str">
        <f t="shared" si="20"/>
        <v>41-20</v>
      </c>
      <c r="BE28" s="6" t="str">
        <f t="shared" si="21"/>
        <v>5-1</v>
      </c>
      <c r="BF28" s="2">
        <v>44.0</v>
      </c>
      <c r="BG28" s="2">
        <v>24.0</v>
      </c>
      <c r="BH28" s="6" t="str">
        <f t="shared" si="22"/>
        <v>44-24</v>
      </c>
      <c r="BI28" s="6" t="str">
        <f t="shared" si="23"/>
        <v>3-4</v>
      </c>
      <c r="BJ28" s="2">
        <v>50.0</v>
      </c>
      <c r="BK28" s="2">
        <v>26.0</v>
      </c>
      <c r="BL28" s="6" t="str">
        <f t="shared" si="24"/>
        <v>50-26</v>
      </c>
      <c r="BM28" s="6" t="str">
        <f t="shared" si="25"/>
        <v>6-2</v>
      </c>
      <c r="BP28" s="6" t="str">
        <f t="shared" si="26"/>
        <v>-</v>
      </c>
      <c r="BQ28" s="6" t="str">
        <f t="shared" si="27"/>
        <v>-50--26</v>
      </c>
    </row>
    <row r="29">
      <c r="A29" s="2" t="s">
        <v>40</v>
      </c>
      <c r="B29" s="2">
        <v>41.0</v>
      </c>
      <c r="C29" s="2">
        <v>35.0</v>
      </c>
      <c r="D29" s="2">
        <v>0.539</v>
      </c>
      <c r="E29" s="2">
        <v>21.5</v>
      </c>
      <c r="F29" s="2" t="s">
        <v>202</v>
      </c>
      <c r="G29" s="45">
        <v>42191.0</v>
      </c>
      <c r="H29" s="2" t="s">
        <v>203</v>
      </c>
      <c r="I29" s="2" t="s">
        <v>137</v>
      </c>
      <c r="J29" s="45">
        <v>42129.0</v>
      </c>
      <c r="K29" s="2" t="s">
        <v>116</v>
      </c>
      <c r="L29" s="6" t="s">
        <v>204</v>
      </c>
      <c r="M29" s="6">
        <v>26.0</v>
      </c>
      <c r="N29" s="6">
        <v>50.0</v>
      </c>
      <c r="O29" s="6" t="str">
        <f t="shared" si="1"/>
        <v>26-50</v>
      </c>
      <c r="P29" s="2">
        <v>2.0</v>
      </c>
      <c r="Q29" s="2">
        <v>3.0</v>
      </c>
      <c r="R29" s="6" t="str">
        <f t="shared" si="2"/>
        <v>2-3</v>
      </c>
      <c r="S29" s="2">
        <v>2.0</v>
      </c>
      <c r="T29" s="2">
        <v>1.0</v>
      </c>
      <c r="U29" s="6" t="str">
        <f t="shared" si="3"/>
        <v>2-1</v>
      </c>
      <c r="V29" s="2">
        <v>6.0</v>
      </c>
      <c r="W29" s="2">
        <v>4.0</v>
      </c>
      <c r="X29" s="6" t="str">
        <f t="shared" si="4"/>
        <v>6-4</v>
      </c>
      <c r="Y29" s="6" t="str">
        <f t="shared" si="5"/>
        <v>4-3</v>
      </c>
      <c r="Z29" s="2">
        <v>9.0</v>
      </c>
      <c r="AA29" s="2">
        <v>8.0</v>
      </c>
      <c r="AB29" s="6" t="str">
        <f t="shared" si="6"/>
        <v>9-8</v>
      </c>
      <c r="AC29" s="6" t="str">
        <f t="shared" si="7"/>
        <v>3-4</v>
      </c>
      <c r="AD29" s="2">
        <v>11.0</v>
      </c>
      <c r="AE29" s="2">
        <v>13.0</v>
      </c>
      <c r="AF29" s="6" t="str">
        <f t="shared" si="8"/>
        <v>11-13</v>
      </c>
      <c r="AG29" s="6" t="str">
        <f t="shared" si="9"/>
        <v>2-5</v>
      </c>
      <c r="AH29" s="2">
        <v>13.0</v>
      </c>
      <c r="AI29" s="2">
        <v>17.0</v>
      </c>
      <c r="AJ29" s="6" t="str">
        <f t="shared" si="10"/>
        <v>13-17</v>
      </c>
      <c r="AK29" s="6" t="str">
        <f t="shared" si="11"/>
        <v>2-4</v>
      </c>
      <c r="AL29" s="2">
        <v>16.0</v>
      </c>
      <c r="AM29" s="2">
        <v>21.0</v>
      </c>
      <c r="AN29" s="6" t="str">
        <f t="shared" si="12"/>
        <v>16-21</v>
      </c>
      <c r="AO29" s="6" t="str">
        <f t="shared" si="13"/>
        <v>3-4</v>
      </c>
      <c r="AP29" s="2">
        <v>16.0</v>
      </c>
      <c r="AQ29" s="2">
        <v>27.0</v>
      </c>
      <c r="AR29" s="6" t="str">
        <f t="shared" si="14"/>
        <v>16-27</v>
      </c>
      <c r="AS29" s="6" t="str">
        <f t="shared" si="15"/>
        <v>0-6</v>
      </c>
      <c r="AT29" s="2">
        <v>18.0</v>
      </c>
      <c r="AU29" s="2">
        <v>32.0</v>
      </c>
      <c r="AV29" s="6" t="str">
        <f t="shared" si="16"/>
        <v>18-32</v>
      </c>
      <c r="AW29" s="6" t="str">
        <f t="shared" si="17"/>
        <v>2-5</v>
      </c>
      <c r="AX29" s="2">
        <v>19.0</v>
      </c>
      <c r="AY29" s="2">
        <v>35.0</v>
      </c>
      <c r="AZ29" s="6" t="str">
        <f t="shared" si="18"/>
        <v>19-35</v>
      </c>
      <c r="BA29" s="6" t="str">
        <f t="shared" si="19"/>
        <v>1-3</v>
      </c>
      <c r="BB29" s="2">
        <v>21.0</v>
      </c>
      <c r="BC29" s="2">
        <v>40.0</v>
      </c>
      <c r="BD29" s="6" t="str">
        <f t="shared" si="20"/>
        <v>21-40</v>
      </c>
      <c r="BE29" s="6" t="str">
        <f t="shared" si="21"/>
        <v>2-5</v>
      </c>
      <c r="BF29" s="2">
        <v>24.0</v>
      </c>
      <c r="BG29" s="2">
        <v>45.0</v>
      </c>
      <c r="BH29" s="6" t="str">
        <f t="shared" si="22"/>
        <v>24-45</v>
      </c>
      <c r="BI29" s="6" t="str">
        <f t="shared" si="23"/>
        <v>3-5</v>
      </c>
      <c r="BJ29" s="2">
        <v>26.0</v>
      </c>
      <c r="BK29" s="2">
        <v>50.0</v>
      </c>
      <c r="BL29" s="6" t="str">
        <f t="shared" si="24"/>
        <v>26-50</v>
      </c>
      <c r="BM29" s="6" t="str">
        <f t="shared" si="25"/>
        <v>2-5</v>
      </c>
      <c r="BP29" s="6" t="str">
        <f t="shared" si="26"/>
        <v>-</v>
      </c>
      <c r="BQ29" s="6" t="str">
        <f t="shared" si="27"/>
        <v>-26--50</v>
      </c>
    </row>
    <row r="30">
      <c r="A30" s="2" t="s">
        <v>45</v>
      </c>
      <c r="B30" s="2">
        <v>39.0</v>
      </c>
      <c r="C30" s="2">
        <v>38.0</v>
      </c>
      <c r="D30" s="2">
        <v>0.506</v>
      </c>
      <c r="E30" s="2">
        <v>24.0</v>
      </c>
      <c r="F30" s="2" t="s">
        <v>206</v>
      </c>
      <c r="G30" s="45">
        <v>42164.0</v>
      </c>
      <c r="H30" s="2" t="s">
        <v>207</v>
      </c>
      <c r="I30" s="2" t="s">
        <v>208</v>
      </c>
      <c r="J30" s="45">
        <v>42129.0</v>
      </c>
      <c r="K30" s="2" t="s">
        <v>104</v>
      </c>
      <c r="L30" s="6" t="s">
        <v>186</v>
      </c>
      <c r="M30" s="6">
        <v>51.0</v>
      </c>
      <c r="N30" s="6">
        <v>26.0</v>
      </c>
      <c r="O30" s="6" t="str">
        <f t="shared" si="1"/>
        <v>51-26</v>
      </c>
      <c r="P30" s="2">
        <v>1.0</v>
      </c>
      <c r="Q30" s="2">
        <v>3.0</v>
      </c>
      <c r="R30" s="6" t="str">
        <f t="shared" si="2"/>
        <v>1-3</v>
      </c>
      <c r="S30" s="2">
        <v>1.0</v>
      </c>
      <c r="T30" s="2">
        <v>1.0</v>
      </c>
      <c r="U30" s="6" t="str">
        <f t="shared" si="3"/>
        <v>1-1</v>
      </c>
      <c r="V30" s="2">
        <v>5.0</v>
      </c>
      <c r="W30" s="2">
        <v>4.0</v>
      </c>
      <c r="X30" s="6" t="str">
        <f t="shared" si="4"/>
        <v>5-4</v>
      </c>
      <c r="Y30" s="6" t="str">
        <f t="shared" si="5"/>
        <v>4-3</v>
      </c>
      <c r="Z30" s="2">
        <v>12.0</v>
      </c>
      <c r="AA30" s="2">
        <v>4.0</v>
      </c>
      <c r="AB30" s="6" t="str">
        <f t="shared" si="6"/>
        <v>12-4</v>
      </c>
      <c r="AC30" s="6" t="str">
        <f t="shared" si="7"/>
        <v>7-0</v>
      </c>
      <c r="AD30" s="2">
        <v>17.0</v>
      </c>
      <c r="AE30" s="2">
        <v>7.0</v>
      </c>
      <c r="AF30" s="6" t="str">
        <f t="shared" si="8"/>
        <v>17-7</v>
      </c>
      <c r="AG30" s="6" t="str">
        <f t="shared" si="9"/>
        <v>5-3</v>
      </c>
      <c r="AH30" s="2">
        <v>19.0</v>
      </c>
      <c r="AI30" s="2">
        <v>13.0</v>
      </c>
      <c r="AJ30" s="6" t="str">
        <f t="shared" si="10"/>
        <v>19-13</v>
      </c>
      <c r="AK30" s="6" t="str">
        <f t="shared" si="11"/>
        <v>2-6</v>
      </c>
      <c r="AL30" s="2">
        <v>23.0</v>
      </c>
      <c r="AM30" s="2">
        <v>15.0</v>
      </c>
      <c r="AN30" s="6" t="str">
        <f t="shared" si="12"/>
        <v>23-15</v>
      </c>
      <c r="AO30" s="6" t="str">
        <f t="shared" si="13"/>
        <v>4-2</v>
      </c>
      <c r="AP30" s="2">
        <v>29.0</v>
      </c>
      <c r="AQ30" s="2">
        <v>17.0</v>
      </c>
      <c r="AR30" s="6" t="str">
        <f t="shared" si="14"/>
        <v>29-17</v>
      </c>
      <c r="AS30" s="6" t="str">
        <f t="shared" si="15"/>
        <v>6-2</v>
      </c>
      <c r="AT30" s="2">
        <v>32.0</v>
      </c>
      <c r="AU30" s="2">
        <v>19.0</v>
      </c>
      <c r="AV30" s="6" t="str">
        <f t="shared" si="16"/>
        <v>32-19</v>
      </c>
      <c r="AW30" s="6" t="str">
        <f t="shared" si="17"/>
        <v>3-2</v>
      </c>
      <c r="AX30" s="2">
        <v>34.0</v>
      </c>
      <c r="AY30" s="2">
        <v>21.0</v>
      </c>
      <c r="AZ30" s="6" t="str">
        <f t="shared" si="18"/>
        <v>34-21</v>
      </c>
      <c r="BA30" s="6" t="str">
        <f t="shared" si="19"/>
        <v>2-2</v>
      </c>
      <c r="BB30" s="2">
        <v>39.0</v>
      </c>
      <c r="BC30" s="2">
        <v>23.0</v>
      </c>
      <c r="BD30" s="6" t="str">
        <f t="shared" si="20"/>
        <v>39-23</v>
      </c>
      <c r="BE30" s="6" t="str">
        <f t="shared" si="21"/>
        <v>5-2</v>
      </c>
      <c r="BF30" s="2">
        <v>44.0</v>
      </c>
      <c r="BG30" s="2">
        <v>25.0</v>
      </c>
      <c r="BH30" s="6" t="str">
        <f t="shared" si="22"/>
        <v>44-25</v>
      </c>
      <c r="BI30" s="6" t="str">
        <f t="shared" si="23"/>
        <v>5-2</v>
      </c>
      <c r="BJ30" s="2">
        <v>51.0</v>
      </c>
      <c r="BK30" s="2">
        <v>26.0</v>
      </c>
      <c r="BL30" s="6" t="str">
        <f t="shared" si="24"/>
        <v>51-26</v>
      </c>
      <c r="BM30" s="6" t="str">
        <f t="shared" si="25"/>
        <v>7-1</v>
      </c>
      <c r="BP30" s="6" t="str">
        <f t="shared" si="26"/>
        <v>-</v>
      </c>
      <c r="BQ30" s="6" t="str">
        <f t="shared" si="27"/>
        <v>-51--26</v>
      </c>
    </row>
    <row r="31">
      <c r="A31" s="2" t="s">
        <v>213</v>
      </c>
      <c r="B31" s="2">
        <v>35.0</v>
      </c>
      <c r="C31" s="2">
        <v>42.0</v>
      </c>
      <c r="D31" s="2">
        <v>0.455</v>
      </c>
      <c r="E31" s="2">
        <v>28.0</v>
      </c>
      <c r="F31" s="2" t="s">
        <v>214</v>
      </c>
      <c r="G31" s="45">
        <v>42223.0</v>
      </c>
      <c r="H31" s="2" t="s">
        <v>215</v>
      </c>
      <c r="I31" s="2" t="s">
        <v>130</v>
      </c>
      <c r="J31" s="45">
        <v>42129.0</v>
      </c>
      <c r="K31" s="2" t="s">
        <v>104</v>
      </c>
      <c r="L31" s="6" t="s">
        <v>118</v>
      </c>
      <c r="M31" s="6">
        <v>45.0</v>
      </c>
      <c r="N31" s="6">
        <v>32.0</v>
      </c>
      <c r="O31" s="6" t="str">
        <f t="shared" si="1"/>
        <v>45-32</v>
      </c>
      <c r="P31" s="2">
        <v>5.0</v>
      </c>
      <c r="Q31" s="2">
        <v>1.0</v>
      </c>
      <c r="R31" s="6" t="str">
        <f t="shared" si="2"/>
        <v>5-1</v>
      </c>
      <c r="S31" s="2">
        <v>2.0</v>
      </c>
      <c r="T31" s="2">
        <v>1.0</v>
      </c>
      <c r="U31" s="6" t="str">
        <f t="shared" si="3"/>
        <v>2-1</v>
      </c>
      <c r="V31" s="2">
        <v>8.0</v>
      </c>
      <c r="W31" s="2">
        <v>2.0</v>
      </c>
      <c r="X31" s="6" t="str">
        <f t="shared" si="4"/>
        <v>8-2</v>
      </c>
      <c r="Y31" s="6" t="str">
        <f t="shared" si="5"/>
        <v>6-1</v>
      </c>
      <c r="Z31" s="2">
        <v>13.0</v>
      </c>
      <c r="AA31" s="2">
        <v>4.0</v>
      </c>
      <c r="AB31" s="6" t="str">
        <f t="shared" si="6"/>
        <v>13-4</v>
      </c>
      <c r="AC31" s="6" t="str">
        <f t="shared" si="7"/>
        <v>5-2</v>
      </c>
      <c r="AD31" s="2">
        <v>18.0</v>
      </c>
      <c r="AE31" s="2">
        <v>6.0</v>
      </c>
      <c r="AF31" s="6" t="str">
        <f t="shared" si="8"/>
        <v>18-6</v>
      </c>
      <c r="AG31" s="6" t="str">
        <f t="shared" si="9"/>
        <v>5-2</v>
      </c>
      <c r="AH31" s="2">
        <v>24.0</v>
      </c>
      <c r="AI31" s="2">
        <v>7.0</v>
      </c>
      <c r="AJ31" s="6" t="str">
        <f t="shared" si="10"/>
        <v>24-7</v>
      </c>
      <c r="AK31" s="6" t="str">
        <f t="shared" si="11"/>
        <v>6-1</v>
      </c>
      <c r="AL31" s="2">
        <v>25.0</v>
      </c>
      <c r="AM31" s="2">
        <v>11.0</v>
      </c>
      <c r="AN31" s="6" t="str">
        <f t="shared" si="12"/>
        <v>25-11</v>
      </c>
      <c r="AO31" s="6" t="str">
        <f t="shared" si="13"/>
        <v>1-4</v>
      </c>
      <c r="AP31" s="2">
        <v>29.0</v>
      </c>
      <c r="AQ31" s="2">
        <v>15.0</v>
      </c>
      <c r="AR31" s="6" t="str">
        <f t="shared" si="14"/>
        <v>29-15</v>
      </c>
      <c r="AS31" s="6" t="str">
        <f t="shared" si="15"/>
        <v>4-4</v>
      </c>
      <c r="AT31" s="2">
        <v>35.0</v>
      </c>
      <c r="AU31" s="2">
        <v>17.0</v>
      </c>
      <c r="AV31" s="6" t="str">
        <f t="shared" si="16"/>
        <v>35-17</v>
      </c>
      <c r="AW31" s="6" t="str">
        <f t="shared" si="17"/>
        <v>6-2</v>
      </c>
      <c r="AX31" s="2">
        <v>37.0</v>
      </c>
      <c r="AY31" s="2">
        <v>18.0</v>
      </c>
      <c r="AZ31" s="6" t="str">
        <f t="shared" si="18"/>
        <v>37-18</v>
      </c>
      <c r="BA31" s="6" t="str">
        <f t="shared" si="19"/>
        <v>2-1</v>
      </c>
      <c r="BB31" s="2">
        <v>38.0</v>
      </c>
      <c r="BC31" s="2">
        <v>25.0</v>
      </c>
      <c r="BD31" s="6" t="str">
        <f t="shared" si="20"/>
        <v>38-25</v>
      </c>
      <c r="BE31" s="6" t="str">
        <f t="shared" si="21"/>
        <v>1-7</v>
      </c>
      <c r="BF31" s="2">
        <v>42.0</v>
      </c>
      <c r="BG31" s="2">
        <v>28.0</v>
      </c>
      <c r="BH31" s="6" t="str">
        <f t="shared" si="22"/>
        <v>42-28</v>
      </c>
      <c r="BI31" s="6" t="str">
        <f t="shared" si="23"/>
        <v>4-3</v>
      </c>
      <c r="BJ31" s="2">
        <v>45.0</v>
      </c>
      <c r="BK31" s="2">
        <v>32.0</v>
      </c>
      <c r="BL31" s="6" t="str">
        <f t="shared" si="24"/>
        <v>45-32</v>
      </c>
      <c r="BM31" s="6" t="str">
        <f t="shared" si="25"/>
        <v>3-4</v>
      </c>
      <c r="BP31" s="6" t="str">
        <f t="shared" si="26"/>
        <v>-</v>
      </c>
      <c r="BQ31" s="6" t="str">
        <f t="shared" si="27"/>
        <v>-45--32</v>
      </c>
    </row>
    <row r="32">
      <c r="A32" s="2" t="s">
        <v>138</v>
      </c>
      <c r="B32" s="2">
        <v>28.0</v>
      </c>
      <c r="C32" s="2">
        <v>49.0</v>
      </c>
      <c r="D32" s="2">
        <v>0.364</v>
      </c>
      <c r="E32" s="2">
        <v>35.0</v>
      </c>
      <c r="F32" s="2" t="s">
        <v>220</v>
      </c>
      <c r="G32" s="45">
        <v>42165.0</v>
      </c>
      <c r="H32" s="2" t="s">
        <v>155</v>
      </c>
      <c r="I32" s="45">
        <v>42336.0</v>
      </c>
      <c r="J32" s="45">
        <v>42043.0</v>
      </c>
      <c r="K32" s="2" t="s">
        <v>144</v>
      </c>
      <c r="L32" s="6" t="s">
        <v>213</v>
      </c>
      <c r="M32" s="6">
        <v>35.0</v>
      </c>
      <c r="N32" s="6">
        <v>42.0</v>
      </c>
      <c r="O32" s="6" t="str">
        <f t="shared" si="1"/>
        <v>35-42</v>
      </c>
      <c r="P32" s="2">
        <v>4.0</v>
      </c>
      <c r="Q32" s="2">
        <v>2.0</v>
      </c>
      <c r="R32" s="6" t="str">
        <f t="shared" si="2"/>
        <v>4-2</v>
      </c>
      <c r="S32" s="2">
        <v>1.0</v>
      </c>
      <c r="T32" s="2">
        <v>2.0</v>
      </c>
      <c r="U32" s="6" t="str">
        <f t="shared" si="3"/>
        <v>1-2</v>
      </c>
      <c r="V32" s="2">
        <v>4.0</v>
      </c>
      <c r="W32" s="2">
        <v>7.0</v>
      </c>
      <c r="X32" s="6" t="str">
        <f t="shared" si="4"/>
        <v>4-7</v>
      </c>
      <c r="Y32" s="6" t="str">
        <f t="shared" si="5"/>
        <v>3-5</v>
      </c>
      <c r="Z32" s="2">
        <v>5.0</v>
      </c>
      <c r="AA32" s="2">
        <v>12.0</v>
      </c>
      <c r="AB32" s="6" t="str">
        <f t="shared" si="6"/>
        <v>5-12</v>
      </c>
      <c r="AC32" s="6" t="str">
        <f t="shared" si="7"/>
        <v>1-5</v>
      </c>
      <c r="AD32" s="2">
        <v>6.0</v>
      </c>
      <c r="AE32" s="2">
        <v>18.0</v>
      </c>
      <c r="AF32" s="6" t="str">
        <f t="shared" si="8"/>
        <v>6-18</v>
      </c>
      <c r="AG32" s="6" t="str">
        <f t="shared" si="9"/>
        <v>1-6</v>
      </c>
      <c r="AH32" s="2">
        <v>10.0</v>
      </c>
      <c r="AI32" s="2">
        <v>20.0</v>
      </c>
      <c r="AJ32" s="6" t="str">
        <f t="shared" si="10"/>
        <v>10-20</v>
      </c>
      <c r="AK32" s="6" t="str">
        <f t="shared" si="11"/>
        <v>4-2</v>
      </c>
      <c r="AL32" s="2">
        <v>13.0</v>
      </c>
      <c r="AM32" s="2">
        <v>25.0</v>
      </c>
      <c r="AN32" s="6" t="str">
        <f t="shared" si="12"/>
        <v>13-25</v>
      </c>
      <c r="AO32" s="6" t="str">
        <f t="shared" si="13"/>
        <v>3-5</v>
      </c>
      <c r="AP32" s="2">
        <v>16.0</v>
      </c>
      <c r="AQ32" s="2">
        <v>28.0</v>
      </c>
      <c r="AR32" s="6" t="str">
        <f t="shared" si="14"/>
        <v>16-28</v>
      </c>
      <c r="AS32" s="6" t="str">
        <f t="shared" si="15"/>
        <v>3-3</v>
      </c>
      <c r="AT32" s="2">
        <v>18.0</v>
      </c>
      <c r="AU32" s="2">
        <v>33.0</v>
      </c>
      <c r="AV32" s="6" t="str">
        <f t="shared" si="16"/>
        <v>18-33</v>
      </c>
      <c r="AW32" s="6" t="str">
        <f t="shared" si="17"/>
        <v>2-5</v>
      </c>
      <c r="AX32" s="2">
        <v>20.0</v>
      </c>
      <c r="AY32" s="2">
        <v>34.0</v>
      </c>
      <c r="AZ32" s="6" t="str">
        <f t="shared" si="18"/>
        <v>20-34</v>
      </c>
      <c r="BA32" s="6" t="str">
        <f t="shared" si="19"/>
        <v>2-1</v>
      </c>
      <c r="BB32" s="2">
        <v>26.0</v>
      </c>
      <c r="BC32" s="2">
        <v>36.0</v>
      </c>
      <c r="BD32" s="6" t="str">
        <f t="shared" si="20"/>
        <v>26-36</v>
      </c>
      <c r="BE32" s="6" t="str">
        <f t="shared" si="21"/>
        <v>6-2</v>
      </c>
      <c r="BF32" s="2">
        <v>31.0</v>
      </c>
      <c r="BG32" s="2">
        <v>38.0</v>
      </c>
      <c r="BH32" s="6" t="str">
        <f t="shared" si="22"/>
        <v>31-38</v>
      </c>
      <c r="BI32" s="6" t="str">
        <f t="shared" si="23"/>
        <v>5-2</v>
      </c>
      <c r="BJ32" s="2">
        <v>35.0</v>
      </c>
      <c r="BK32" s="2">
        <v>42.0</v>
      </c>
      <c r="BL32" s="6" t="str">
        <f t="shared" si="24"/>
        <v>35-42</v>
      </c>
      <c r="BM32" s="6" t="str">
        <f t="shared" si="25"/>
        <v>4-4</v>
      </c>
      <c r="BP32" s="6" t="str">
        <f t="shared" si="26"/>
        <v>-</v>
      </c>
      <c r="BQ32" s="6" t="str">
        <f t="shared" si="27"/>
        <v>-35--42</v>
      </c>
    </row>
    <row r="33">
      <c r="A33" s="2" t="s">
        <v>204</v>
      </c>
      <c r="B33" s="2">
        <v>26.0</v>
      </c>
      <c r="C33" s="2">
        <v>50.0</v>
      </c>
      <c r="D33" s="2">
        <v>0.342</v>
      </c>
      <c r="E33" s="2">
        <v>36.5</v>
      </c>
      <c r="F33" s="2" t="s">
        <v>226</v>
      </c>
      <c r="G33" s="45">
        <v>42133.0</v>
      </c>
      <c r="H33" s="2" t="s">
        <v>130</v>
      </c>
      <c r="I33" s="45">
        <v>42304.0</v>
      </c>
      <c r="J33" s="45">
        <v>42100.0</v>
      </c>
      <c r="K33" s="2" t="s">
        <v>227</v>
      </c>
      <c r="L33" s="6" t="s">
        <v>123</v>
      </c>
      <c r="M33" s="6">
        <v>44.0</v>
      </c>
      <c r="N33" s="6">
        <v>33.0</v>
      </c>
      <c r="O33" s="6" t="str">
        <f t="shared" si="1"/>
        <v>44-33</v>
      </c>
      <c r="P33" s="2">
        <v>4.0</v>
      </c>
      <c r="Q33" s="2">
        <v>2.0</v>
      </c>
      <c r="R33" s="6" t="str">
        <f t="shared" si="2"/>
        <v>4-2</v>
      </c>
      <c r="S33" s="2">
        <v>2.0</v>
      </c>
      <c r="T33" s="2">
        <v>1.0</v>
      </c>
      <c r="U33" s="6" t="str">
        <f t="shared" si="3"/>
        <v>2-1</v>
      </c>
      <c r="V33" s="2">
        <v>7.0</v>
      </c>
      <c r="W33" s="2">
        <v>2.0</v>
      </c>
      <c r="X33" s="6" t="str">
        <f t="shared" si="4"/>
        <v>7-2</v>
      </c>
      <c r="Y33" s="6" t="str">
        <f t="shared" si="5"/>
        <v>5-1</v>
      </c>
      <c r="Z33" s="2">
        <v>10.0</v>
      </c>
      <c r="AA33" s="2">
        <v>5.0</v>
      </c>
      <c r="AB33" s="6" t="str">
        <f t="shared" si="6"/>
        <v>10-5</v>
      </c>
      <c r="AC33" s="6" t="str">
        <f t="shared" si="7"/>
        <v>3-3</v>
      </c>
      <c r="AD33" s="2">
        <v>17.0</v>
      </c>
      <c r="AE33" s="2">
        <v>6.0</v>
      </c>
      <c r="AF33" s="6" t="str">
        <f t="shared" si="8"/>
        <v>17-6</v>
      </c>
      <c r="AG33" s="6" t="str">
        <f t="shared" si="9"/>
        <v>7-1</v>
      </c>
      <c r="AH33" s="2">
        <v>21.0</v>
      </c>
      <c r="AI33" s="2">
        <v>8.0</v>
      </c>
      <c r="AJ33" s="6" t="str">
        <f t="shared" si="10"/>
        <v>21-8</v>
      </c>
      <c r="AK33" s="6" t="str">
        <f t="shared" si="11"/>
        <v>4-2</v>
      </c>
      <c r="AL33" s="2">
        <v>25.0</v>
      </c>
      <c r="AM33" s="2">
        <v>12.0</v>
      </c>
      <c r="AN33" s="6" t="str">
        <f t="shared" si="12"/>
        <v>25-12</v>
      </c>
      <c r="AO33" s="6" t="str">
        <f t="shared" si="13"/>
        <v>4-4</v>
      </c>
      <c r="AP33" s="2">
        <v>30.0</v>
      </c>
      <c r="AQ33" s="2">
        <v>15.0</v>
      </c>
      <c r="AR33" s="6" t="str">
        <f t="shared" si="14"/>
        <v>30-15</v>
      </c>
      <c r="AS33" s="6" t="str">
        <f t="shared" si="15"/>
        <v>5-3</v>
      </c>
      <c r="AT33" s="2">
        <v>32.0</v>
      </c>
      <c r="AU33" s="2">
        <v>20.0</v>
      </c>
      <c r="AV33" s="6" t="str">
        <f t="shared" si="16"/>
        <v>32-20</v>
      </c>
      <c r="AW33" s="6" t="str">
        <f t="shared" si="17"/>
        <v>2-5</v>
      </c>
      <c r="AX33" s="2">
        <v>33.0</v>
      </c>
      <c r="AY33" s="2">
        <v>23.0</v>
      </c>
      <c r="AZ33" s="6" t="str">
        <f t="shared" si="18"/>
        <v>33-23</v>
      </c>
      <c r="BA33" s="6" t="str">
        <f t="shared" si="19"/>
        <v>1-3</v>
      </c>
      <c r="BB33" s="2">
        <v>35.0</v>
      </c>
      <c r="BC33" s="2">
        <v>28.0</v>
      </c>
      <c r="BD33" s="6" t="str">
        <f t="shared" si="20"/>
        <v>35-28</v>
      </c>
      <c r="BE33" s="6" t="str">
        <f t="shared" si="21"/>
        <v>2-5</v>
      </c>
      <c r="BF33" s="2">
        <v>40.0</v>
      </c>
      <c r="BG33" s="2">
        <v>30.0</v>
      </c>
      <c r="BH33" s="6" t="str">
        <f t="shared" si="22"/>
        <v>40-30</v>
      </c>
      <c r="BI33" s="6" t="str">
        <f t="shared" si="23"/>
        <v>5-2</v>
      </c>
      <c r="BJ33" s="2">
        <v>44.0</v>
      </c>
      <c r="BK33" s="2">
        <v>33.0</v>
      </c>
      <c r="BL33" s="6" t="str">
        <f t="shared" si="24"/>
        <v>44-33</v>
      </c>
      <c r="BM33" s="6" t="str">
        <f t="shared" si="25"/>
        <v>4-3</v>
      </c>
      <c r="BP33" s="6" t="str">
        <f t="shared" si="26"/>
        <v>-</v>
      </c>
      <c r="BQ33" s="6" t="str">
        <f t="shared" si="27"/>
        <v>-44--33</v>
      </c>
    </row>
    <row r="34">
      <c r="A34" s="2" t="s">
        <v>164</v>
      </c>
      <c r="B34" s="2">
        <v>20.0</v>
      </c>
      <c r="C34" s="2">
        <v>56.0</v>
      </c>
      <c r="D34" s="2">
        <v>0.263</v>
      </c>
      <c r="E34" s="2">
        <v>42.5</v>
      </c>
      <c r="F34" s="2" t="s">
        <v>234</v>
      </c>
      <c r="G34" s="45">
        <v>42046.0</v>
      </c>
      <c r="H34" s="45">
        <v>42335.0</v>
      </c>
      <c r="I34" s="45">
        <v>42276.0</v>
      </c>
      <c r="J34" s="45">
        <v>42070.0</v>
      </c>
      <c r="K34" s="2" t="s">
        <v>199</v>
      </c>
      <c r="L34" s="6" t="s">
        <v>170</v>
      </c>
      <c r="M34" s="6" t="s">
        <v>87</v>
      </c>
      <c r="N34" s="6" t="s">
        <v>88</v>
      </c>
      <c r="O34" s="6" t="str">
        <f t="shared" si="1"/>
        <v>W-L</v>
      </c>
    </row>
    <row r="35">
      <c r="A35" s="2" t="s">
        <v>174</v>
      </c>
      <c r="B35" s="2">
        <v>16.0</v>
      </c>
      <c r="C35" s="2">
        <v>60.0</v>
      </c>
      <c r="D35" s="2">
        <v>0.211</v>
      </c>
      <c r="E35" s="2">
        <v>46.5</v>
      </c>
      <c r="F35" s="2" t="s">
        <v>236</v>
      </c>
      <c r="G35" s="45">
        <v>42104.0</v>
      </c>
      <c r="H35" s="45">
        <v>42277.0</v>
      </c>
      <c r="I35" s="45">
        <v>42215.0</v>
      </c>
      <c r="J35" s="45">
        <v>42043.0</v>
      </c>
      <c r="K35" s="2" t="s">
        <v>163</v>
      </c>
      <c r="L35" s="6" t="s">
        <v>169</v>
      </c>
      <c r="M35" s="6"/>
      <c r="N35" s="6"/>
      <c r="O35" s="6" t="str">
        <f t="shared" si="1"/>
        <v>-</v>
      </c>
    </row>
    <row r="36">
      <c r="A36" s="2" t="s">
        <v>174</v>
      </c>
      <c r="B36" s="2">
        <v>16.0</v>
      </c>
      <c r="C36" s="2">
        <v>60.0</v>
      </c>
      <c r="D36" s="2">
        <v>0.211</v>
      </c>
      <c r="E36" s="2">
        <v>46.5</v>
      </c>
      <c r="F36" s="2" t="s">
        <v>236</v>
      </c>
      <c r="G36" s="45">
        <v>42104.0</v>
      </c>
      <c r="H36" s="45">
        <v>42277.0</v>
      </c>
      <c r="I36" s="45">
        <v>42215.0</v>
      </c>
      <c r="J36" s="45">
        <v>42043.0</v>
      </c>
      <c r="K36" s="2" t="s">
        <v>163</v>
      </c>
    </row>
    <row r="37">
      <c r="A37" s="2" t="s">
        <v>238</v>
      </c>
      <c r="B37" s="65">
        <v>41932.0</v>
      </c>
      <c r="C37" s="67">
        <f t="shared" ref="C37:O37" si="29">B37+14</f>
        <v>41946</v>
      </c>
      <c r="D37" s="67">
        <f t="shared" si="29"/>
        <v>41960</v>
      </c>
      <c r="E37" s="67">
        <f t="shared" si="29"/>
        <v>41974</v>
      </c>
      <c r="F37" s="67">
        <f t="shared" si="29"/>
        <v>41988</v>
      </c>
      <c r="G37" s="67">
        <f t="shared" si="29"/>
        <v>42002</v>
      </c>
      <c r="H37" s="67">
        <f t="shared" si="29"/>
        <v>42016</v>
      </c>
      <c r="I37" s="67">
        <f t="shared" si="29"/>
        <v>42030</v>
      </c>
      <c r="J37" s="67">
        <f t="shared" si="29"/>
        <v>42044</v>
      </c>
      <c r="K37" s="67">
        <f t="shared" si="29"/>
        <v>42058</v>
      </c>
      <c r="L37" s="67">
        <f t="shared" si="29"/>
        <v>42072</v>
      </c>
      <c r="M37" s="67">
        <f t="shared" si="29"/>
        <v>42086</v>
      </c>
      <c r="N37" s="67">
        <f t="shared" si="29"/>
        <v>42100</v>
      </c>
      <c r="O37" s="67">
        <f t="shared" si="29"/>
        <v>42114</v>
      </c>
    </row>
    <row r="38">
      <c r="A38" s="2" t="s">
        <v>1</v>
      </c>
      <c r="C38" s="6">
        <f t="shared" ref="C38:C67" si="30">S4</f>
        <v>1</v>
      </c>
      <c r="D38" s="6">
        <f t="shared" ref="D38:D67" si="31">V4</f>
        <v>5</v>
      </c>
      <c r="E38" s="6">
        <f t="shared" ref="E38:E67" si="32">Z4</f>
        <v>9</v>
      </c>
      <c r="F38" s="6">
        <f t="shared" ref="F38:F67" si="33">AD4</f>
        <v>16</v>
      </c>
      <c r="G38" s="6">
        <f t="shared" ref="G38:G67" si="34">AH4</f>
        <v>22</v>
      </c>
      <c r="H38" s="6">
        <f t="shared" ref="H38:H67" si="35">AL4</f>
        <v>29</v>
      </c>
      <c r="I38" s="6">
        <f t="shared" ref="I38:I67" si="36">AP4</f>
        <v>37</v>
      </c>
      <c r="J38" s="6">
        <f t="shared" ref="J38:J67" si="37">AT4</f>
        <v>42</v>
      </c>
      <c r="K38" s="6">
        <f t="shared" ref="K38:K67" si="38">AX4</f>
        <v>44</v>
      </c>
      <c r="L38" s="6">
        <f t="shared" ref="L38:L67" si="39">BB4</f>
        <v>49</v>
      </c>
      <c r="M38" s="6">
        <f t="shared" ref="M38:M67" si="40">BF4</f>
        <v>53</v>
      </c>
      <c r="N38" s="6">
        <f t="shared" ref="N38:N67" si="41">BJ4</f>
        <v>57</v>
      </c>
    </row>
    <row r="39">
      <c r="A39" s="2" t="s">
        <v>245</v>
      </c>
      <c r="C39" s="6">
        <f t="shared" si="30"/>
        <v>1</v>
      </c>
      <c r="D39" s="6">
        <f t="shared" si="31"/>
        <v>3</v>
      </c>
      <c r="E39" s="6">
        <f t="shared" si="32"/>
        <v>4</v>
      </c>
      <c r="F39" s="6">
        <f t="shared" si="33"/>
        <v>7</v>
      </c>
      <c r="G39" s="6">
        <f t="shared" si="34"/>
        <v>10</v>
      </c>
      <c r="H39" s="6">
        <f t="shared" si="35"/>
        <v>12</v>
      </c>
      <c r="I39" s="6">
        <f t="shared" si="36"/>
        <v>15</v>
      </c>
      <c r="J39" s="6">
        <f t="shared" si="37"/>
        <v>19</v>
      </c>
      <c r="K39" s="6">
        <f t="shared" si="38"/>
        <v>20</v>
      </c>
      <c r="L39" s="6">
        <f t="shared" si="39"/>
        <v>25</v>
      </c>
      <c r="M39" s="6">
        <f t="shared" si="40"/>
        <v>30</v>
      </c>
      <c r="N39" s="6">
        <f t="shared" si="41"/>
        <v>35</v>
      </c>
    </row>
    <row r="40">
      <c r="A40" s="2" t="s">
        <v>248</v>
      </c>
      <c r="C40" s="6">
        <f t="shared" si="30"/>
        <v>1</v>
      </c>
      <c r="D40" s="6">
        <f t="shared" si="31"/>
        <v>4</v>
      </c>
      <c r="E40" s="6">
        <f t="shared" si="32"/>
        <v>6</v>
      </c>
      <c r="F40" s="6">
        <f t="shared" si="33"/>
        <v>10</v>
      </c>
      <c r="G40" s="6">
        <f t="shared" si="34"/>
        <v>13</v>
      </c>
      <c r="H40" s="6">
        <f t="shared" si="35"/>
        <v>16</v>
      </c>
      <c r="I40" s="6">
        <f t="shared" si="36"/>
        <v>18</v>
      </c>
      <c r="J40" s="6">
        <f t="shared" si="37"/>
        <v>21</v>
      </c>
      <c r="K40" s="6">
        <f t="shared" si="38"/>
        <v>22</v>
      </c>
      <c r="L40" s="6">
        <f t="shared" si="39"/>
        <v>25</v>
      </c>
      <c r="M40" s="6">
        <f t="shared" si="40"/>
        <v>29</v>
      </c>
      <c r="N40" s="6">
        <f t="shared" si="41"/>
        <v>35</v>
      </c>
    </row>
    <row r="41">
      <c r="A41" s="2" t="s">
        <v>251</v>
      </c>
      <c r="C41" s="6">
        <f t="shared" si="30"/>
        <v>1</v>
      </c>
      <c r="D41" s="6">
        <f t="shared" si="31"/>
        <v>4</v>
      </c>
      <c r="E41" s="6">
        <f t="shared" si="32"/>
        <v>4</v>
      </c>
      <c r="F41" s="6">
        <f t="shared" si="33"/>
        <v>6</v>
      </c>
      <c r="G41" s="6">
        <f t="shared" si="34"/>
        <v>10</v>
      </c>
      <c r="H41" s="6">
        <f t="shared" si="35"/>
        <v>15</v>
      </c>
      <c r="I41" s="6">
        <f t="shared" si="36"/>
        <v>19</v>
      </c>
      <c r="J41" s="6">
        <f t="shared" si="37"/>
        <v>22</v>
      </c>
      <c r="K41" s="6">
        <f t="shared" si="38"/>
        <v>22</v>
      </c>
      <c r="L41" s="6">
        <f t="shared" si="39"/>
        <v>28</v>
      </c>
      <c r="M41" s="6">
        <f t="shared" si="40"/>
        <v>30</v>
      </c>
      <c r="N41" s="6">
        <f t="shared" si="41"/>
        <v>33</v>
      </c>
    </row>
    <row r="42">
      <c r="A42" s="2" t="s">
        <v>253</v>
      </c>
      <c r="C42" s="6">
        <f t="shared" si="30"/>
        <v>2</v>
      </c>
      <c r="D42" s="6">
        <f t="shared" si="31"/>
        <v>7</v>
      </c>
      <c r="E42" s="6">
        <f t="shared" si="32"/>
        <v>11</v>
      </c>
      <c r="F42" s="6">
        <f t="shared" si="33"/>
        <v>15</v>
      </c>
      <c r="G42" s="6">
        <f t="shared" si="34"/>
        <v>21</v>
      </c>
      <c r="H42" s="6">
        <f t="shared" si="35"/>
        <v>26</v>
      </c>
      <c r="I42" s="6">
        <f t="shared" si="36"/>
        <v>29</v>
      </c>
      <c r="J42" s="6">
        <f t="shared" si="37"/>
        <v>32</v>
      </c>
      <c r="K42" s="6">
        <f t="shared" si="38"/>
        <v>35</v>
      </c>
      <c r="L42" s="6">
        <f t="shared" si="39"/>
        <v>39</v>
      </c>
      <c r="M42" s="6">
        <f t="shared" si="40"/>
        <v>42</v>
      </c>
      <c r="N42" s="6">
        <f t="shared" si="41"/>
        <v>46</v>
      </c>
    </row>
    <row r="43">
      <c r="A43" s="2" t="s">
        <v>26</v>
      </c>
      <c r="C43" s="6">
        <f t="shared" si="30"/>
        <v>1</v>
      </c>
      <c r="D43" s="6">
        <f t="shared" si="31"/>
        <v>5</v>
      </c>
      <c r="E43" s="6">
        <f t="shared" si="32"/>
        <v>8</v>
      </c>
      <c r="F43" s="6">
        <f t="shared" si="33"/>
        <v>13</v>
      </c>
      <c r="G43" s="6">
        <f t="shared" si="34"/>
        <v>18</v>
      </c>
      <c r="H43" s="6">
        <f t="shared" si="35"/>
        <v>19</v>
      </c>
      <c r="I43" s="6">
        <f t="shared" si="36"/>
        <v>25</v>
      </c>
      <c r="J43" s="6">
        <f t="shared" si="37"/>
        <v>32</v>
      </c>
      <c r="K43" s="6">
        <f t="shared" si="38"/>
        <v>35</v>
      </c>
      <c r="L43" s="6">
        <f t="shared" si="39"/>
        <v>40</v>
      </c>
      <c r="M43" s="6">
        <f t="shared" si="40"/>
        <v>46</v>
      </c>
      <c r="N43" s="6">
        <f t="shared" si="41"/>
        <v>50</v>
      </c>
    </row>
    <row r="44">
      <c r="A44" s="2" t="s">
        <v>257</v>
      </c>
      <c r="C44" s="6">
        <f t="shared" si="30"/>
        <v>2</v>
      </c>
      <c r="D44" s="6">
        <f t="shared" si="31"/>
        <v>7</v>
      </c>
      <c r="E44" s="6">
        <f t="shared" si="32"/>
        <v>13</v>
      </c>
      <c r="F44" s="6">
        <f t="shared" si="33"/>
        <v>17</v>
      </c>
      <c r="G44" s="6">
        <f t="shared" si="34"/>
        <v>22</v>
      </c>
      <c r="H44" s="6">
        <f t="shared" si="35"/>
        <v>26</v>
      </c>
      <c r="I44" s="6">
        <f t="shared" si="36"/>
        <v>30</v>
      </c>
      <c r="J44" s="6">
        <f t="shared" si="37"/>
        <v>35</v>
      </c>
      <c r="K44" s="6">
        <f t="shared" si="38"/>
        <v>38</v>
      </c>
      <c r="L44" s="6">
        <f t="shared" si="39"/>
        <v>40</v>
      </c>
      <c r="M44" s="6">
        <f t="shared" si="40"/>
        <v>44</v>
      </c>
      <c r="N44" s="6">
        <f t="shared" si="41"/>
        <v>46</v>
      </c>
    </row>
    <row r="45">
      <c r="A45" s="2" t="s">
        <v>28</v>
      </c>
      <c r="C45" s="6">
        <f t="shared" si="30"/>
        <v>1</v>
      </c>
      <c r="D45" s="6">
        <f t="shared" si="31"/>
        <v>2</v>
      </c>
      <c r="E45" s="6">
        <f t="shared" si="32"/>
        <v>8</v>
      </c>
      <c r="F45" s="6">
        <f t="shared" si="33"/>
        <v>10</v>
      </c>
      <c r="G45" s="6">
        <f t="shared" si="34"/>
        <v>13</v>
      </c>
      <c r="H45" s="6">
        <f t="shared" si="35"/>
        <v>17</v>
      </c>
      <c r="I45" s="6">
        <f t="shared" si="36"/>
        <v>18</v>
      </c>
      <c r="J45" s="6">
        <f t="shared" si="37"/>
        <v>19</v>
      </c>
      <c r="K45" s="6">
        <f t="shared" si="38"/>
        <v>20</v>
      </c>
      <c r="L45" s="6">
        <f t="shared" si="39"/>
        <v>22</v>
      </c>
      <c r="M45" s="6">
        <f t="shared" si="40"/>
        <v>27</v>
      </c>
      <c r="N45" s="6">
        <f t="shared" si="41"/>
        <v>28</v>
      </c>
    </row>
    <row r="46">
      <c r="A46" s="2" t="s">
        <v>29</v>
      </c>
      <c r="C46" s="6">
        <f t="shared" si="30"/>
        <v>0</v>
      </c>
      <c r="D46" s="6">
        <f t="shared" si="31"/>
        <v>3</v>
      </c>
      <c r="E46" s="6">
        <f t="shared" si="32"/>
        <v>3</v>
      </c>
      <c r="F46" s="6">
        <f t="shared" si="33"/>
        <v>5</v>
      </c>
      <c r="G46" s="6">
        <f t="shared" si="34"/>
        <v>7</v>
      </c>
      <c r="H46" s="6">
        <f t="shared" si="35"/>
        <v>13</v>
      </c>
      <c r="I46" s="6">
        <f t="shared" si="36"/>
        <v>17</v>
      </c>
      <c r="J46" s="6">
        <f t="shared" si="37"/>
        <v>20</v>
      </c>
      <c r="K46" s="6">
        <f t="shared" si="38"/>
        <v>23</v>
      </c>
      <c r="L46" s="6">
        <f t="shared" si="39"/>
        <v>23</v>
      </c>
      <c r="M46" s="6">
        <f t="shared" si="40"/>
        <v>26</v>
      </c>
      <c r="N46" s="6">
        <f t="shared" si="41"/>
        <v>30</v>
      </c>
    </row>
    <row r="47">
      <c r="A47" s="2" t="s">
        <v>263</v>
      </c>
      <c r="C47" s="6">
        <f t="shared" si="30"/>
        <v>2</v>
      </c>
      <c r="D47" s="6">
        <f t="shared" si="31"/>
        <v>8</v>
      </c>
      <c r="E47" s="6">
        <f t="shared" si="32"/>
        <v>14</v>
      </c>
      <c r="F47" s="6">
        <f t="shared" si="33"/>
        <v>21</v>
      </c>
      <c r="G47" s="6">
        <f t="shared" si="34"/>
        <v>24</v>
      </c>
      <c r="H47" s="6">
        <f t="shared" si="35"/>
        <v>29</v>
      </c>
      <c r="I47" s="6">
        <f t="shared" si="36"/>
        <v>36</v>
      </c>
      <c r="J47" s="6">
        <f t="shared" si="37"/>
        <v>40</v>
      </c>
      <c r="K47" s="6">
        <f t="shared" si="38"/>
        <v>43</v>
      </c>
      <c r="L47" s="6">
        <f t="shared" si="39"/>
        <v>49</v>
      </c>
      <c r="M47" s="6">
        <f t="shared" si="40"/>
        <v>56</v>
      </c>
      <c r="N47" s="6">
        <f t="shared" si="41"/>
        <v>63</v>
      </c>
    </row>
    <row r="48">
      <c r="A48" s="2" t="s">
        <v>265</v>
      </c>
      <c r="C48" s="6">
        <f t="shared" si="30"/>
        <v>3</v>
      </c>
      <c r="D48" s="6">
        <f t="shared" si="31"/>
        <v>9</v>
      </c>
      <c r="E48" s="6">
        <f t="shared" si="32"/>
        <v>13</v>
      </c>
      <c r="F48" s="6">
        <f t="shared" si="33"/>
        <v>18</v>
      </c>
      <c r="G48" s="6">
        <f t="shared" si="34"/>
        <v>21</v>
      </c>
      <c r="H48" s="6">
        <f t="shared" si="35"/>
        <v>26</v>
      </c>
      <c r="I48" s="6">
        <f t="shared" si="36"/>
        <v>31</v>
      </c>
      <c r="J48" s="6">
        <f t="shared" si="37"/>
        <v>35</v>
      </c>
      <c r="K48" s="6">
        <f t="shared" si="38"/>
        <v>37</v>
      </c>
      <c r="L48" s="6">
        <f t="shared" si="39"/>
        <v>43</v>
      </c>
      <c r="M48" s="6">
        <f t="shared" si="40"/>
        <v>46</v>
      </c>
      <c r="N48" s="6">
        <f t="shared" si="41"/>
        <v>53</v>
      </c>
    </row>
    <row r="49">
      <c r="A49" s="2" t="s">
        <v>32</v>
      </c>
      <c r="C49" s="6">
        <f t="shared" si="30"/>
        <v>1</v>
      </c>
      <c r="D49" s="6">
        <f t="shared" si="31"/>
        <v>4</v>
      </c>
      <c r="E49" s="6">
        <f t="shared" si="32"/>
        <v>7</v>
      </c>
      <c r="F49" s="6">
        <f t="shared" si="33"/>
        <v>7</v>
      </c>
      <c r="G49" s="6">
        <f t="shared" si="34"/>
        <v>11</v>
      </c>
      <c r="H49" s="6">
        <f t="shared" si="35"/>
        <v>15</v>
      </c>
      <c r="I49" s="6">
        <f t="shared" si="36"/>
        <v>16</v>
      </c>
      <c r="J49" s="6">
        <f t="shared" si="37"/>
        <v>20</v>
      </c>
      <c r="K49" s="6">
        <f t="shared" si="38"/>
        <v>23</v>
      </c>
      <c r="L49" s="6">
        <f t="shared" si="39"/>
        <v>28</v>
      </c>
      <c r="M49" s="6">
        <f t="shared" si="40"/>
        <v>30</v>
      </c>
      <c r="N49" s="6">
        <f t="shared" si="41"/>
        <v>34</v>
      </c>
    </row>
    <row r="50">
      <c r="A50" s="2" t="s">
        <v>269</v>
      </c>
      <c r="C50" s="6">
        <f t="shared" si="30"/>
        <v>2</v>
      </c>
      <c r="D50" s="6">
        <f t="shared" si="31"/>
        <v>5</v>
      </c>
      <c r="E50" s="6">
        <f t="shared" si="32"/>
        <v>11</v>
      </c>
      <c r="F50" s="6">
        <f t="shared" si="33"/>
        <v>16</v>
      </c>
      <c r="G50" s="6">
        <f t="shared" si="34"/>
        <v>20</v>
      </c>
      <c r="H50" s="6">
        <f t="shared" si="35"/>
        <v>25</v>
      </c>
      <c r="I50" s="6">
        <f t="shared" si="36"/>
        <v>30</v>
      </c>
      <c r="J50" s="6">
        <f t="shared" si="37"/>
        <v>33</v>
      </c>
      <c r="K50" s="6">
        <f t="shared" si="38"/>
        <v>37</v>
      </c>
      <c r="L50" s="6">
        <f t="shared" si="39"/>
        <v>40</v>
      </c>
      <c r="M50" s="6">
        <f t="shared" si="40"/>
        <v>46</v>
      </c>
      <c r="N50" s="6">
        <f t="shared" si="41"/>
        <v>52</v>
      </c>
    </row>
    <row r="51">
      <c r="A51" s="2" t="s">
        <v>272</v>
      </c>
      <c r="C51" s="6">
        <f t="shared" si="30"/>
        <v>0</v>
      </c>
      <c r="D51" s="6">
        <f t="shared" si="31"/>
        <v>1</v>
      </c>
      <c r="E51" s="6">
        <f t="shared" si="32"/>
        <v>4</v>
      </c>
      <c r="F51" s="6">
        <f t="shared" si="33"/>
        <v>8</v>
      </c>
      <c r="G51" s="6">
        <f t="shared" si="34"/>
        <v>9</v>
      </c>
      <c r="H51" s="6">
        <f t="shared" si="35"/>
        <v>12</v>
      </c>
      <c r="I51" s="6">
        <f t="shared" si="36"/>
        <v>12</v>
      </c>
      <c r="J51" s="6">
        <f t="shared" si="37"/>
        <v>13</v>
      </c>
      <c r="K51" s="6">
        <f t="shared" si="38"/>
        <v>14</v>
      </c>
      <c r="L51" s="6">
        <f t="shared" si="39"/>
        <v>16</v>
      </c>
      <c r="M51" s="6">
        <f t="shared" si="40"/>
        <v>18</v>
      </c>
      <c r="N51" s="6">
        <f t="shared" si="41"/>
        <v>20</v>
      </c>
    </row>
    <row r="52">
      <c r="A52" s="2" t="s">
        <v>273</v>
      </c>
      <c r="C52" s="6">
        <f t="shared" si="30"/>
        <v>4</v>
      </c>
      <c r="D52" s="6">
        <f t="shared" si="31"/>
        <v>9</v>
      </c>
      <c r="E52" s="6">
        <f t="shared" si="32"/>
        <v>15</v>
      </c>
      <c r="F52" s="6">
        <f t="shared" si="33"/>
        <v>19</v>
      </c>
      <c r="G52" s="6">
        <f t="shared" si="34"/>
        <v>22</v>
      </c>
      <c r="H52" s="6">
        <f t="shared" si="35"/>
        <v>26</v>
      </c>
      <c r="I52" s="6">
        <f t="shared" si="36"/>
        <v>31</v>
      </c>
      <c r="J52" s="6">
        <f t="shared" si="37"/>
        <v>38</v>
      </c>
      <c r="K52" s="6">
        <f t="shared" si="38"/>
        <v>40</v>
      </c>
      <c r="L52" s="6">
        <f t="shared" si="39"/>
        <v>44</v>
      </c>
      <c r="M52" s="6">
        <f t="shared" si="40"/>
        <v>49</v>
      </c>
      <c r="N52" s="6">
        <f t="shared" si="41"/>
        <v>52</v>
      </c>
    </row>
    <row r="53">
      <c r="A53" s="2" t="s">
        <v>274</v>
      </c>
      <c r="C53" s="6">
        <f t="shared" si="30"/>
        <v>3</v>
      </c>
      <c r="D53" s="6">
        <f t="shared" si="31"/>
        <v>5</v>
      </c>
      <c r="E53" s="6">
        <f t="shared" si="32"/>
        <v>9</v>
      </c>
      <c r="F53" s="6">
        <f t="shared" si="33"/>
        <v>11</v>
      </c>
      <c r="G53" s="6">
        <f t="shared" si="34"/>
        <v>14</v>
      </c>
      <c r="H53" s="6">
        <f t="shared" si="35"/>
        <v>16</v>
      </c>
      <c r="I53" s="6">
        <f t="shared" si="36"/>
        <v>20</v>
      </c>
      <c r="J53" s="6">
        <f t="shared" si="37"/>
        <v>21</v>
      </c>
      <c r="K53" s="6">
        <f t="shared" si="38"/>
        <v>23</v>
      </c>
      <c r="L53" s="6">
        <f t="shared" si="39"/>
        <v>28</v>
      </c>
      <c r="M53" s="6">
        <f t="shared" si="40"/>
        <v>32</v>
      </c>
      <c r="N53" s="6">
        <f t="shared" si="41"/>
        <v>34</v>
      </c>
    </row>
    <row r="54">
      <c r="A54" s="2" t="s">
        <v>276</v>
      </c>
      <c r="C54" s="6">
        <f t="shared" si="30"/>
        <v>1</v>
      </c>
      <c r="D54" s="6">
        <f t="shared" si="31"/>
        <v>5</v>
      </c>
      <c r="E54" s="6">
        <f t="shared" si="32"/>
        <v>10</v>
      </c>
      <c r="F54" s="6">
        <f t="shared" si="33"/>
        <v>12</v>
      </c>
      <c r="G54" s="6">
        <f t="shared" si="34"/>
        <v>15</v>
      </c>
      <c r="H54" s="6">
        <f t="shared" si="35"/>
        <v>20</v>
      </c>
      <c r="I54" s="6">
        <f t="shared" si="36"/>
        <v>22</v>
      </c>
      <c r="J54" s="6">
        <f t="shared" si="37"/>
        <v>28</v>
      </c>
      <c r="K54" s="6">
        <f t="shared" si="38"/>
        <v>31</v>
      </c>
      <c r="L54" s="6">
        <f t="shared" si="39"/>
        <v>33</v>
      </c>
      <c r="M54" s="6">
        <f t="shared" si="40"/>
        <v>34</v>
      </c>
      <c r="N54" s="6">
        <f t="shared" si="41"/>
        <v>38</v>
      </c>
    </row>
    <row r="55">
      <c r="A55" s="2" t="s">
        <v>39</v>
      </c>
      <c r="C55" s="6">
        <f t="shared" si="30"/>
        <v>1</v>
      </c>
      <c r="D55" s="6">
        <f t="shared" si="31"/>
        <v>2</v>
      </c>
      <c r="E55" s="6">
        <f t="shared" si="32"/>
        <v>4</v>
      </c>
      <c r="F55" s="6">
        <f t="shared" si="33"/>
        <v>5</v>
      </c>
      <c r="G55" s="6">
        <f t="shared" si="34"/>
        <v>16</v>
      </c>
      <c r="H55" s="6">
        <f t="shared" si="35"/>
        <v>5</v>
      </c>
      <c r="I55" s="6">
        <f t="shared" si="36"/>
        <v>7</v>
      </c>
      <c r="J55" s="6">
        <f t="shared" si="37"/>
        <v>11</v>
      </c>
      <c r="K55" s="6">
        <f t="shared" si="38"/>
        <v>12</v>
      </c>
      <c r="L55" s="6">
        <f t="shared" si="39"/>
        <v>14</v>
      </c>
      <c r="M55" s="6">
        <f t="shared" si="40"/>
        <v>15</v>
      </c>
      <c r="N55" s="6">
        <f t="shared" si="41"/>
        <v>16</v>
      </c>
    </row>
    <row r="56">
      <c r="A56" s="2" t="s">
        <v>277</v>
      </c>
      <c r="C56" s="6">
        <f t="shared" si="30"/>
        <v>1</v>
      </c>
      <c r="D56" s="6">
        <f t="shared" si="31"/>
        <v>5</v>
      </c>
      <c r="E56" s="6">
        <f t="shared" si="32"/>
        <v>7</v>
      </c>
      <c r="F56" s="6">
        <f t="shared" si="33"/>
        <v>11</v>
      </c>
      <c r="G56" s="6">
        <f t="shared" si="34"/>
        <v>15</v>
      </c>
      <c r="H56" s="6">
        <f t="shared" si="35"/>
        <v>18</v>
      </c>
      <c r="I56" s="6">
        <f t="shared" si="36"/>
        <v>23</v>
      </c>
      <c r="J56" s="6">
        <f t="shared" si="37"/>
        <v>27</v>
      </c>
      <c r="K56" s="6">
        <f t="shared" si="38"/>
        <v>28</v>
      </c>
      <c r="L56" s="6">
        <f t="shared" si="39"/>
        <v>34</v>
      </c>
      <c r="M56" s="6">
        <f t="shared" si="40"/>
        <v>37</v>
      </c>
      <c r="N56" s="6">
        <f t="shared" si="41"/>
        <v>41</v>
      </c>
    </row>
    <row r="57">
      <c r="A57" s="2" t="s">
        <v>41</v>
      </c>
      <c r="C57" s="6">
        <f t="shared" si="30"/>
        <v>2</v>
      </c>
      <c r="D57" s="6">
        <f t="shared" si="31"/>
        <v>3</v>
      </c>
      <c r="E57" s="6">
        <f t="shared" si="32"/>
        <v>4</v>
      </c>
      <c r="F57" s="6">
        <f t="shared" si="33"/>
        <v>5</v>
      </c>
      <c r="G57" s="6">
        <f t="shared" si="34"/>
        <v>5</v>
      </c>
      <c r="H57" s="6">
        <f t="shared" si="35"/>
        <v>5</v>
      </c>
      <c r="I57" s="6">
        <f t="shared" si="36"/>
        <v>8</v>
      </c>
      <c r="J57" s="6">
        <f t="shared" si="37"/>
        <v>10</v>
      </c>
      <c r="K57" s="6">
        <f t="shared" si="38"/>
        <v>10</v>
      </c>
      <c r="L57" s="6">
        <f t="shared" si="39"/>
        <v>12</v>
      </c>
      <c r="M57" s="6">
        <f t="shared" si="40"/>
        <v>14</v>
      </c>
      <c r="N57" s="6">
        <f t="shared" si="41"/>
        <v>15</v>
      </c>
    </row>
    <row r="58">
      <c r="A58" s="2" t="s">
        <v>42</v>
      </c>
      <c r="C58" s="6">
        <f t="shared" si="30"/>
        <v>1</v>
      </c>
      <c r="D58" s="6">
        <f t="shared" si="31"/>
        <v>3</v>
      </c>
      <c r="E58" s="6">
        <f t="shared" si="32"/>
        <v>5</v>
      </c>
      <c r="F58" s="6">
        <f t="shared" si="33"/>
        <v>11</v>
      </c>
      <c r="G58" s="6">
        <f t="shared" si="34"/>
        <v>15</v>
      </c>
      <c r="H58" s="6">
        <f t="shared" si="35"/>
        <v>18</v>
      </c>
      <c r="I58" s="6">
        <f t="shared" si="36"/>
        <v>22</v>
      </c>
      <c r="J58" s="6">
        <f t="shared" si="37"/>
        <v>26</v>
      </c>
      <c r="K58" s="6">
        <f t="shared" si="38"/>
        <v>31</v>
      </c>
      <c r="L58" s="6">
        <f t="shared" si="39"/>
        <v>35</v>
      </c>
      <c r="M58" s="6">
        <f t="shared" si="40"/>
        <v>40</v>
      </c>
      <c r="N58" s="6">
        <f t="shared" si="41"/>
        <v>42</v>
      </c>
    </row>
    <row r="59">
      <c r="A59" s="2" t="s">
        <v>43</v>
      </c>
      <c r="C59" s="6">
        <f t="shared" si="30"/>
        <v>0</v>
      </c>
      <c r="D59" s="6">
        <f t="shared" si="31"/>
        <v>4</v>
      </c>
      <c r="E59" s="6">
        <f t="shared" si="32"/>
        <v>7</v>
      </c>
      <c r="F59" s="6">
        <f t="shared" si="33"/>
        <v>10</v>
      </c>
      <c r="G59" s="6">
        <f t="shared" si="34"/>
        <v>12</v>
      </c>
      <c r="H59" s="6">
        <f t="shared" si="35"/>
        <v>13</v>
      </c>
      <c r="I59" s="6">
        <f t="shared" si="36"/>
        <v>15</v>
      </c>
      <c r="J59" s="6">
        <f t="shared" si="37"/>
        <v>16</v>
      </c>
      <c r="K59" s="6">
        <f t="shared" si="38"/>
        <v>19</v>
      </c>
      <c r="L59" s="6">
        <f t="shared" si="39"/>
        <v>21</v>
      </c>
      <c r="M59" s="6">
        <f t="shared" si="40"/>
        <v>22</v>
      </c>
      <c r="N59" s="6">
        <f t="shared" si="41"/>
        <v>24</v>
      </c>
    </row>
    <row r="60">
      <c r="A60" s="2" t="s">
        <v>44</v>
      </c>
      <c r="C60" s="6">
        <f t="shared" si="30"/>
        <v>0</v>
      </c>
      <c r="D60" s="6">
        <f t="shared" si="31"/>
        <v>0</v>
      </c>
      <c r="E60" s="6">
        <f t="shared" si="32"/>
        <v>0</v>
      </c>
      <c r="F60" s="6">
        <f t="shared" si="33"/>
        <v>2</v>
      </c>
      <c r="G60" s="6">
        <f t="shared" si="34"/>
        <v>18</v>
      </c>
      <c r="H60" s="6">
        <f t="shared" si="35"/>
        <v>7</v>
      </c>
      <c r="I60" s="6">
        <f t="shared" si="36"/>
        <v>8</v>
      </c>
      <c r="J60" s="6">
        <f t="shared" si="37"/>
        <v>12</v>
      </c>
      <c r="K60" s="6">
        <f t="shared" si="38"/>
        <v>12</v>
      </c>
      <c r="L60" s="6">
        <f t="shared" si="39"/>
        <v>14</v>
      </c>
      <c r="M60" s="6">
        <f t="shared" si="40"/>
        <v>17</v>
      </c>
      <c r="N60" s="6">
        <f t="shared" si="41"/>
        <v>18</v>
      </c>
    </row>
    <row r="61">
      <c r="A61" s="2" t="s">
        <v>45</v>
      </c>
      <c r="C61" s="6">
        <f t="shared" si="30"/>
        <v>2</v>
      </c>
      <c r="D61" s="6">
        <f t="shared" si="31"/>
        <v>5</v>
      </c>
      <c r="E61" s="6">
        <f t="shared" si="32"/>
        <v>10</v>
      </c>
      <c r="F61" s="6">
        <f t="shared" si="33"/>
        <v>12</v>
      </c>
      <c r="G61" s="6">
        <f t="shared" si="34"/>
        <v>18</v>
      </c>
      <c r="H61" s="6">
        <f t="shared" si="35"/>
        <v>22</v>
      </c>
      <c r="I61" s="6">
        <f t="shared" si="36"/>
        <v>26</v>
      </c>
      <c r="J61" s="6">
        <f t="shared" si="37"/>
        <v>29</v>
      </c>
      <c r="K61" s="6">
        <f t="shared" si="38"/>
        <v>29</v>
      </c>
      <c r="L61" s="6">
        <f t="shared" si="39"/>
        <v>33</v>
      </c>
      <c r="M61" s="6">
        <f t="shared" si="40"/>
        <v>38</v>
      </c>
      <c r="N61" s="6">
        <f t="shared" si="41"/>
        <v>39</v>
      </c>
    </row>
    <row r="62">
      <c r="A62" s="2" t="s">
        <v>280</v>
      </c>
      <c r="C62" s="6">
        <f t="shared" si="30"/>
        <v>1</v>
      </c>
      <c r="D62" s="6">
        <f t="shared" si="31"/>
        <v>7</v>
      </c>
      <c r="E62" s="6">
        <f t="shared" si="32"/>
        <v>13</v>
      </c>
      <c r="F62" s="6">
        <f t="shared" si="33"/>
        <v>18</v>
      </c>
      <c r="G62" s="6">
        <f t="shared" si="34"/>
        <v>25</v>
      </c>
      <c r="H62" s="6">
        <f t="shared" si="35"/>
        <v>30</v>
      </c>
      <c r="I62" s="6">
        <f t="shared" si="36"/>
        <v>32</v>
      </c>
      <c r="J62" s="6">
        <f t="shared" si="37"/>
        <v>35</v>
      </c>
      <c r="K62" s="6">
        <f t="shared" si="38"/>
        <v>36</v>
      </c>
      <c r="L62" s="6">
        <f t="shared" si="39"/>
        <v>41</v>
      </c>
      <c r="M62" s="6">
        <f t="shared" si="40"/>
        <v>44</v>
      </c>
      <c r="N62" s="6">
        <f t="shared" si="41"/>
        <v>50</v>
      </c>
    </row>
    <row r="63">
      <c r="A63" s="2" t="s">
        <v>281</v>
      </c>
      <c r="C63" s="6">
        <f t="shared" si="30"/>
        <v>2</v>
      </c>
      <c r="D63" s="6">
        <f t="shared" si="31"/>
        <v>6</v>
      </c>
      <c r="E63" s="6">
        <f t="shared" si="32"/>
        <v>9</v>
      </c>
      <c r="F63" s="6">
        <f t="shared" si="33"/>
        <v>11</v>
      </c>
      <c r="G63" s="6">
        <f t="shared" si="34"/>
        <v>13</v>
      </c>
      <c r="H63" s="6">
        <f t="shared" si="35"/>
        <v>16</v>
      </c>
      <c r="I63" s="6">
        <f t="shared" si="36"/>
        <v>16</v>
      </c>
      <c r="J63" s="6">
        <f t="shared" si="37"/>
        <v>18</v>
      </c>
      <c r="K63" s="6">
        <f t="shared" si="38"/>
        <v>19</v>
      </c>
      <c r="L63" s="6">
        <f t="shared" si="39"/>
        <v>21</v>
      </c>
      <c r="M63" s="6">
        <f t="shared" si="40"/>
        <v>24</v>
      </c>
      <c r="N63" s="6">
        <f t="shared" si="41"/>
        <v>26</v>
      </c>
    </row>
    <row r="64">
      <c r="A64" s="2" t="s">
        <v>48</v>
      </c>
      <c r="C64" s="6">
        <f t="shared" si="30"/>
        <v>1</v>
      </c>
      <c r="D64" s="6">
        <f t="shared" si="31"/>
        <v>5</v>
      </c>
      <c r="E64" s="6">
        <f t="shared" si="32"/>
        <v>12</v>
      </c>
      <c r="F64" s="6">
        <f t="shared" si="33"/>
        <v>17</v>
      </c>
      <c r="G64" s="6">
        <f t="shared" si="34"/>
        <v>19</v>
      </c>
      <c r="H64" s="6">
        <f t="shared" si="35"/>
        <v>23</v>
      </c>
      <c r="I64" s="6">
        <f t="shared" si="36"/>
        <v>29</v>
      </c>
      <c r="J64" s="6">
        <f t="shared" si="37"/>
        <v>32</v>
      </c>
      <c r="K64" s="6">
        <f t="shared" si="38"/>
        <v>34</v>
      </c>
      <c r="L64" s="6">
        <f t="shared" si="39"/>
        <v>39</v>
      </c>
      <c r="M64" s="6">
        <f t="shared" si="40"/>
        <v>44</v>
      </c>
      <c r="N64" s="6">
        <f t="shared" si="41"/>
        <v>51</v>
      </c>
    </row>
    <row r="65">
      <c r="A65" s="2" t="s">
        <v>283</v>
      </c>
      <c r="C65" s="6">
        <f t="shared" si="30"/>
        <v>2</v>
      </c>
      <c r="D65" s="6">
        <f t="shared" si="31"/>
        <v>8</v>
      </c>
      <c r="E65" s="6">
        <f t="shared" si="32"/>
        <v>13</v>
      </c>
      <c r="F65" s="6">
        <f t="shared" si="33"/>
        <v>18</v>
      </c>
      <c r="G65" s="6">
        <f t="shared" si="34"/>
        <v>24</v>
      </c>
      <c r="H65" s="6">
        <f t="shared" si="35"/>
        <v>25</v>
      </c>
      <c r="I65" s="6">
        <f t="shared" si="36"/>
        <v>29</v>
      </c>
      <c r="J65" s="6">
        <f t="shared" si="37"/>
        <v>35</v>
      </c>
      <c r="K65" s="6">
        <f t="shared" si="38"/>
        <v>37</v>
      </c>
      <c r="L65" s="6">
        <f t="shared" si="39"/>
        <v>38</v>
      </c>
      <c r="M65" s="6">
        <f t="shared" si="40"/>
        <v>42</v>
      </c>
      <c r="N65" s="6">
        <f t="shared" si="41"/>
        <v>45</v>
      </c>
    </row>
    <row r="66">
      <c r="A66" s="2" t="s">
        <v>50</v>
      </c>
      <c r="C66" s="6">
        <f t="shared" si="30"/>
        <v>1</v>
      </c>
      <c r="D66" s="6">
        <f t="shared" si="31"/>
        <v>4</v>
      </c>
      <c r="E66" s="6">
        <f t="shared" si="32"/>
        <v>5</v>
      </c>
      <c r="F66" s="6">
        <f t="shared" si="33"/>
        <v>6</v>
      </c>
      <c r="G66" s="6">
        <f t="shared" si="34"/>
        <v>10</v>
      </c>
      <c r="H66" s="6">
        <f t="shared" si="35"/>
        <v>13</v>
      </c>
      <c r="I66" s="6">
        <f t="shared" si="36"/>
        <v>16</v>
      </c>
      <c r="J66" s="6">
        <f t="shared" si="37"/>
        <v>18</v>
      </c>
      <c r="K66" s="6">
        <f t="shared" si="38"/>
        <v>20</v>
      </c>
      <c r="L66" s="6">
        <f t="shared" si="39"/>
        <v>26</v>
      </c>
      <c r="M66" s="6">
        <f t="shared" si="40"/>
        <v>31</v>
      </c>
      <c r="N66" s="6">
        <f t="shared" si="41"/>
        <v>35</v>
      </c>
    </row>
    <row r="67">
      <c r="A67" s="2" t="s">
        <v>284</v>
      </c>
      <c r="C67" s="6">
        <f t="shared" si="30"/>
        <v>2</v>
      </c>
      <c r="D67" s="6">
        <f t="shared" si="31"/>
        <v>7</v>
      </c>
      <c r="E67" s="6">
        <f t="shared" si="32"/>
        <v>10</v>
      </c>
      <c r="F67" s="6">
        <f t="shared" si="33"/>
        <v>17</v>
      </c>
      <c r="G67" s="6">
        <f t="shared" si="34"/>
        <v>21</v>
      </c>
      <c r="H67" s="6">
        <f t="shared" si="35"/>
        <v>25</v>
      </c>
      <c r="I67" s="6">
        <f t="shared" si="36"/>
        <v>30</v>
      </c>
      <c r="J67" s="6">
        <f t="shared" si="37"/>
        <v>32</v>
      </c>
      <c r="K67" s="6">
        <f t="shared" si="38"/>
        <v>33</v>
      </c>
      <c r="L67" s="6">
        <f t="shared" si="39"/>
        <v>35</v>
      </c>
      <c r="M67" s="6">
        <f t="shared" si="40"/>
        <v>40</v>
      </c>
      <c r="N67" s="6">
        <f t="shared" si="41"/>
        <v>44</v>
      </c>
    </row>
    <row r="68">
      <c r="B68" s="65">
        <v>41932.0</v>
      </c>
      <c r="C68" s="67">
        <f t="shared" ref="C68:O68" si="42">B68+14</f>
        <v>41946</v>
      </c>
      <c r="D68" s="67">
        <f t="shared" si="42"/>
        <v>41960</v>
      </c>
      <c r="E68" s="67">
        <f t="shared" si="42"/>
        <v>41974</v>
      </c>
      <c r="F68" s="67">
        <f t="shared" si="42"/>
        <v>41988</v>
      </c>
      <c r="G68" s="67">
        <f t="shared" si="42"/>
        <v>42002</v>
      </c>
      <c r="H68" s="67">
        <f t="shared" si="42"/>
        <v>42016</v>
      </c>
      <c r="I68" s="67">
        <f t="shared" si="42"/>
        <v>42030</v>
      </c>
      <c r="J68" s="67">
        <f t="shared" si="42"/>
        <v>42044</v>
      </c>
      <c r="K68" s="67">
        <f t="shared" si="42"/>
        <v>42058</v>
      </c>
      <c r="L68" s="67">
        <f t="shared" si="42"/>
        <v>42072</v>
      </c>
      <c r="M68" s="67">
        <f t="shared" si="42"/>
        <v>42086</v>
      </c>
      <c r="N68" s="67">
        <f t="shared" si="42"/>
        <v>42100</v>
      </c>
      <c r="O68" s="67">
        <f t="shared" si="42"/>
        <v>42114</v>
      </c>
    </row>
    <row r="69">
      <c r="B69" s="2">
        <v>0.0</v>
      </c>
      <c r="C69" s="2">
        <v>1.0</v>
      </c>
      <c r="D69" s="2">
        <v>2.0</v>
      </c>
      <c r="E69" s="2">
        <v>3.0</v>
      </c>
      <c r="F69" s="2">
        <v>4.0</v>
      </c>
      <c r="G69" s="2">
        <v>5.0</v>
      </c>
      <c r="H69" s="2">
        <v>6.0</v>
      </c>
      <c r="I69" s="2">
        <v>7.0</v>
      </c>
      <c r="J69" s="2">
        <v>8.0</v>
      </c>
      <c r="K69" s="2">
        <v>9.0</v>
      </c>
      <c r="L69" s="2">
        <v>10.0</v>
      </c>
      <c r="M69" s="2">
        <v>11.0</v>
      </c>
      <c r="N69" s="2">
        <v>12.0</v>
      </c>
      <c r="O69" s="2">
        <v>13.0</v>
      </c>
    </row>
    <row r="70">
      <c r="A70" s="3" t="s">
        <v>1</v>
      </c>
      <c r="C70" s="6">
        <f t="shared" ref="C70:C99" si="43">T4</f>
        <v>1</v>
      </c>
      <c r="D70" s="6">
        <f t="shared" ref="D70:D99" si="44">W4</f>
        <v>4</v>
      </c>
      <c r="E70" s="6">
        <f t="shared" ref="E70:E99" si="45">AA4</f>
        <v>6</v>
      </c>
      <c r="F70" s="6">
        <f t="shared" ref="F70:F99" si="46">AE4</f>
        <v>7</v>
      </c>
      <c r="G70" s="6">
        <f t="shared" ref="G70:G99" si="47">AI4</f>
        <v>19</v>
      </c>
      <c r="H70" s="6">
        <f t="shared" ref="H70:H99" si="48">AM4</f>
        <v>8</v>
      </c>
      <c r="I70" s="6">
        <f t="shared" ref="I70:I99" si="49">AQ4</f>
        <v>8</v>
      </c>
      <c r="J70" s="6">
        <f t="shared" ref="J70:J99" si="50">AU4</f>
        <v>10</v>
      </c>
      <c r="K70" s="6">
        <f t="shared" ref="K70:K99" si="51">AY4</f>
        <v>12</v>
      </c>
      <c r="L70" s="6">
        <f t="shared" ref="L70:L99" si="52">BC4</f>
        <v>13</v>
      </c>
      <c r="M70" s="6">
        <f t="shared" ref="M70:M99" si="53">BG4</f>
        <v>17</v>
      </c>
      <c r="N70" s="6">
        <f t="shared" ref="N70:N99" si="54">BK4</f>
        <v>19</v>
      </c>
    </row>
    <row r="71">
      <c r="A71" s="3" t="s">
        <v>22</v>
      </c>
      <c r="C71" s="6">
        <f t="shared" si="43"/>
        <v>1</v>
      </c>
      <c r="D71" s="6">
        <f t="shared" si="44"/>
        <v>5</v>
      </c>
      <c r="E71" s="6">
        <f t="shared" si="45"/>
        <v>10</v>
      </c>
      <c r="F71" s="6">
        <f t="shared" si="46"/>
        <v>14</v>
      </c>
      <c r="G71" s="6">
        <f t="shared" si="47"/>
        <v>18</v>
      </c>
      <c r="H71" s="6">
        <f t="shared" si="48"/>
        <v>23</v>
      </c>
      <c r="I71" s="6">
        <f t="shared" si="49"/>
        <v>27</v>
      </c>
      <c r="J71" s="6">
        <f t="shared" si="50"/>
        <v>31</v>
      </c>
      <c r="K71" s="6">
        <f t="shared" si="51"/>
        <v>33</v>
      </c>
      <c r="L71" s="6">
        <f t="shared" si="52"/>
        <v>36</v>
      </c>
      <c r="M71" s="6">
        <f t="shared" si="53"/>
        <v>39</v>
      </c>
      <c r="N71" s="6">
        <f t="shared" si="54"/>
        <v>42</v>
      </c>
    </row>
    <row r="72">
      <c r="A72" s="3" t="s">
        <v>23</v>
      </c>
      <c r="C72" s="6">
        <f t="shared" si="43"/>
        <v>1</v>
      </c>
      <c r="D72" s="6">
        <f t="shared" si="44"/>
        <v>5</v>
      </c>
      <c r="E72" s="6">
        <f t="shared" si="45"/>
        <v>9</v>
      </c>
      <c r="F72" s="6">
        <f t="shared" si="46"/>
        <v>12</v>
      </c>
      <c r="G72" s="6">
        <f t="shared" si="47"/>
        <v>16</v>
      </c>
      <c r="H72" s="6">
        <f t="shared" si="48"/>
        <v>21</v>
      </c>
      <c r="I72" s="6">
        <f t="shared" si="49"/>
        <v>26</v>
      </c>
      <c r="J72" s="6">
        <f t="shared" si="50"/>
        <v>29</v>
      </c>
      <c r="K72" s="6">
        <f t="shared" si="51"/>
        <v>31</v>
      </c>
      <c r="L72" s="6">
        <f t="shared" si="52"/>
        <v>36</v>
      </c>
      <c r="M72" s="6">
        <f t="shared" si="53"/>
        <v>39</v>
      </c>
      <c r="N72" s="6">
        <f t="shared" si="54"/>
        <v>41</v>
      </c>
    </row>
    <row r="73">
      <c r="A73" s="3" t="s">
        <v>24</v>
      </c>
      <c r="C73" s="6">
        <f t="shared" si="43"/>
        <v>2</v>
      </c>
      <c r="D73" s="6">
        <f t="shared" si="44"/>
        <v>6</v>
      </c>
      <c r="E73" s="6">
        <f t="shared" si="45"/>
        <v>14</v>
      </c>
      <c r="F73" s="6">
        <f t="shared" si="46"/>
        <v>17</v>
      </c>
      <c r="G73" s="6">
        <f t="shared" si="47"/>
        <v>21</v>
      </c>
      <c r="H73" s="6">
        <f t="shared" si="48"/>
        <v>24</v>
      </c>
      <c r="I73" s="6">
        <f t="shared" si="49"/>
        <v>26</v>
      </c>
      <c r="J73" s="6">
        <f t="shared" si="50"/>
        <v>29</v>
      </c>
      <c r="K73" s="6">
        <f t="shared" si="51"/>
        <v>32</v>
      </c>
      <c r="L73" s="6">
        <f t="shared" si="52"/>
        <v>33</v>
      </c>
      <c r="M73" s="6">
        <f t="shared" si="53"/>
        <v>38</v>
      </c>
      <c r="N73" s="6">
        <f t="shared" si="54"/>
        <v>43</v>
      </c>
    </row>
    <row r="74">
      <c r="A74" s="3" t="s">
        <v>25</v>
      </c>
      <c r="C74" s="6">
        <f t="shared" si="43"/>
        <v>1</v>
      </c>
      <c r="D74" s="6">
        <f t="shared" si="44"/>
        <v>3</v>
      </c>
      <c r="E74" s="6">
        <f t="shared" si="45"/>
        <v>6</v>
      </c>
      <c r="F74" s="6">
        <f t="shared" si="46"/>
        <v>8</v>
      </c>
      <c r="G74" s="6">
        <f t="shared" si="47"/>
        <v>9</v>
      </c>
      <c r="H74" s="6">
        <f t="shared" si="48"/>
        <v>12</v>
      </c>
      <c r="I74" s="6">
        <f t="shared" si="49"/>
        <v>17</v>
      </c>
      <c r="J74" s="6">
        <f t="shared" si="50"/>
        <v>20</v>
      </c>
      <c r="K74" s="6">
        <f t="shared" si="51"/>
        <v>21</v>
      </c>
      <c r="L74" s="6">
        <f t="shared" si="52"/>
        <v>25</v>
      </c>
      <c r="M74" s="6">
        <f t="shared" si="53"/>
        <v>29</v>
      </c>
      <c r="N74" s="6">
        <f t="shared" si="54"/>
        <v>31</v>
      </c>
    </row>
    <row r="75">
      <c r="A75" s="3" t="s">
        <v>26</v>
      </c>
      <c r="C75" s="6">
        <f t="shared" si="43"/>
        <v>1</v>
      </c>
      <c r="D75" s="6">
        <f t="shared" si="44"/>
        <v>3</v>
      </c>
      <c r="E75" s="6">
        <f t="shared" si="45"/>
        <v>7</v>
      </c>
      <c r="F75" s="6">
        <f t="shared" si="46"/>
        <v>9</v>
      </c>
      <c r="G75" s="6">
        <f t="shared" si="47"/>
        <v>12</v>
      </c>
      <c r="H75" s="6">
        <f t="shared" si="48"/>
        <v>19</v>
      </c>
      <c r="I75" s="6">
        <f t="shared" si="49"/>
        <v>20</v>
      </c>
      <c r="J75" s="6">
        <f t="shared" si="50"/>
        <v>21</v>
      </c>
      <c r="K75" s="6">
        <f t="shared" si="51"/>
        <v>22</v>
      </c>
      <c r="L75" s="6">
        <f t="shared" si="52"/>
        <v>25</v>
      </c>
      <c r="M75" s="6">
        <f t="shared" si="53"/>
        <v>26</v>
      </c>
      <c r="N75" s="6">
        <f t="shared" si="54"/>
        <v>27</v>
      </c>
    </row>
    <row r="76">
      <c r="A76" s="3" t="s">
        <v>27</v>
      </c>
      <c r="C76" s="6">
        <f t="shared" si="43"/>
        <v>1</v>
      </c>
      <c r="D76" s="6">
        <f t="shared" si="44"/>
        <v>3</v>
      </c>
      <c r="E76" s="6">
        <f t="shared" si="45"/>
        <v>5</v>
      </c>
      <c r="F76" s="6">
        <f t="shared" si="46"/>
        <v>8</v>
      </c>
      <c r="G76" s="6">
        <f t="shared" si="47"/>
        <v>31</v>
      </c>
      <c r="H76" s="6">
        <f t="shared" si="48"/>
        <v>12</v>
      </c>
      <c r="I76" s="6">
        <f t="shared" si="49"/>
        <v>15</v>
      </c>
      <c r="J76" s="6">
        <f t="shared" si="50"/>
        <v>18</v>
      </c>
      <c r="K76" s="6">
        <f t="shared" si="51"/>
        <v>20</v>
      </c>
      <c r="L76" s="6">
        <f t="shared" si="52"/>
        <v>24</v>
      </c>
      <c r="M76" s="6">
        <f t="shared" si="53"/>
        <v>27</v>
      </c>
      <c r="N76" s="6">
        <f t="shared" si="54"/>
        <v>31</v>
      </c>
    </row>
    <row r="77">
      <c r="A77" s="3" t="s">
        <v>28</v>
      </c>
      <c r="C77" s="6">
        <f t="shared" si="43"/>
        <v>1</v>
      </c>
      <c r="D77" s="6">
        <f t="shared" si="44"/>
        <v>7</v>
      </c>
      <c r="E77" s="6">
        <f t="shared" si="45"/>
        <v>8</v>
      </c>
      <c r="F77" s="6">
        <f t="shared" si="46"/>
        <v>14</v>
      </c>
      <c r="G77" s="6">
        <f t="shared" si="47"/>
        <v>18</v>
      </c>
      <c r="H77" s="6">
        <f t="shared" si="48"/>
        <v>20</v>
      </c>
      <c r="I77" s="6">
        <f t="shared" si="49"/>
        <v>26</v>
      </c>
      <c r="J77" s="6">
        <f t="shared" si="50"/>
        <v>32</v>
      </c>
      <c r="K77" s="6">
        <f t="shared" si="51"/>
        <v>35</v>
      </c>
      <c r="L77" s="6">
        <f t="shared" si="52"/>
        <v>41</v>
      </c>
      <c r="M77" s="6">
        <f t="shared" si="53"/>
        <v>44</v>
      </c>
      <c r="N77" s="6">
        <f t="shared" si="54"/>
        <v>49</v>
      </c>
    </row>
    <row r="78">
      <c r="A78" s="3" t="s">
        <v>29</v>
      </c>
      <c r="C78" s="6">
        <f t="shared" si="43"/>
        <v>3</v>
      </c>
      <c r="D78" s="6">
        <f t="shared" si="44"/>
        <v>7</v>
      </c>
      <c r="E78" s="6">
        <f t="shared" si="45"/>
        <v>14</v>
      </c>
      <c r="F78" s="6">
        <f t="shared" si="46"/>
        <v>19</v>
      </c>
      <c r="G78" s="6">
        <f t="shared" si="47"/>
        <v>47</v>
      </c>
      <c r="H78" s="6">
        <f t="shared" si="48"/>
        <v>24</v>
      </c>
      <c r="I78" s="6">
        <f t="shared" si="49"/>
        <v>28</v>
      </c>
      <c r="J78" s="6">
        <f t="shared" si="50"/>
        <v>32</v>
      </c>
      <c r="K78" s="6">
        <f t="shared" si="51"/>
        <v>33</v>
      </c>
      <c r="L78" s="6">
        <f t="shared" si="52"/>
        <v>39</v>
      </c>
      <c r="M78" s="6">
        <f t="shared" si="53"/>
        <v>44</v>
      </c>
      <c r="N78" s="6">
        <f t="shared" si="54"/>
        <v>47</v>
      </c>
    </row>
    <row r="79">
      <c r="A79" s="3" t="s">
        <v>30</v>
      </c>
      <c r="C79" s="6">
        <f t="shared" si="43"/>
        <v>0</v>
      </c>
      <c r="D79" s="6">
        <f t="shared" si="44"/>
        <v>2</v>
      </c>
      <c r="E79" s="6">
        <f t="shared" si="45"/>
        <v>2</v>
      </c>
      <c r="F79" s="6">
        <f t="shared" si="46"/>
        <v>2</v>
      </c>
      <c r="G79" s="6">
        <f t="shared" si="47"/>
        <v>14</v>
      </c>
      <c r="H79" s="6">
        <f t="shared" si="48"/>
        <v>5</v>
      </c>
      <c r="I79" s="6">
        <f t="shared" si="49"/>
        <v>6</v>
      </c>
      <c r="J79" s="6">
        <f t="shared" si="50"/>
        <v>9</v>
      </c>
      <c r="K79" s="6">
        <f t="shared" si="51"/>
        <v>10</v>
      </c>
      <c r="L79" s="6">
        <f t="shared" si="52"/>
        <v>12</v>
      </c>
      <c r="M79" s="6">
        <f t="shared" si="53"/>
        <v>13</v>
      </c>
      <c r="N79" s="6">
        <f t="shared" si="54"/>
        <v>14</v>
      </c>
    </row>
    <row r="80">
      <c r="A80" s="3" t="s">
        <v>31</v>
      </c>
      <c r="C80" s="6">
        <f t="shared" si="43"/>
        <v>0</v>
      </c>
      <c r="D80" s="6">
        <f t="shared" si="44"/>
        <v>1</v>
      </c>
      <c r="E80" s="6">
        <f t="shared" si="45"/>
        <v>4</v>
      </c>
      <c r="F80" s="6">
        <f t="shared" si="46"/>
        <v>5</v>
      </c>
      <c r="G80" s="6">
        <f t="shared" si="47"/>
        <v>8</v>
      </c>
      <c r="H80" s="6">
        <f t="shared" si="48"/>
        <v>11</v>
      </c>
      <c r="I80" s="6">
        <f t="shared" si="49"/>
        <v>14</v>
      </c>
      <c r="J80" s="6">
        <f t="shared" si="50"/>
        <v>16</v>
      </c>
      <c r="K80" s="6">
        <f t="shared" si="51"/>
        <v>18</v>
      </c>
      <c r="L80" s="6">
        <f t="shared" si="52"/>
        <v>20</v>
      </c>
      <c r="M80" s="6">
        <f t="shared" si="53"/>
        <v>23</v>
      </c>
      <c r="N80" s="6">
        <f t="shared" si="54"/>
        <v>24</v>
      </c>
    </row>
    <row r="81">
      <c r="A81" s="3" t="s">
        <v>32</v>
      </c>
      <c r="C81" s="6">
        <f t="shared" si="43"/>
        <v>2</v>
      </c>
      <c r="D81" s="6">
        <f t="shared" si="44"/>
        <v>7</v>
      </c>
      <c r="E81" s="6">
        <f t="shared" si="45"/>
        <v>10</v>
      </c>
      <c r="F81" s="6">
        <f t="shared" si="46"/>
        <v>17</v>
      </c>
      <c r="G81" s="6">
        <f t="shared" si="47"/>
        <v>20</v>
      </c>
      <c r="H81" s="6">
        <f t="shared" si="48"/>
        <v>24</v>
      </c>
      <c r="I81" s="6">
        <f t="shared" si="49"/>
        <v>30</v>
      </c>
      <c r="J81" s="6">
        <f t="shared" si="50"/>
        <v>32</v>
      </c>
      <c r="K81" s="6">
        <f t="shared" si="51"/>
        <v>33</v>
      </c>
      <c r="L81" s="6">
        <f t="shared" si="52"/>
        <v>34</v>
      </c>
      <c r="M81" s="6">
        <f t="shared" si="53"/>
        <v>39</v>
      </c>
      <c r="N81" s="6">
        <f t="shared" si="54"/>
        <v>43</v>
      </c>
    </row>
    <row r="82">
      <c r="A82" s="3" t="s">
        <v>33</v>
      </c>
      <c r="C82" s="6">
        <f t="shared" si="43"/>
        <v>1</v>
      </c>
      <c r="D82" s="6">
        <f t="shared" si="44"/>
        <v>3</v>
      </c>
      <c r="E82" s="6">
        <f t="shared" si="45"/>
        <v>5</v>
      </c>
      <c r="F82" s="6">
        <f t="shared" si="46"/>
        <v>7</v>
      </c>
      <c r="G82" s="6">
        <f t="shared" si="47"/>
        <v>26</v>
      </c>
      <c r="H82" s="6">
        <f t="shared" si="48"/>
        <v>13</v>
      </c>
      <c r="I82" s="6">
        <f t="shared" si="49"/>
        <v>14</v>
      </c>
      <c r="J82" s="6">
        <f t="shared" si="50"/>
        <v>19</v>
      </c>
      <c r="K82" s="6">
        <f t="shared" si="51"/>
        <v>19</v>
      </c>
      <c r="L82" s="6">
        <f t="shared" si="52"/>
        <v>23</v>
      </c>
      <c r="M82" s="6">
        <f t="shared" si="53"/>
        <v>25</v>
      </c>
      <c r="N82" s="6">
        <f t="shared" si="54"/>
        <v>26</v>
      </c>
    </row>
    <row r="83">
      <c r="A83" s="3" t="s">
        <v>34</v>
      </c>
      <c r="C83" s="6">
        <f t="shared" si="43"/>
        <v>4</v>
      </c>
      <c r="D83" s="6">
        <f t="shared" si="44"/>
        <v>9</v>
      </c>
      <c r="E83" s="6">
        <f t="shared" si="45"/>
        <v>13</v>
      </c>
      <c r="F83" s="6">
        <f t="shared" si="46"/>
        <v>16</v>
      </c>
      <c r="G83" s="6">
        <f t="shared" si="47"/>
        <v>22</v>
      </c>
      <c r="H83" s="6">
        <f t="shared" si="48"/>
        <v>26</v>
      </c>
      <c r="I83" s="6">
        <f t="shared" si="49"/>
        <v>33</v>
      </c>
      <c r="J83" s="6">
        <f t="shared" si="50"/>
        <v>38</v>
      </c>
      <c r="K83" s="6">
        <f t="shared" si="51"/>
        <v>41</v>
      </c>
      <c r="L83" s="6">
        <f t="shared" si="52"/>
        <v>45</v>
      </c>
      <c r="M83" s="6">
        <f t="shared" si="53"/>
        <v>50</v>
      </c>
      <c r="N83" s="6">
        <f t="shared" si="54"/>
        <v>56</v>
      </c>
    </row>
    <row r="84">
      <c r="A84" s="3" t="s">
        <v>35</v>
      </c>
      <c r="C84" s="6">
        <f t="shared" si="43"/>
        <v>0</v>
      </c>
      <c r="D84" s="6">
        <f t="shared" si="44"/>
        <v>1</v>
      </c>
      <c r="E84" s="6">
        <f t="shared" si="45"/>
        <v>2</v>
      </c>
      <c r="F84" s="6">
        <f t="shared" si="46"/>
        <v>4</v>
      </c>
      <c r="G84" s="6">
        <f t="shared" si="47"/>
        <v>8</v>
      </c>
      <c r="H84" s="6">
        <f t="shared" si="48"/>
        <v>11</v>
      </c>
      <c r="I84" s="6">
        <f t="shared" si="49"/>
        <v>12</v>
      </c>
      <c r="J84" s="6">
        <f t="shared" si="50"/>
        <v>13</v>
      </c>
      <c r="K84" s="6">
        <f t="shared" si="51"/>
        <v>14</v>
      </c>
      <c r="L84" s="6">
        <f t="shared" si="52"/>
        <v>18</v>
      </c>
      <c r="M84" s="6">
        <f t="shared" si="53"/>
        <v>21</v>
      </c>
      <c r="N84" s="6">
        <f t="shared" si="54"/>
        <v>25</v>
      </c>
    </row>
    <row r="85">
      <c r="A85" s="3" t="s">
        <v>37</v>
      </c>
      <c r="C85" s="6">
        <f t="shared" si="43"/>
        <v>0</v>
      </c>
      <c r="D85" s="6">
        <f t="shared" si="44"/>
        <v>5</v>
      </c>
      <c r="E85" s="6">
        <f t="shared" si="45"/>
        <v>7</v>
      </c>
      <c r="F85" s="6">
        <f t="shared" si="46"/>
        <v>13</v>
      </c>
      <c r="G85" s="6">
        <f t="shared" si="47"/>
        <v>17</v>
      </c>
      <c r="H85" s="6">
        <f t="shared" si="48"/>
        <v>21</v>
      </c>
      <c r="I85" s="6">
        <f t="shared" si="49"/>
        <v>24</v>
      </c>
      <c r="J85" s="6">
        <f t="shared" si="50"/>
        <v>29</v>
      </c>
      <c r="K85" s="6">
        <f t="shared" si="51"/>
        <v>31</v>
      </c>
      <c r="L85" s="6">
        <f t="shared" si="52"/>
        <v>34</v>
      </c>
      <c r="M85" s="6">
        <f t="shared" si="53"/>
        <v>37</v>
      </c>
      <c r="N85" s="6">
        <f t="shared" si="54"/>
        <v>43</v>
      </c>
    </row>
    <row r="86">
      <c r="A86" s="3" t="s">
        <v>38</v>
      </c>
      <c r="C86" s="6">
        <f t="shared" si="43"/>
        <v>2</v>
      </c>
      <c r="D86" s="6">
        <f t="shared" si="44"/>
        <v>5</v>
      </c>
      <c r="E86" s="6">
        <f t="shared" si="45"/>
        <v>8</v>
      </c>
      <c r="F86" s="6">
        <f t="shared" si="46"/>
        <v>12</v>
      </c>
      <c r="G86" s="6">
        <f t="shared" si="47"/>
        <v>16</v>
      </c>
      <c r="H86" s="6">
        <f t="shared" si="48"/>
        <v>19</v>
      </c>
      <c r="I86" s="6">
        <f t="shared" si="49"/>
        <v>22</v>
      </c>
      <c r="J86" s="6">
        <f t="shared" si="50"/>
        <v>23</v>
      </c>
      <c r="K86" s="6">
        <f t="shared" si="51"/>
        <v>24</v>
      </c>
      <c r="L86" s="6">
        <f t="shared" si="52"/>
        <v>29</v>
      </c>
      <c r="M86" s="6">
        <f t="shared" si="53"/>
        <v>36</v>
      </c>
      <c r="N86" s="6">
        <f t="shared" si="54"/>
        <v>39</v>
      </c>
    </row>
    <row r="87">
      <c r="A87" s="3" t="s">
        <v>39</v>
      </c>
      <c r="C87" s="6">
        <f t="shared" si="43"/>
        <v>2</v>
      </c>
      <c r="D87" s="6">
        <f t="shared" si="44"/>
        <v>7</v>
      </c>
      <c r="E87" s="6">
        <f t="shared" si="45"/>
        <v>11</v>
      </c>
      <c r="F87" s="6">
        <f t="shared" si="46"/>
        <v>18</v>
      </c>
      <c r="G87" s="6">
        <f t="shared" si="47"/>
        <v>24</v>
      </c>
      <c r="H87" s="6">
        <f t="shared" si="48"/>
        <v>31</v>
      </c>
      <c r="I87" s="6">
        <f t="shared" si="49"/>
        <v>36</v>
      </c>
      <c r="J87" s="6">
        <f t="shared" si="50"/>
        <v>40</v>
      </c>
      <c r="K87" s="6">
        <f t="shared" si="51"/>
        <v>42</v>
      </c>
      <c r="L87" s="6">
        <f t="shared" si="52"/>
        <v>47</v>
      </c>
      <c r="M87" s="6">
        <f t="shared" si="53"/>
        <v>54</v>
      </c>
      <c r="N87" s="6">
        <f t="shared" si="54"/>
        <v>60</v>
      </c>
    </row>
    <row r="88">
      <c r="A88" s="3" t="s">
        <v>40</v>
      </c>
      <c r="C88" s="6">
        <f t="shared" si="43"/>
        <v>2</v>
      </c>
      <c r="D88" s="6">
        <f t="shared" si="44"/>
        <v>3</v>
      </c>
      <c r="E88" s="6">
        <f t="shared" si="45"/>
        <v>8</v>
      </c>
      <c r="F88" s="6">
        <f t="shared" si="46"/>
        <v>12</v>
      </c>
      <c r="G88" s="6">
        <f t="shared" si="47"/>
        <v>15</v>
      </c>
      <c r="H88" s="6">
        <f t="shared" si="48"/>
        <v>18</v>
      </c>
      <c r="I88" s="6">
        <f t="shared" si="49"/>
        <v>21</v>
      </c>
      <c r="J88" s="6">
        <f t="shared" si="50"/>
        <v>24</v>
      </c>
      <c r="K88" s="6">
        <f t="shared" si="51"/>
        <v>27</v>
      </c>
      <c r="L88" s="6">
        <f t="shared" si="52"/>
        <v>29</v>
      </c>
      <c r="M88" s="6">
        <f t="shared" si="53"/>
        <v>33</v>
      </c>
      <c r="N88" s="6">
        <f t="shared" si="54"/>
        <v>35</v>
      </c>
    </row>
    <row r="89">
      <c r="A89" s="3" t="s">
        <v>41</v>
      </c>
      <c r="C89" s="6">
        <f t="shared" si="43"/>
        <v>1</v>
      </c>
      <c r="D89" s="6">
        <f t="shared" si="44"/>
        <v>8</v>
      </c>
      <c r="E89" s="6">
        <f t="shared" si="45"/>
        <v>14</v>
      </c>
      <c r="F89" s="6">
        <f t="shared" si="46"/>
        <v>21</v>
      </c>
      <c r="G89" s="6">
        <f t="shared" si="47"/>
        <v>28</v>
      </c>
      <c r="H89" s="6">
        <f t="shared" si="48"/>
        <v>35</v>
      </c>
      <c r="I89" s="6">
        <f t="shared" si="49"/>
        <v>37</v>
      </c>
      <c r="J89" s="6">
        <f t="shared" si="50"/>
        <v>41</v>
      </c>
      <c r="K89" s="6">
        <f t="shared" si="51"/>
        <v>45</v>
      </c>
      <c r="L89" s="6">
        <f t="shared" si="52"/>
        <v>49</v>
      </c>
      <c r="M89" s="6">
        <f t="shared" si="53"/>
        <v>56</v>
      </c>
      <c r="N89" s="6">
        <f t="shared" si="54"/>
        <v>62</v>
      </c>
    </row>
    <row r="90">
      <c r="A90" s="3" t="s">
        <v>42</v>
      </c>
      <c r="C90" s="6">
        <f t="shared" si="43"/>
        <v>2</v>
      </c>
      <c r="D90" s="6">
        <f t="shared" si="44"/>
        <v>8</v>
      </c>
      <c r="E90" s="6">
        <f t="shared" si="45"/>
        <v>12</v>
      </c>
      <c r="F90" s="6">
        <f t="shared" si="46"/>
        <v>13</v>
      </c>
      <c r="G90" s="6">
        <f t="shared" si="47"/>
        <v>17</v>
      </c>
      <c r="H90" s="6">
        <f t="shared" si="48"/>
        <v>19</v>
      </c>
      <c r="I90" s="6">
        <f t="shared" si="49"/>
        <v>22</v>
      </c>
      <c r="J90" s="6">
        <f t="shared" si="50"/>
        <v>25</v>
      </c>
      <c r="K90" s="6">
        <f t="shared" si="51"/>
        <v>25</v>
      </c>
      <c r="L90" s="6">
        <f t="shared" si="52"/>
        <v>28</v>
      </c>
      <c r="M90" s="6">
        <f t="shared" si="53"/>
        <v>30</v>
      </c>
      <c r="N90" s="6">
        <f t="shared" si="54"/>
        <v>35</v>
      </c>
    </row>
    <row r="91">
      <c r="A91" s="3" t="s">
        <v>43</v>
      </c>
      <c r="C91" s="6">
        <f t="shared" si="43"/>
        <v>3</v>
      </c>
      <c r="D91" s="6">
        <f t="shared" si="44"/>
        <v>7</v>
      </c>
      <c r="E91" s="6">
        <f t="shared" si="45"/>
        <v>12</v>
      </c>
      <c r="F91" s="6">
        <f t="shared" si="46"/>
        <v>16</v>
      </c>
      <c r="G91" s="6">
        <f t="shared" si="47"/>
        <v>21</v>
      </c>
      <c r="H91" s="6">
        <f t="shared" si="48"/>
        <v>27</v>
      </c>
      <c r="I91" s="6">
        <f t="shared" si="49"/>
        <v>32</v>
      </c>
      <c r="J91" s="6">
        <f t="shared" si="50"/>
        <v>38</v>
      </c>
      <c r="K91" s="6">
        <f t="shared" si="51"/>
        <v>39</v>
      </c>
      <c r="L91" s="6">
        <f t="shared" si="52"/>
        <v>43</v>
      </c>
      <c r="M91" s="6">
        <f t="shared" si="53"/>
        <v>50</v>
      </c>
      <c r="N91" s="6">
        <f t="shared" si="54"/>
        <v>53</v>
      </c>
    </row>
    <row r="92">
      <c r="A92" s="3" t="s">
        <v>44</v>
      </c>
      <c r="C92" s="6">
        <f t="shared" si="43"/>
        <v>3</v>
      </c>
      <c r="D92" s="6">
        <f t="shared" si="44"/>
        <v>9</v>
      </c>
      <c r="E92" s="6">
        <f t="shared" si="45"/>
        <v>16</v>
      </c>
      <c r="F92" s="6">
        <f t="shared" si="46"/>
        <v>21</v>
      </c>
      <c r="G92" s="6">
        <f t="shared" si="47"/>
        <v>25</v>
      </c>
      <c r="H92" s="6">
        <f t="shared" si="48"/>
        <v>29</v>
      </c>
      <c r="I92" s="6">
        <f t="shared" si="49"/>
        <v>36</v>
      </c>
      <c r="J92" s="6">
        <f t="shared" si="50"/>
        <v>40</v>
      </c>
      <c r="K92" s="6">
        <f t="shared" si="51"/>
        <v>43</v>
      </c>
      <c r="L92" s="6">
        <f t="shared" si="52"/>
        <v>49</v>
      </c>
      <c r="M92" s="6">
        <f t="shared" si="53"/>
        <v>53</v>
      </c>
      <c r="N92" s="6">
        <f t="shared" si="54"/>
        <v>60</v>
      </c>
    </row>
    <row r="93">
      <c r="A93" s="3" t="s">
        <v>45</v>
      </c>
      <c r="C93" s="6">
        <f t="shared" si="43"/>
        <v>1</v>
      </c>
      <c r="D93" s="6">
        <f t="shared" si="44"/>
        <v>5</v>
      </c>
      <c r="E93" s="6">
        <f t="shared" si="45"/>
        <v>8</v>
      </c>
      <c r="F93" s="6">
        <f t="shared" si="46"/>
        <v>13</v>
      </c>
      <c r="G93" s="6">
        <f t="shared" si="47"/>
        <v>14</v>
      </c>
      <c r="H93" s="6">
        <f t="shared" si="48"/>
        <v>18</v>
      </c>
      <c r="I93" s="6">
        <f t="shared" si="49"/>
        <v>20</v>
      </c>
      <c r="J93" s="6">
        <f t="shared" si="50"/>
        <v>24</v>
      </c>
      <c r="K93" s="6">
        <f t="shared" si="51"/>
        <v>27</v>
      </c>
      <c r="L93" s="6">
        <f t="shared" si="52"/>
        <v>31</v>
      </c>
      <c r="M93" s="6">
        <f t="shared" si="53"/>
        <v>33</v>
      </c>
      <c r="N93" s="6">
        <f t="shared" si="54"/>
        <v>38</v>
      </c>
    </row>
    <row r="94">
      <c r="A94" s="3" t="s">
        <v>46</v>
      </c>
      <c r="C94" s="6">
        <f t="shared" si="43"/>
        <v>2</v>
      </c>
      <c r="D94" s="6">
        <f t="shared" si="44"/>
        <v>3</v>
      </c>
      <c r="E94" s="6">
        <f t="shared" si="45"/>
        <v>4</v>
      </c>
      <c r="F94" s="6">
        <f t="shared" si="46"/>
        <v>6</v>
      </c>
      <c r="G94" s="6">
        <f t="shared" si="47"/>
        <v>7</v>
      </c>
      <c r="H94" s="6">
        <f t="shared" si="48"/>
        <v>8</v>
      </c>
      <c r="I94" s="6">
        <f t="shared" si="49"/>
        <v>13</v>
      </c>
      <c r="J94" s="6">
        <f t="shared" si="50"/>
        <v>17</v>
      </c>
      <c r="K94" s="6">
        <f t="shared" si="51"/>
        <v>19</v>
      </c>
      <c r="L94" s="6">
        <f t="shared" si="52"/>
        <v>20</v>
      </c>
      <c r="M94" s="6">
        <f t="shared" si="53"/>
        <v>24</v>
      </c>
      <c r="N94" s="6">
        <f t="shared" si="54"/>
        <v>26</v>
      </c>
    </row>
    <row r="95">
      <c r="A95" s="3" t="s">
        <v>47</v>
      </c>
      <c r="C95" s="6">
        <f t="shared" si="43"/>
        <v>1</v>
      </c>
      <c r="D95" s="6">
        <f t="shared" si="44"/>
        <v>4</v>
      </c>
      <c r="E95" s="6">
        <f t="shared" si="45"/>
        <v>8</v>
      </c>
      <c r="F95" s="6">
        <f t="shared" si="46"/>
        <v>13</v>
      </c>
      <c r="G95" s="6">
        <f t="shared" si="47"/>
        <v>17</v>
      </c>
      <c r="H95" s="6">
        <f t="shared" si="48"/>
        <v>21</v>
      </c>
      <c r="I95" s="6">
        <f t="shared" si="49"/>
        <v>27</v>
      </c>
      <c r="J95" s="6">
        <f t="shared" si="50"/>
        <v>32</v>
      </c>
      <c r="K95" s="6">
        <f t="shared" si="51"/>
        <v>35</v>
      </c>
      <c r="L95" s="6">
        <f t="shared" si="52"/>
        <v>40</v>
      </c>
      <c r="M95" s="6">
        <f t="shared" si="53"/>
        <v>45</v>
      </c>
      <c r="N95" s="6">
        <f t="shared" si="54"/>
        <v>50</v>
      </c>
    </row>
    <row r="96">
      <c r="A96" s="3" t="s">
        <v>48</v>
      </c>
      <c r="C96" s="6">
        <f t="shared" si="43"/>
        <v>1</v>
      </c>
      <c r="D96" s="6">
        <f t="shared" si="44"/>
        <v>4</v>
      </c>
      <c r="E96" s="6">
        <f t="shared" si="45"/>
        <v>4</v>
      </c>
      <c r="F96" s="6">
        <f t="shared" si="46"/>
        <v>7</v>
      </c>
      <c r="G96" s="6">
        <f t="shared" si="47"/>
        <v>13</v>
      </c>
      <c r="H96" s="6">
        <f t="shared" si="48"/>
        <v>15</v>
      </c>
      <c r="I96" s="6">
        <f t="shared" si="49"/>
        <v>17</v>
      </c>
      <c r="J96" s="6">
        <f t="shared" si="50"/>
        <v>19</v>
      </c>
      <c r="K96" s="6">
        <f t="shared" si="51"/>
        <v>21</v>
      </c>
      <c r="L96" s="6">
        <f t="shared" si="52"/>
        <v>23</v>
      </c>
      <c r="M96" s="6">
        <f t="shared" si="53"/>
        <v>25</v>
      </c>
      <c r="N96" s="6">
        <f t="shared" si="54"/>
        <v>26</v>
      </c>
    </row>
    <row r="97">
      <c r="A97" s="3" t="s">
        <v>49</v>
      </c>
      <c r="C97" s="6">
        <f t="shared" si="43"/>
        <v>1</v>
      </c>
      <c r="D97" s="6">
        <f t="shared" si="44"/>
        <v>2</v>
      </c>
      <c r="E97" s="6">
        <f t="shared" si="45"/>
        <v>4</v>
      </c>
      <c r="F97" s="6">
        <f t="shared" si="46"/>
        <v>6</v>
      </c>
      <c r="G97" s="6">
        <f t="shared" si="47"/>
        <v>7</v>
      </c>
      <c r="H97" s="6">
        <f t="shared" si="48"/>
        <v>11</v>
      </c>
      <c r="I97" s="6">
        <f t="shared" si="49"/>
        <v>15</v>
      </c>
      <c r="J97" s="6">
        <f t="shared" si="50"/>
        <v>17</v>
      </c>
      <c r="K97" s="6">
        <f t="shared" si="51"/>
        <v>18</v>
      </c>
      <c r="L97" s="6">
        <f t="shared" si="52"/>
        <v>25</v>
      </c>
      <c r="M97" s="6">
        <f t="shared" si="53"/>
        <v>28</v>
      </c>
      <c r="N97" s="6">
        <f t="shared" si="54"/>
        <v>32</v>
      </c>
    </row>
    <row r="98">
      <c r="A98" s="3" t="s">
        <v>50</v>
      </c>
      <c r="C98" s="6">
        <f t="shared" si="43"/>
        <v>2</v>
      </c>
      <c r="D98" s="6">
        <f t="shared" si="44"/>
        <v>7</v>
      </c>
      <c r="E98" s="6">
        <f t="shared" si="45"/>
        <v>12</v>
      </c>
      <c r="F98" s="6">
        <f t="shared" si="46"/>
        <v>18</v>
      </c>
      <c r="G98" s="6">
        <f t="shared" si="47"/>
        <v>20</v>
      </c>
      <c r="H98" s="6">
        <f t="shared" si="48"/>
        <v>25</v>
      </c>
      <c r="I98" s="6">
        <f t="shared" si="49"/>
        <v>28</v>
      </c>
      <c r="J98" s="6">
        <f t="shared" si="50"/>
        <v>33</v>
      </c>
      <c r="K98" s="6">
        <f t="shared" si="51"/>
        <v>34</v>
      </c>
      <c r="L98" s="6">
        <f t="shared" si="52"/>
        <v>36</v>
      </c>
      <c r="M98" s="6">
        <f t="shared" si="53"/>
        <v>38</v>
      </c>
      <c r="N98" s="6">
        <f t="shared" si="54"/>
        <v>42</v>
      </c>
    </row>
    <row r="99">
      <c r="A99" s="3" t="s">
        <v>51</v>
      </c>
      <c r="C99" s="6">
        <f t="shared" si="43"/>
        <v>1</v>
      </c>
      <c r="D99" s="6">
        <f t="shared" si="44"/>
        <v>2</v>
      </c>
      <c r="E99" s="6">
        <f t="shared" si="45"/>
        <v>5</v>
      </c>
      <c r="F99" s="6">
        <f t="shared" si="46"/>
        <v>6</v>
      </c>
      <c r="G99" s="6">
        <f t="shared" si="47"/>
        <v>8</v>
      </c>
      <c r="H99" s="6">
        <f t="shared" si="48"/>
        <v>12</v>
      </c>
      <c r="I99" s="6">
        <f t="shared" si="49"/>
        <v>15</v>
      </c>
      <c r="J99" s="6">
        <f t="shared" si="50"/>
        <v>20</v>
      </c>
      <c r="K99" s="6">
        <f t="shared" si="51"/>
        <v>23</v>
      </c>
      <c r="L99" s="6">
        <f t="shared" si="52"/>
        <v>28</v>
      </c>
      <c r="M99" s="6">
        <f t="shared" si="53"/>
        <v>30</v>
      </c>
      <c r="N99" s="6">
        <f t="shared" si="54"/>
        <v>33</v>
      </c>
    </row>
    <row r="100" ht="14.25" customHeight="1"/>
    <row r="101" ht="14.25" customHeight="1">
      <c r="B101" s="65">
        <v>41932.0</v>
      </c>
      <c r="C101" s="67">
        <f t="shared" ref="C101:O101" si="55">B101+14</f>
        <v>41946</v>
      </c>
      <c r="D101" s="67">
        <f t="shared" si="55"/>
        <v>41960</v>
      </c>
      <c r="E101" s="67">
        <f t="shared" si="55"/>
        <v>41974</v>
      </c>
      <c r="F101" s="67">
        <f t="shared" si="55"/>
        <v>41988</v>
      </c>
      <c r="G101" s="67">
        <f t="shared" si="55"/>
        <v>42002</v>
      </c>
      <c r="H101" s="67">
        <f t="shared" si="55"/>
        <v>42016</v>
      </c>
      <c r="I101" s="67">
        <f t="shared" si="55"/>
        <v>42030</v>
      </c>
      <c r="J101" s="67">
        <f t="shared" si="55"/>
        <v>42044</v>
      </c>
      <c r="K101" s="67">
        <f t="shared" si="55"/>
        <v>42058</v>
      </c>
      <c r="L101" s="67">
        <f t="shared" si="55"/>
        <v>42072</v>
      </c>
      <c r="M101" s="67">
        <f t="shared" si="55"/>
        <v>42086</v>
      </c>
      <c r="N101" s="67">
        <f t="shared" si="55"/>
        <v>42100</v>
      </c>
      <c r="O101" s="67">
        <f t="shared" si="55"/>
        <v>42114</v>
      </c>
    </row>
    <row r="102" ht="14.25" customHeight="1">
      <c r="B102" s="2">
        <v>0.0</v>
      </c>
      <c r="C102" s="2">
        <v>1.0</v>
      </c>
      <c r="D102" s="2">
        <v>2.0</v>
      </c>
      <c r="E102" s="2">
        <v>3.0</v>
      </c>
      <c r="F102" s="2">
        <v>4.0</v>
      </c>
      <c r="G102" s="2">
        <v>5.0</v>
      </c>
      <c r="H102" s="2">
        <v>6.0</v>
      </c>
      <c r="I102" s="2">
        <v>7.0</v>
      </c>
      <c r="J102" s="2">
        <v>8.0</v>
      </c>
      <c r="K102" s="2">
        <v>9.0</v>
      </c>
      <c r="L102" s="2">
        <v>10.0</v>
      </c>
      <c r="M102" s="2">
        <v>11.0</v>
      </c>
      <c r="N102" s="2">
        <v>12.0</v>
      </c>
      <c r="O102" s="2">
        <v>13.0</v>
      </c>
    </row>
    <row r="103" ht="14.25" customHeight="1">
      <c r="A103" s="3" t="s">
        <v>1</v>
      </c>
      <c r="C103" s="6">
        <f t="shared" ref="C103:O103" si="56">((C38-B38)/((C38-B38)+(C70-B70)))+(C38-B38)/100</f>
        <v>0.51</v>
      </c>
      <c r="D103" s="6">
        <f t="shared" si="56"/>
        <v>0.6114285714</v>
      </c>
      <c r="E103" s="6">
        <f t="shared" si="56"/>
        <v>0.7066666667</v>
      </c>
      <c r="F103" s="6">
        <f t="shared" si="56"/>
        <v>0.945</v>
      </c>
      <c r="G103" s="6">
        <f t="shared" si="56"/>
        <v>0.3933333333</v>
      </c>
      <c r="H103" s="6">
        <f t="shared" si="56"/>
        <v>-1.68</v>
      </c>
      <c r="I103" s="6">
        <f t="shared" si="56"/>
        <v>1.08</v>
      </c>
      <c r="J103" s="6">
        <f t="shared" si="56"/>
        <v>0.7642857143</v>
      </c>
      <c r="K103" s="6">
        <f t="shared" si="56"/>
        <v>0.52</v>
      </c>
      <c r="L103" s="6">
        <f t="shared" si="56"/>
        <v>0.8833333333</v>
      </c>
      <c r="M103" s="6">
        <f t="shared" si="56"/>
        <v>0.54</v>
      </c>
      <c r="N103" s="6">
        <f t="shared" si="56"/>
        <v>0.7066666667</v>
      </c>
      <c r="O103" s="6">
        <f t="shared" si="56"/>
        <v>0.18</v>
      </c>
    </row>
    <row r="104" ht="14.25" customHeight="1">
      <c r="A104" s="3" t="s">
        <v>22</v>
      </c>
      <c r="C104" s="6">
        <f t="shared" ref="C104:O104" si="57">((C39-B39)/((C39-B39)+(C71-B71)))+(C39-B39)/100</f>
        <v>0.51</v>
      </c>
      <c r="D104" s="6">
        <f t="shared" si="57"/>
        <v>0.3533333333</v>
      </c>
      <c r="E104" s="6">
        <f t="shared" si="57"/>
        <v>0.1766666667</v>
      </c>
      <c r="F104" s="6">
        <f t="shared" si="57"/>
        <v>0.4585714286</v>
      </c>
      <c r="G104" s="6">
        <f t="shared" si="57"/>
        <v>0.4585714286</v>
      </c>
      <c r="H104" s="6">
        <f t="shared" si="57"/>
        <v>0.3057142857</v>
      </c>
      <c r="I104" s="6">
        <f t="shared" si="57"/>
        <v>0.4585714286</v>
      </c>
      <c r="J104" s="6">
        <f t="shared" si="57"/>
        <v>0.54</v>
      </c>
      <c r="K104" s="6">
        <f t="shared" si="57"/>
        <v>0.3433333333</v>
      </c>
      <c r="L104" s="6">
        <f t="shared" si="57"/>
        <v>0.675</v>
      </c>
      <c r="M104" s="6">
        <f t="shared" si="57"/>
        <v>0.675</v>
      </c>
      <c r="N104" s="6">
        <f t="shared" si="57"/>
        <v>0.675</v>
      </c>
      <c r="O104" s="6">
        <f t="shared" si="57"/>
        <v>0.1045454545</v>
      </c>
    </row>
    <row r="105" ht="14.25" customHeight="1">
      <c r="A105" s="3" t="s">
        <v>23</v>
      </c>
      <c r="C105" s="6">
        <f t="shared" ref="C105:O105" si="58">((C40-B40)/((C40-B40)+(C72-B72)))+(C40-B40)/100</f>
        <v>0.51</v>
      </c>
      <c r="D105" s="6">
        <f t="shared" si="58"/>
        <v>0.4585714286</v>
      </c>
      <c r="E105" s="6">
        <f t="shared" si="58"/>
        <v>0.3533333333</v>
      </c>
      <c r="F105" s="6">
        <f t="shared" si="58"/>
        <v>0.6114285714</v>
      </c>
      <c r="G105" s="6">
        <f t="shared" si="58"/>
        <v>0.4585714286</v>
      </c>
      <c r="H105" s="6">
        <f t="shared" si="58"/>
        <v>0.405</v>
      </c>
      <c r="I105" s="6">
        <f t="shared" si="58"/>
        <v>0.3057142857</v>
      </c>
      <c r="J105" s="6">
        <f t="shared" si="58"/>
        <v>0.53</v>
      </c>
      <c r="K105" s="6">
        <f t="shared" si="58"/>
        <v>0.3433333333</v>
      </c>
      <c r="L105" s="6">
        <f t="shared" si="58"/>
        <v>0.405</v>
      </c>
      <c r="M105" s="6">
        <f t="shared" si="58"/>
        <v>0.6114285714</v>
      </c>
      <c r="N105" s="6">
        <f t="shared" si="58"/>
        <v>0.81</v>
      </c>
      <c r="O105" s="6">
        <f t="shared" si="58"/>
        <v>0.1105263158</v>
      </c>
    </row>
    <row r="106" ht="14.25" customHeight="1">
      <c r="A106" s="3" t="s">
        <v>24</v>
      </c>
      <c r="C106" s="6">
        <f t="shared" ref="C106:O106" si="59">((C41-B41)/((C41-B41)+(C73-B73)))+(C41-B41)/100</f>
        <v>0.3433333333</v>
      </c>
      <c r="D106" s="6">
        <f t="shared" si="59"/>
        <v>0.4585714286</v>
      </c>
      <c r="E106" s="6">
        <f t="shared" si="59"/>
        <v>0</v>
      </c>
      <c r="F106" s="6">
        <f t="shared" si="59"/>
        <v>0.42</v>
      </c>
      <c r="G106" s="6">
        <f t="shared" si="59"/>
        <v>0.54</v>
      </c>
      <c r="H106" s="6">
        <f t="shared" si="59"/>
        <v>0.675</v>
      </c>
      <c r="I106" s="6">
        <f t="shared" si="59"/>
        <v>0.7066666667</v>
      </c>
      <c r="J106" s="6">
        <f t="shared" si="59"/>
        <v>0.53</v>
      </c>
      <c r="K106" s="6">
        <f t="shared" si="59"/>
        <v>0</v>
      </c>
      <c r="L106" s="6">
        <f t="shared" si="59"/>
        <v>0.9171428571</v>
      </c>
      <c r="M106" s="6">
        <f t="shared" si="59"/>
        <v>0.3057142857</v>
      </c>
      <c r="N106" s="6">
        <f t="shared" si="59"/>
        <v>0.405</v>
      </c>
      <c r="O106" s="6">
        <f t="shared" si="59"/>
        <v>0.1042105263</v>
      </c>
    </row>
    <row r="107" ht="14.25" customHeight="1">
      <c r="A107" s="3" t="s">
        <v>25</v>
      </c>
      <c r="C107" s="6">
        <f t="shared" ref="C107:O107" si="60">((C42-B42)/((C42-B42)+(C74-B74)))+(C42-B42)/100</f>
        <v>0.6866666667</v>
      </c>
      <c r="D107" s="6">
        <f t="shared" si="60"/>
        <v>0.7642857143</v>
      </c>
      <c r="E107" s="6">
        <f t="shared" si="60"/>
        <v>0.6114285714</v>
      </c>
      <c r="F107" s="6">
        <f t="shared" si="60"/>
        <v>0.7066666667</v>
      </c>
      <c r="G107" s="6">
        <f t="shared" si="60"/>
        <v>0.9171428571</v>
      </c>
      <c r="H107" s="6">
        <f t="shared" si="60"/>
        <v>0.675</v>
      </c>
      <c r="I107" s="6">
        <f t="shared" si="60"/>
        <v>0.405</v>
      </c>
      <c r="J107" s="6">
        <f t="shared" si="60"/>
        <v>0.53</v>
      </c>
      <c r="K107" s="6">
        <f t="shared" si="60"/>
        <v>0.78</v>
      </c>
      <c r="L107" s="6">
        <f t="shared" si="60"/>
        <v>0.54</v>
      </c>
      <c r="M107" s="6">
        <f t="shared" si="60"/>
        <v>0.4585714286</v>
      </c>
      <c r="N107" s="6">
        <f t="shared" si="60"/>
        <v>0.7066666667</v>
      </c>
      <c r="O107" s="6">
        <f t="shared" si="60"/>
        <v>0.1374025974</v>
      </c>
    </row>
    <row r="108" ht="14.25" customHeight="1">
      <c r="A108" s="3" t="s">
        <v>26</v>
      </c>
      <c r="C108" s="6">
        <f t="shared" ref="C108:O108" si="61">((C43-B43)/((C43-B43)+(C75-B75)))+(C43-B43)/100</f>
        <v>0.51</v>
      </c>
      <c r="D108" s="6">
        <f t="shared" si="61"/>
        <v>0.7066666667</v>
      </c>
      <c r="E108" s="6">
        <f t="shared" si="61"/>
        <v>0.4585714286</v>
      </c>
      <c r="F108" s="6">
        <f t="shared" si="61"/>
        <v>0.7642857143</v>
      </c>
      <c r="G108" s="6">
        <f t="shared" si="61"/>
        <v>0.675</v>
      </c>
      <c r="H108" s="6">
        <f t="shared" si="61"/>
        <v>0.135</v>
      </c>
      <c r="I108" s="6">
        <f t="shared" si="61"/>
        <v>0.9171428571</v>
      </c>
      <c r="J108" s="6">
        <f t="shared" si="61"/>
        <v>0.945</v>
      </c>
      <c r="K108" s="6">
        <f t="shared" si="61"/>
        <v>0.78</v>
      </c>
      <c r="L108" s="6">
        <f t="shared" si="61"/>
        <v>0.675</v>
      </c>
      <c r="M108" s="6">
        <f t="shared" si="61"/>
        <v>0.9171428571</v>
      </c>
      <c r="N108" s="6">
        <f t="shared" si="61"/>
        <v>0.84</v>
      </c>
      <c r="O108" s="6">
        <f t="shared" si="61"/>
        <v>0.1493506494</v>
      </c>
    </row>
    <row r="109" ht="14.25" customHeight="1">
      <c r="A109" s="3" t="s">
        <v>27</v>
      </c>
      <c r="C109" s="6">
        <f t="shared" ref="C109:O109" si="62">((C44-B44)/((C44-B44)+(C76-B76)))+(C44-B44)/100</f>
        <v>0.6866666667</v>
      </c>
      <c r="D109" s="6">
        <f t="shared" si="62"/>
        <v>0.7642857143</v>
      </c>
      <c r="E109" s="6">
        <f t="shared" si="62"/>
        <v>0.81</v>
      </c>
      <c r="F109" s="6">
        <f t="shared" si="62"/>
        <v>0.6114285714</v>
      </c>
      <c r="G109" s="6">
        <f t="shared" si="62"/>
        <v>0.2285714286</v>
      </c>
      <c r="H109" s="6">
        <f t="shared" si="62"/>
        <v>-0.2266666667</v>
      </c>
      <c r="I109" s="6">
        <f t="shared" si="62"/>
        <v>0.6114285714</v>
      </c>
      <c r="J109" s="6">
        <f t="shared" si="62"/>
        <v>0.675</v>
      </c>
      <c r="K109" s="6">
        <f t="shared" si="62"/>
        <v>0.63</v>
      </c>
      <c r="L109" s="6">
        <f t="shared" si="62"/>
        <v>0.3533333333</v>
      </c>
      <c r="M109" s="6">
        <f t="shared" si="62"/>
        <v>0.6114285714</v>
      </c>
      <c r="N109" s="6">
        <f t="shared" si="62"/>
        <v>0.3533333333</v>
      </c>
      <c r="O109" s="6">
        <f t="shared" si="62"/>
        <v>0.1374025974</v>
      </c>
    </row>
    <row r="110" ht="14.25" customHeight="1">
      <c r="A110" s="3" t="s">
        <v>28</v>
      </c>
      <c r="C110" s="6">
        <f t="shared" ref="C110:O110" si="63">((C45-B45)/((C45-B45)+(C77-B77)))+(C45-B45)/100</f>
        <v>0.51</v>
      </c>
      <c r="D110" s="6">
        <f t="shared" si="63"/>
        <v>0.1528571429</v>
      </c>
      <c r="E110" s="6">
        <f t="shared" si="63"/>
        <v>0.9171428571</v>
      </c>
      <c r="F110" s="6">
        <f t="shared" si="63"/>
        <v>0.27</v>
      </c>
      <c r="G110" s="6">
        <f t="shared" si="63"/>
        <v>0.4585714286</v>
      </c>
      <c r="H110" s="6">
        <f t="shared" si="63"/>
        <v>0.7066666667</v>
      </c>
      <c r="I110" s="6">
        <f t="shared" si="63"/>
        <v>0.1528571429</v>
      </c>
      <c r="J110" s="6">
        <f t="shared" si="63"/>
        <v>0.1528571429</v>
      </c>
      <c r="K110" s="6">
        <f t="shared" si="63"/>
        <v>0.26</v>
      </c>
      <c r="L110" s="6">
        <f t="shared" si="63"/>
        <v>0.27</v>
      </c>
      <c r="M110" s="6">
        <f t="shared" si="63"/>
        <v>0.675</v>
      </c>
      <c r="N110" s="6">
        <f t="shared" si="63"/>
        <v>0.1766666667</v>
      </c>
      <c r="O110" s="6">
        <f t="shared" si="63"/>
        <v>0.08363636364</v>
      </c>
    </row>
    <row r="111" ht="14.25" customHeight="1">
      <c r="A111" s="3" t="s">
        <v>29</v>
      </c>
      <c r="C111" s="6">
        <f t="shared" ref="C111:O111" si="64">((C46-B46)/((C46-B46)+(C78-B78)))+(C46-B46)/100</f>
        <v>0</v>
      </c>
      <c r="D111" s="6">
        <f t="shared" si="64"/>
        <v>0.4585714286</v>
      </c>
      <c r="E111" s="6">
        <f t="shared" si="64"/>
        <v>0</v>
      </c>
      <c r="F111" s="6">
        <f t="shared" si="64"/>
        <v>0.3057142857</v>
      </c>
      <c r="G111" s="6">
        <f t="shared" si="64"/>
        <v>0.08666666667</v>
      </c>
      <c r="H111" s="6">
        <f t="shared" si="64"/>
        <v>-0.2929411765</v>
      </c>
      <c r="I111" s="6">
        <f t="shared" si="64"/>
        <v>0.54</v>
      </c>
      <c r="J111" s="6">
        <f t="shared" si="64"/>
        <v>0.4585714286</v>
      </c>
      <c r="K111" s="6">
        <f t="shared" si="64"/>
        <v>0.78</v>
      </c>
      <c r="L111" s="6">
        <f t="shared" si="64"/>
        <v>0</v>
      </c>
      <c r="M111" s="6">
        <f t="shared" si="64"/>
        <v>0.405</v>
      </c>
      <c r="N111" s="6">
        <f t="shared" si="64"/>
        <v>0.6114285714</v>
      </c>
      <c r="O111" s="6">
        <f t="shared" si="64"/>
        <v>0.08961038961</v>
      </c>
    </row>
    <row r="112" ht="14.25" customHeight="1">
      <c r="A112" s="3" t="s">
        <v>30</v>
      </c>
      <c r="C112" s="6">
        <f t="shared" ref="C112:O112" si="65">((C47-B47)/((C47-B47)+(C79-B79)))+(C47-B47)/100</f>
        <v>1.02</v>
      </c>
      <c r="D112" s="6">
        <f t="shared" si="65"/>
        <v>0.81</v>
      </c>
      <c r="E112" s="6">
        <f t="shared" si="65"/>
        <v>1.06</v>
      </c>
      <c r="F112" s="6">
        <f t="shared" si="65"/>
        <v>1.07</v>
      </c>
      <c r="G112" s="6">
        <f t="shared" si="65"/>
        <v>0.23</v>
      </c>
      <c r="H112" s="6">
        <f t="shared" si="65"/>
        <v>-1.2</v>
      </c>
      <c r="I112" s="6">
        <f t="shared" si="65"/>
        <v>0.945</v>
      </c>
      <c r="J112" s="6">
        <f t="shared" si="65"/>
        <v>0.6114285714</v>
      </c>
      <c r="K112" s="6">
        <f t="shared" si="65"/>
        <v>0.78</v>
      </c>
      <c r="L112" s="6">
        <f t="shared" si="65"/>
        <v>0.81</v>
      </c>
      <c r="M112" s="6">
        <f t="shared" si="65"/>
        <v>0.945</v>
      </c>
      <c r="N112" s="6">
        <f t="shared" si="65"/>
        <v>0.945</v>
      </c>
      <c r="O112" s="6">
        <f t="shared" si="65"/>
        <v>0.1881818182</v>
      </c>
    </row>
    <row r="113" ht="14.25" customHeight="1">
      <c r="A113" s="3" t="s">
        <v>31</v>
      </c>
      <c r="C113" s="6">
        <f t="shared" ref="C113:O113" si="66">((C48-B48)/((C48-B48)+(C80-B80)))+(C48-B48)/100</f>
        <v>1.03</v>
      </c>
      <c r="D113" s="6">
        <f t="shared" si="66"/>
        <v>0.9171428571</v>
      </c>
      <c r="E113" s="6">
        <f t="shared" si="66"/>
        <v>0.6114285714</v>
      </c>
      <c r="F113" s="6">
        <f t="shared" si="66"/>
        <v>0.8833333333</v>
      </c>
      <c r="G113" s="6">
        <f t="shared" si="66"/>
        <v>0.53</v>
      </c>
      <c r="H113" s="6">
        <f t="shared" si="66"/>
        <v>0.675</v>
      </c>
      <c r="I113" s="6">
        <f t="shared" si="66"/>
        <v>0.675</v>
      </c>
      <c r="J113" s="6">
        <f t="shared" si="66"/>
        <v>0.7066666667</v>
      </c>
      <c r="K113" s="6">
        <f t="shared" si="66"/>
        <v>0.52</v>
      </c>
      <c r="L113" s="6">
        <f t="shared" si="66"/>
        <v>0.81</v>
      </c>
      <c r="M113" s="6">
        <f t="shared" si="66"/>
        <v>0.53</v>
      </c>
      <c r="N113" s="6">
        <f t="shared" si="66"/>
        <v>0.945</v>
      </c>
      <c r="O113" s="6">
        <f t="shared" si="66"/>
        <v>0.1583116883</v>
      </c>
    </row>
    <row r="114" ht="14.25" customHeight="1">
      <c r="A114" s="3" t="s">
        <v>32</v>
      </c>
      <c r="C114" s="6">
        <f t="shared" ref="C114:O114" si="67">((C49-B49)/((C49-B49)+(C81-B81)))+(C49-B49)/100</f>
        <v>0.3433333333</v>
      </c>
      <c r="D114" s="6">
        <f t="shared" si="67"/>
        <v>0.405</v>
      </c>
      <c r="E114" s="6">
        <f t="shared" si="67"/>
        <v>0.53</v>
      </c>
      <c r="F114" s="6">
        <f t="shared" si="67"/>
        <v>0</v>
      </c>
      <c r="G114" s="6">
        <f t="shared" si="67"/>
        <v>0.6114285714</v>
      </c>
      <c r="H114" s="6">
        <f t="shared" si="67"/>
        <v>0.54</v>
      </c>
      <c r="I114" s="6">
        <f t="shared" si="67"/>
        <v>0.1528571429</v>
      </c>
      <c r="J114" s="6">
        <f t="shared" si="67"/>
        <v>0.7066666667</v>
      </c>
      <c r="K114" s="6">
        <f t="shared" si="67"/>
        <v>0.78</v>
      </c>
      <c r="L114" s="6">
        <f t="shared" si="67"/>
        <v>0.8833333333</v>
      </c>
      <c r="M114" s="6">
        <f t="shared" si="67"/>
        <v>0.3057142857</v>
      </c>
      <c r="N114" s="6">
        <f t="shared" si="67"/>
        <v>0.54</v>
      </c>
      <c r="O114" s="6">
        <f t="shared" si="67"/>
        <v>0.1015584416</v>
      </c>
    </row>
    <row r="115" ht="14.25" customHeight="1">
      <c r="A115" s="3" t="s">
        <v>33</v>
      </c>
      <c r="C115" s="6">
        <f t="shared" ref="C115:O115" si="68">((C50-B50)/((C50-B50)+(C82-B82)))+(C50-B50)/100</f>
        <v>0.6866666667</v>
      </c>
      <c r="D115" s="6">
        <f t="shared" si="68"/>
        <v>0.63</v>
      </c>
      <c r="E115" s="6">
        <f t="shared" si="68"/>
        <v>0.81</v>
      </c>
      <c r="F115" s="6">
        <f t="shared" si="68"/>
        <v>0.7642857143</v>
      </c>
      <c r="G115" s="6">
        <f t="shared" si="68"/>
        <v>0.2139130435</v>
      </c>
      <c r="H115" s="6">
        <f t="shared" si="68"/>
        <v>-0.575</v>
      </c>
      <c r="I115" s="6">
        <f t="shared" si="68"/>
        <v>0.8833333333</v>
      </c>
      <c r="J115" s="6">
        <f t="shared" si="68"/>
        <v>0.405</v>
      </c>
      <c r="K115" s="6">
        <f t="shared" si="68"/>
        <v>1.04</v>
      </c>
      <c r="L115" s="6">
        <f t="shared" si="68"/>
        <v>0.4585714286</v>
      </c>
      <c r="M115" s="6">
        <f t="shared" si="68"/>
        <v>0.81</v>
      </c>
      <c r="N115" s="6">
        <f t="shared" si="68"/>
        <v>0.9171428571</v>
      </c>
      <c r="O115" s="6">
        <f t="shared" si="68"/>
        <v>0.1466666667</v>
      </c>
    </row>
    <row r="116" ht="14.25" customHeight="1">
      <c r="A116" s="3" t="s">
        <v>34</v>
      </c>
      <c r="C116" s="6">
        <f t="shared" ref="C116:O116" si="69">((C51-B51)/((C51-B51)+(C83-B83)))+(C51-B51)/100</f>
        <v>0</v>
      </c>
      <c r="D116" s="6">
        <f t="shared" si="69"/>
        <v>0.1766666667</v>
      </c>
      <c r="E116" s="6">
        <f t="shared" si="69"/>
        <v>0.4585714286</v>
      </c>
      <c r="F116" s="6">
        <f t="shared" si="69"/>
        <v>0.6114285714</v>
      </c>
      <c r="G116" s="6">
        <f t="shared" si="69"/>
        <v>0.1528571429</v>
      </c>
      <c r="H116" s="6">
        <f t="shared" si="69"/>
        <v>0.4585714286</v>
      </c>
      <c r="I116" s="6">
        <f t="shared" si="69"/>
        <v>0</v>
      </c>
      <c r="J116" s="6">
        <f t="shared" si="69"/>
        <v>0.1766666667</v>
      </c>
      <c r="K116" s="6">
        <f t="shared" si="69"/>
        <v>0.26</v>
      </c>
      <c r="L116" s="6">
        <f t="shared" si="69"/>
        <v>0.3533333333</v>
      </c>
      <c r="M116" s="6">
        <f t="shared" si="69"/>
        <v>0.3057142857</v>
      </c>
      <c r="N116" s="6">
        <f t="shared" si="69"/>
        <v>0.27</v>
      </c>
      <c r="O116" s="6">
        <f t="shared" si="69"/>
        <v>0.06315789474</v>
      </c>
    </row>
    <row r="117" ht="14.25" customHeight="1">
      <c r="A117" s="3" t="s">
        <v>35</v>
      </c>
      <c r="C117" s="6">
        <f t="shared" ref="C117:O117" si="70">((C52-B52)/((C52-B52)+(C84-B84)))+(C52-B52)/100</f>
        <v>1.04</v>
      </c>
      <c r="D117" s="6">
        <f t="shared" si="70"/>
        <v>0.8833333333</v>
      </c>
      <c r="E117" s="6">
        <f t="shared" si="70"/>
        <v>0.9171428571</v>
      </c>
      <c r="F117" s="6">
        <f t="shared" si="70"/>
        <v>0.7066666667</v>
      </c>
      <c r="G117" s="6">
        <f t="shared" si="70"/>
        <v>0.4585714286</v>
      </c>
      <c r="H117" s="6">
        <f t="shared" si="70"/>
        <v>0.6114285714</v>
      </c>
      <c r="I117" s="6">
        <f t="shared" si="70"/>
        <v>0.8833333333</v>
      </c>
      <c r="J117" s="6">
        <f t="shared" si="70"/>
        <v>0.945</v>
      </c>
      <c r="K117" s="6">
        <f t="shared" si="70"/>
        <v>0.6866666667</v>
      </c>
      <c r="L117" s="6">
        <f t="shared" si="70"/>
        <v>0.54</v>
      </c>
      <c r="M117" s="6">
        <f t="shared" si="70"/>
        <v>0.675</v>
      </c>
      <c r="N117" s="6">
        <f t="shared" si="70"/>
        <v>0.4585714286</v>
      </c>
      <c r="O117" s="6">
        <f t="shared" si="70"/>
        <v>0.1553246753</v>
      </c>
    </row>
    <row r="118" ht="14.25" customHeight="1">
      <c r="A118" s="3" t="s">
        <v>37</v>
      </c>
      <c r="C118" s="6">
        <f t="shared" ref="C118:O118" si="71">((C53-B53)/((C53-B53)+(C85-B85)))+(C53-B53)/100</f>
        <v>1.03</v>
      </c>
      <c r="D118" s="6">
        <f t="shared" si="71"/>
        <v>0.3057142857</v>
      </c>
      <c r="E118" s="6">
        <f t="shared" si="71"/>
        <v>0.7066666667</v>
      </c>
      <c r="F118" s="6">
        <f t="shared" si="71"/>
        <v>0.27</v>
      </c>
      <c r="G118" s="6">
        <f t="shared" si="71"/>
        <v>0.4585714286</v>
      </c>
      <c r="H118" s="6">
        <f t="shared" si="71"/>
        <v>0.3533333333</v>
      </c>
      <c r="I118" s="6">
        <f t="shared" si="71"/>
        <v>0.6114285714</v>
      </c>
      <c r="J118" s="6">
        <f t="shared" si="71"/>
        <v>0.1766666667</v>
      </c>
      <c r="K118" s="6">
        <f t="shared" si="71"/>
        <v>0.52</v>
      </c>
      <c r="L118" s="6">
        <f t="shared" si="71"/>
        <v>0.675</v>
      </c>
      <c r="M118" s="6">
        <f t="shared" si="71"/>
        <v>0.6114285714</v>
      </c>
      <c r="N118" s="6">
        <f t="shared" si="71"/>
        <v>0.27</v>
      </c>
      <c r="O118" s="6">
        <f t="shared" si="71"/>
        <v>0.1015584416</v>
      </c>
    </row>
    <row r="119" ht="14.25" customHeight="1">
      <c r="A119" s="3" t="s">
        <v>38</v>
      </c>
      <c r="C119" s="6">
        <f t="shared" ref="C119:O119" si="72">((C54-B54)/((C54-B54)+(C86-B86)))+(C54-B54)/100</f>
        <v>0.3433333333</v>
      </c>
      <c r="D119" s="6">
        <f t="shared" si="72"/>
        <v>0.6114285714</v>
      </c>
      <c r="E119" s="6">
        <f t="shared" si="72"/>
        <v>0.675</v>
      </c>
      <c r="F119" s="6">
        <f t="shared" si="72"/>
        <v>0.3533333333</v>
      </c>
      <c r="G119" s="6">
        <f t="shared" si="72"/>
        <v>0.4585714286</v>
      </c>
      <c r="H119" s="6">
        <f t="shared" si="72"/>
        <v>0.675</v>
      </c>
      <c r="I119" s="6">
        <f t="shared" si="72"/>
        <v>0.42</v>
      </c>
      <c r="J119" s="6">
        <f t="shared" si="72"/>
        <v>0.9171428571</v>
      </c>
      <c r="K119" s="6">
        <f t="shared" si="72"/>
        <v>0.78</v>
      </c>
      <c r="L119" s="6">
        <f t="shared" si="72"/>
        <v>0.3057142857</v>
      </c>
      <c r="M119" s="6">
        <f t="shared" si="72"/>
        <v>0.135</v>
      </c>
      <c r="N119" s="6">
        <f t="shared" si="72"/>
        <v>0.6114285714</v>
      </c>
      <c r="O119" s="6">
        <f t="shared" si="72"/>
        <v>0.1135064935</v>
      </c>
    </row>
    <row r="120" ht="14.25" customHeight="1">
      <c r="A120" s="3" t="s">
        <v>39</v>
      </c>
      <c r="C120" s="6">
        <f t="shared" ref="C120:O120" si="73">((C55-B55)/((C55-B55)+(C87-B87)))+(C55-B55)/100</f>
        <v>0.3433333333</v>
      </c>
      <c r="D120" s="6">
        <f t="shared" si="73"/>
        <v>0.1766666667</v>
      </c>
      <c r="E120" s="6">
        <f t="shared" si="73"/>
        <v>0.3533333333</v>
      </c>
      <c r="F120" s="6">
        <f t="shared" si="73"/>
        <v>0.135</v>
      </c>
      <c r="G120" s="6">
        <f t="shared" si="73"/>
        <v>0.7570588235</v>
      </c>
      <c r="H120" s="6">
        <f t="shared" si="73"/>
        <v>2.64</v>
      </c>
      <c r="I120" s="6">
        <f t="shared" si="73"/>
        <v>0.3057142857</v>
      </c>
      <c r="J120" s="6">
        <f t="shared" si="73"/>
        <v>0.54</v>
      </c>
      <c r="K120" s="6">
        <f t="shared" si="73"/>
        <v>0.3433333333</v>
      </c>
      <c r="L120" s="6">
        <f t="shared" si="73"/>
        <v>0.3057142857</v>
      </c>
      <c r="M120" s="6">
        <f t="shared" si="73"/>
        <v>0.135</v>
      </c>
      <c r="N120" s="6">
        <f t="shared" si="73"/>
        <v>0.1528571429</v>
      </c>
      <c r="O120" s="6">
        <f t="shared" si="73"/>
        <v>0.05052631579</v>
      </c>
    </row>
    <row r="121" ht="14.25" customHeight="1">
      <c r="A121" s="3" t="s">
        <v>40</v>
      </c>
      <c r="C121" s="6">
        <f t="shared" ref="C121:O121" si="74">((C56-B56)/((C56-B56)+(C88-B88)))+(C56-B56)/100</f>
        <v>0.3433333333</v>
      </c>
      <c r="D121" s="6">
        <f t="shared" si="74"/>
        <v>0.84</v>
      </c>
      <c r="E121" s="6">
        <f t="shared" si="74"/>
        <v>0.3057142857</v>
      </c>
      <c r="F121" s="6">
        <f t="shared" si="74"/>
        <v>0.54</v>
      </c>
      <c r="G121" s="6">
        <f t="shared" si="74"/>
        <v>0.6114285714</v>
      </c>
      <c r="H121" s="6">
        <f t="shared" si="74"/>
        <v>0.53</v>
      </c>
      <c r="I121" s="6">
        <f t="shared" si="74"/>
        <v>0.675</v>
      </c>
      <c r="J121" s="6">
        <f t="shared" si="74"/>
        <v>0.6114285714</v>
      </c>
      <c r="K121" s="6">
        <f t="shared" si="74"/>
        <v>0.26</v>
      </c>
      <c r="L121" s="6">
        <f t="shared" si="74"/>
        <v>0.81</v>
      </c>
      <c r="M121" s="6">
        <f t="shared" si="74"/>
        <v>0.4585714286</v>
      </c>
      <c r="N121" s="6">
        <f t="shared" si="74"/>
        <v>0.7066666667</v>
      </c>
      <c r="O121" s="6">
        <f t="shared" si="74"/>
        <v>0.1294736842</v>
      </c>
    </row>
    <row r="122" ht="14.25" customHeight="1">
      <c r="A122" s="3" t="s">
        <v>41</v>
      </c>
      <c r="C122" s="6">
        <f t="shared" ref="C122:O122" si="75">((C57-B57)/((C57-B57)+(C89-B89)))+(C57-B57)/100</f>
        <v>0.6866666667</v>
      </c>
      <c r="D122" s="6">
        <f t="shared" si="75"/>
        <v>0.135</v>
      </c>
      <c r="E122" s="6">
        <f t="shared" si="75"/>
        <v>0.1528571429</v>
      </c>
      <c r="F122" s="6">
        <f t="shared" si="75"/>
        <v>0.135</v>
      </c>
      <c r="G122" s="6">
        <f t="shared" si="75"/>
        <v>0</v>
      </c>
      <c r="H122" s="6">
        <f t="shared" si="75"/>
        <v>0</v>
      </c>
      <c r="I122" s="6">
        <f t="shared" si="75"/>
        <v>0.63</v>
      </c>
      <c r="J122" s="6">
        <f t="shared" si="75"/>
        <v>0.3533333333</v>
      </c>
      <c r="K122" s="6">
        <f t="shared" si="75"/>
        <v>0</v>
      </c>
      <c r="L122" s="6">
        <f t="shared" si="75"/>
        <v>0.3533333333</v>
      </c>
      <c r="M122" s="6">
        <f t="shared" si="75"/>
        <v>0.2422222222</v>
      </c>
      <c r="N122" s="6">
        <f t="shared" si="75"/>
        <v>0.1528571429</v>
      </c>
      <c r="O122" s="6">
        <f t="shared" si="75"/>
        <v>0.04480519481</v>
      </c>
    </row>
    <row r="123" ht="14.25" customHeight="1">
      <c r="A123" s="3" t="s">
        <v>42</v>
      </c>
      <c r="C123" s="6">
        <f t="shared" ref="C123:O123" si="76">((C58-B58)/((C58-B58)+(C90-B90)))+(C58-B58)/100</f>
        <v>0.3433333333</v>
      </c>
      <c r="D123" s="6">
        <f t="shared" si="76"/>
        <v>0.27</v>
      </c>
      <c r="E123" s="6">
        <f t="shared" si="76"/>
        <v>0.3533333333</v>
      </c>
      <c r="F123" s="6">
        <f t="shared" si="76"/>
        <v>0.9171428571</v>
      </c>
      <c r="G123" s="6">
        <f t="shared" si="76"/>
        <v>0.54</v>
      </c>
      <c r="H123" s="6">
        <f t="shared" si="76"/>
        <v>0.63</v>
      </c>
      <c r="I123" s="6">
        <f t="shared" si="76"/>
        <v>0.6114285714</v>
      </c>
      <c r="J123" s="6">
        <f t="shared" si="76"/>
        <v>0.6114285714</v>
      </c>
      <c r="K123" s="6">
        <f t="shared" si="76"/>
        <v>1.05</v>
      </c>
      <c r="L123" s="6">
        <f t="shared" si="76"/>
        <v>0.6114285714</v>
      </c>
      <c r="M123" s="6">
        <f t="shared" si="76"/>
        <v>0.7642857143</v>
      </c>
      <c r="N123" s="6">
        <f t="shared" si="76"/>
        <v>0.3057142857</v>
      </c>
      <c r="O123" s="6">
        <f t="shared" si="76"/>
        <v>0.1254545455</v>
      </c>
    </row>
    <row r="124" ht="14.25" customHeight="1">
      <c r="A124" s="3" t="s">
        <v>43</v>
      </c>
      <c r="C124" s="6">
        <f t="shared" ref="C124:O124" si="77">((C59-B59)/((C59-B59)+(C91-B91)))+(C59-B59)/100</f>
        <v>0</v>
      </c>
      <c r="D124" s="6">
        <f t="shared" si="77"/>
        <v>0.54</v>
      </c>
      <c r="E124" s="6">
        <f t="shared" si="77"/>
        <v>0.405</v>
      </c>
      <c r="F124" s="6">
        <f t="shared" si="77"/>
        <v>0.4585714286</v>
      </c>
      <c r="G124" s="6">
        <f t="shared" si="77"/>
        <v>0.3057142857</v>
      </c>
      <c r="H124" s="6">
        <f t="shared" si="77"/>
        <v>0.1528571429</v>
      </c>
      <c r="I124" s="6">
        <f t="shared" si="77"/>
        <v>0.3057142857</v>
      </c>
      <c r="J124" s="6">
        <f t="shared" si="77"/>
        <v>0.1528571429</v>
      </c>
      <c r="K124" s="6">
        <f t="shared" si="77"/>
        <v>0.78</v>
      </c>
      <c r="L124" s="6">
        <f t="shared" si="77"/>
        <v>0.3533333333</v>
      </c>
      <c r="M124" s="6">
        <f t="shared" si="77"/>
        <v>0.135</v>
      </c>
      <c r="N124" s="6">
        <f t="shared" si="77"/>
        <v>0.42</v>
      </c>
      <c r="O124" s="6">
        <f t="shared" si="77"/>
        <v>0.07168831169</v>
      </c>
    </row>
    <row r="125" ht="14.25" customHeight="1">
      <c r="A125" s="3" t="s">
        <v>44</v>
      </c>
      <c r="C125" s="6">
        <f t="shared" ref="C125:O125" si="78">((C60-B60)/((C60-B60)+(C92-B92)))+(C60-B60)/100</f>
        <v>0</v>
      </c>
      <c r="D125" s="6">
        <f t="shared" si="78"/>
        <v>0</v>
      </c>
      <c r="E125" s="6">
        <f t="shared" si="78"/>
        <v>0</v>
      </c>
      <c r="F125" s="6">
        <f t="shared" si="78"/>
        <v>0.3057142857</v>
      </c>
      <c r="G125" s="6">
        <f t="shared" si="78"/>
        <v>0.96</v>
      </c>
      <c r="H125" s="6">
        <f t="shared" si="78"/>
        <v>1.461428571</v>
      </c>
      <c r="I125" s="6">
        <f t="shared" si="78"/>
        <v>0.135</v>
      </c>
      <c r="J125" s="6">
        <f t="shared" si="78"/>
        <v>0.54</v>
      </c>
      <c r="K125" s="6">
        <f t="shared" si="78"/>
        <v>0</v>
      </c>
      <c r="L125" s="6">
        <f t="shared" si="78"/>
        <v>0.27</v>
      </c>
      <c r="M125" s="6">
        <f t="shared" si="78"/>
        <v>0.4585714286</v>
      </c>
      <c r="N125" s="6">
        <f t="shared" si="78"/>
        <v>0.135</v>
      </c>
      <c r="O125" s="6">
        <f t="shared" si="78"/>
        <v>0.05076923077</v>
      </c>
    </row>
    <row r="126" ht="14.25" customHeight="1">
      <c r="A126" s="3" t="s">
        <v>45</v>
      </c>
      <c r="C126" s="6">
        <f t="shared" ref="C126:O126" si="79">((C61-B61)/((C61-B61)+(C93-B93)))+(C61-B61)/100</f>
        <v>0.6866666667</v>
      </c>
      <c r="D126" s="6">
        <f t="shared" si="79"/>
        <v>0.4585714286</v>
      </c>
      <c r="E126" s="6">
        <f t="shared" si="79"/>
        <v>0.675</v>
      </c>
      <c r="F126" s="6">
        <f t="shared" si="79"/>
        <v>0.3057142857</v>
      </c>
      <c r="G126" s="6">
        <f t="shared" si="79"/>
        <v>0.9171428571</v>
      </c>
      <c r="H126" s="6">
        <f t="shared" si="79"/>
        <v>0.54</v>
      </c>
      <c r="I126" s="6">
        <f t="shared" si="79"/>
        <v>0.7066666667</v>
      </c>
      <c r="J126" s="6">
        <f t="shared" si="79"/>
        <v>0.4585714286</v>
      </c>
      <c r="K126" s="6">
        <f t="shared" si="79"/>
        <v>0</v>
      </c>
      <c r="L126" s="6">
        <f t="shared" si="79"/>
        <v>0.54</v>
      </c>
      <c r="M126" s="6">
        <f t="shared" si="79"/>
        <v>0.7642857143</v>
      </c>
      <c r="N126" s="6">
        <f t="shared" si="79"/>
        <v>0.1766666667</v>
      </c>
      <c r="O126" s="6">
        <f t="shared" si="79"/>
        <v>0.1164935065</v>
      </c>
    </row>
    <row r="127" ht="14.25" customHeight="1">
      <c r="A127" s="3" t="s">
        <v>46</v>
      </c>
      <c r="C127" s="6">
        <f t="shared" ref="C127:O127" si="80">((C62-B62)/((C62-B62)+(C94-B94)))+(C62-B62)/100</f>
        <v>0.3433333333</v>
      </c>
      <c r="D127" s="6">
        <f t="shared" si="80"/>
        <v>0.9171428571</v>
      </c>
      <c r="E127" s="6">
        <f t="shared" si="80"/>
        <v>0.9171428571</v>
      </c>
      <c r="F127" s="6">
        <f t="shared" si="80"/>
        <v>0.7642857143</v>
      </c>
      <c r="G127" s="6">
        <f t="shared" si="80"/>
        <v>0.945</v>
      </c>
      <c r="H127" s="6">
        <f t="shared" si="80"/>
        <v>0.8833333333</v>
      </c>
      <c r="I127" s="6">
        <f t="shared" si="80"/>
        <v>0.3057142857</v>
      </c>
      <c r="J127" s="6">
        <f t="shared" si="80"/>
        <v>0.4585714286</v>
      </c>
      <c r="K127" s="6">
        <f t="shared" si="80"/>
        <v>0.3433333333</v>
      </c>
      <c r="L127" s="6">
        <f t="shared" si="80"/>
        <v>0.8833333333</v>
      </c>
      <c r="M127" s="6">
        <f t="shared" si="80"/>
        <v>0.4585714286</v>
      </c>
      <c r="N127" s="6">
        <f t="shared" si="80"/>
        <v>0.81</v>
      </c>
      <c r="O127" s="6">
        <f t="shared" si="80"/>
        <v>0.1578947368</v>
      </c>
    </row>
    <row r="128" ht="14.25" customHeight="1">
      <c r="A128" s="3" t="s">
        <v>47</v>
      </c>
      <c r="C128" s="6">
        <f t="shared" ref="C128:O128" si="81">((C63-B63)/((C63-B63)+(C95-B95)))+(C63-B63)/100</f>
        <v>0.6866666667</v>
      </c>
      <c r="D128" s="6">
        <f t="shared" si="81"/>
        <v>0.6114285714</v>
      </c>
      <c r="E128" s="6">
        <f t="shared" si="81"/>
        <v>0.4585714286</v>
      </c>
      <c r="F128" s="6">
        <f t="shared" si="81"/>
        <v>0.3057142857</v>
      </c>
      <c r="G128" s="6">
        <f t="shared" si="81"/>
        <v>0.3533333333</v>
      </c>
      <c r="H128" s="6">
        <f t="shared" si="81"/>
        <v>0.4585714286</v>
      </c>
      <c r="I128" s="6">
        <f t="shared" si="81"/>
        <v>0</v>
      </c>
      <c r="J128" s="6">
        <f t="shared" si="81"/>
        <v>0.3057142857</v>
      </c>
      <c r="K128" s="6">
        <f t="shared" si="81"/>
        <v>0.26</v>
      </c>
      <c r="L128" s="6">
        <f t="shared" si="81"/>
        <v>0.3057142857</v>
      </c>
      <c r="M128" s="6">
        <f t="shared" si="81"/>
        <v>0.405</v>
      </c>
      <c r="N128" s="6">
        <f t="shared" si="81"/>
        <v>0.3057142857</v>
      </c>
      <c r="O128" s="6">
        <f t="shared" si="81"/>
        <v>0.08210526316</v>
      </c>
    </row>
    <row r="129" ht="14.25" customHeight="1">
      <c r="A129" s="3" t="s">
        <v>48</v>
      </c>
      <c r="C129" s="6">
        <f t="shared" ref="C129:O129" si="82">((C64-B64)/((C64-B64)+(C96-B96)))+(C64-B64)/100</f>
        <v>0.51</v>
      </c>
      <c r="D129" s="6">
        <f t="shared" si="82"/>
        <v>0.6114285714</v>
      </c>
      <c r="E129" s="6">
        <f t="shared" si="82"/>
        <v>1.07</v>
      </c>
      <c r="F129" s="6">
        <f t="shared" si="82"/>
        <v>0.675</v>
      </c>
      <c r="G129" s="6">
        <f t="shared" si="82"/>
        <v>0.27</v>
      </c>
      <c r="H129" s="6">
        <f t="shared" si="82"/>
        <v>0.7066666667</v>
      </c>
      <c r="I129" s="6">
        <f t="shared" si="82"/>
        <v>0.81</v>
      </c>
      <c r="J129" s="6">
        <f t="shared" si="82"/>
        <v>0.63</v>
      </c>
      <c r="K129" s="6">
        <f t="shared" si="82"/>
        <v>0.52</v>
      </c>
      <c r="L129" s="6">
        <f t="shared" si="82"/>
        <v>0.7642857143</v>
      </c>
      <c r="M129" s="6">
        <f t="shared" si="82"/>
        <v>0.7642857143</v>
      </c>
      <c r="N129" s="6">
        <f t="shared" si="82"/>
        <v>0.945</v>
      </c>
      <c r="O129" s="6">
        <f t="shared" si="82"/>
        <v>0.1523376623</v>
      </c>
    </row>
    <row r="130" ht="14.25" customHeight="1">
      <c r="A130" s="3" t="s">
        <v>49</v>
      </c>
      <c r="C130" s="6">
        <f t="shared" ref="C130:O130" si="83">((C65-B65)/((C65-B65)+(C97-B97)))+(C65-B65)/100</f>
        <v>0.6866666667</v>
      </c>
      <c r="D130" s="6">
        <f t="shared" si="83"/>
        <v>0.9171428571</v>
      </c>
      <c r="E130" s="6">
        <f t="shared" si="83"/>
        <v>0.7642857143</v>
      </c>
      <c r="F130" s="6">
        <f t="shared" si="83"/>
        <v>0.7642857143</v>
      </c>
      <c r="G130" s="6">
        <f t="shared" si="83"/>
        <v>0.9171428571</v>
      </c>
      <c r="H130" s="6">
        <f t="shared" si="83"/>
        <v>0.21</v>
      </c>
      <c r="I130" s="6">
        <f t="shared" si="83"/>
        <v>0.54</v>
      </c>
      <c r="J130" s="6">
        <f t="shared" si="83"/>
        <v>0.81</v>
      </c>
      <c r="K130" s="6">
        <f t="shared" si="83"/>
        <v>0.6866666667</v>
      </c>
      <c r="L130" s="6">
        <f t="shared" si="83"/>
        <v>0.135</v>
      </c>
      <c r="M130" s="6">
        <f t="shared" si="83"/>
        <v>0.6114285714</v>
      </c>
      <c r="N130" s="6">
        <f t="shared" si="83"/>
        <v>0.4585714286</v>
      </c>
      <c r="O130" s="6">
        <f t="shared" si="83"/>
        <v>0.1344155844</v>
      </c>
    </row>
    <row r="131" ht="14.25" customHeight="1">
      <c r="A131" s="3" t="s">
        <v>50</v>
      </c>
      <c r="C131" s="6">
        <f t="shared" ref="C131:O131" si="84">((C66-B66)/((C66-B66)+(C98-B98)))+(C66-B66)/100</f>
        <v>0.3433333333</v>
      </c>
      <c r="D131" s="6">
        <f t="shared" si="84"/>
        <v>0.405</v>
      </c>
      <c r="E131" s="6">
        <f t="shared" si="84"/>
        <v>0.1766666667</v>
      </c>
      <c r="F131" s="6">
        <f t="shared" si="84"/>
        <v>0.1528571429</v>
      </c>
      <c r="G131" s="6">
        <f t="shared" si="84"/>
        <v>0.7066666667</v>
      </c>
      <c r="H131" s="6">
        <f t="shared" si="84"/>
        <v>0.405</v>
      </c>
      <c r="I131" s="6">
        <f t="shared" si="84"/>
        <v>0.53</v>
      </c>
      <c r="J131" s="6">
        <f t="shared" si="84"/>
        <v>0.3057142857</v>
      </c>
      <c r="K131" s="6">
        <f t="shared" si="84"/>
        <v>0.6866666667</v>
      </c>
      <c r="L131" s="6">
        <f t="shared" si="84"/>
        <v>0.81</v>
      </c>
      <c r="M131" s="6">
        <f t="shared" si="84"/>
        <v>0.7642857143</v>
      </c>
      <c r="N131" s="6">
        <f t="shared" si="84"/>
        <v>0.54</v>
      </c>
      <c r="O131" s="6">
        <f t="shared" si="84"/>
        <v>0.1045454545</v>
      </c>
    </row>
    <row r="132" ht="14.25" customHeight="1">
      <c r="A132" s="3" t="s">
        <v>51</v>
      </c>
      <c r="C132" s="6">
        <f t="shared" ref="C132:O132" si="85">((C67-B67)/((C67-B67)+(C99-B99)))+(C67-B67)/100</f>
        <v>0.6866666667</v>
      </c>
      <c r="D132" s="6">
        <f t="shared" si="85"/>
        <v>0.8833333333</v>
      </c>
      <c r="E132" s="6">
        <f t="shared" si="85"/>
        <v>0.53</v>
      </c>
      <c r="F132" s="6">
        <f t="shared" si="85"/>
        <v>0.945</v>
      </c>
      <c r="G132" s="6">
        <f t="shared" si="85"/>
        <v>0.7066666667</v>
      </c>
      <c r="H132" s="6">
        <f t="shared" si="85"/>
        <v>0.54</v>
      </c>
      <c r="I132" s="6">
        <f t="shared" si="85"/>
        <v>0.675</v>
      </c>
      <c r="J132" s="6">
        <f t="shared" si="85"/>
        <v>0.3057142857</v>
      </c>
      <c r="K132" s="6">
        <f t="shared" si="85"/>
        <v>0.26</v>
      </c>
      <c r="L132" s="6">
        <f t="shared" si="85"/>
        <v>0.3057142857</v>
      </c>
      <c r="M132" s="6">
        <f t="shared" si="85"/>
        <v>0.7642857143</v>
      </c>
      <c r="N132" s="6">
        <f t="shared" si="85"/>
        <v>0.6114285714</v>
      </c>
      <c r="O132" s="6">
        <f t="shared" si="85"/>
        <v>0.1314285714</v>
      </c>
    </row>
    <row r="133" ht="14.25" customHeight="1"/>
    <row r="134" ht="14.25" customHeight="1">
      <c r="B134" s="65">
        <v>41932.0</v>
      </c>
      <c r="C134" s="67">
        <f t="shared" ref="C134:O134" si="86">B134+14</f>
        <v>41946</v>
      </c>
      <c r="D134" s="67">
        <f t="shared" si="86"/>
        <v>41960</v>
      </c>
      <c r="E134" s="67">
        <f t="shared" si="86"/>
        <v>41974</v>
      </c>
      <c r="F134" s="67">
        <f t="shared" si="86"/>
        <v>41988</v>
      </c>
      <c r="G134" s="67">
        <f t="shared" si="86"/>
        <v>42002</v>
      </c>
      <c r="H134" s="67">
        <f t="shared" si="86"/>
        <v>42016</v>
      </c>
      <c r="I134" s="67">
        <f t="shared" si="86"/>
        <v>42030</v>
      </c>
      <c r="J134" s="67">
        <f t="shared" si="86"/>
        <v>42044</v>
      </c>
      <c r="K134" s="67">
        <f t="shared" si="86"/>
        <v>42058</v>
      </c>
      <c r="L134" s="67">
        <f t="shared" si="86"/>
        <v>42072</v>
      </c>
      <c r="M134" s="67">
        <f t="shared" si="86"/>
        <v>42086</v>
      </c>
      <c r="N134" s="67">
        <f t="shared" si="86"/>
        <v>42100</v>
      </c>
      <c r="O134" s="67">
        <f t="shared" si="86"/>
        <v>42114</v>
      </c>
    </row>
    <row r="135">
      <c r="A135" s="2" t="s">
        <v>311</v>
      </c>
      <c r="B135" s="2">
        <v>0.0</v>
      </c>
      <c r="C135" s="2">
        <v>1.0</v>
      </c>
      <c r="D135" s="2">
        <v>2.0</v>
      </c>
      <c r="E135" s="2">
        <v>3.0</v>
      </c>
      <c r="F135" s="2">
        <v>4.0</v>
      </c>
      <c r="G135" s="2">
        <v>5.0</v>
      </c>
      <c r="H135" s="2">
        <v>6.0</v>
      </c>
      <c r="I135" s="2">
        <v>7.0</v>
      </c>
      <c r="J135" s="2">
        <v>8.0</v>
      </c>
      <c r="K135" s="2">
        <v>9.0</v>
      </c>
      <c r="L135" s="2">
        <v>10.0</v>
      </c>
      <c r="M135" s="2">
        <v>11.0</v>
      </c>
      <c r="N135" s="2">
        <v>12.0</v>
      </c>
      <c r="O135" s="2">
        <v>13.0</v>
      </c>
    </row>
    <row r="136">
      <c r="A136" s="3" t="s">
        <v>1</v>
      </c>
      <c r="C136" s="6" t="str">
        <f t="shared" ref="C136:C165" si="87">U4</f>
        <v>1-1</v>
      </c>
      <c r="D136" s="6" t="str">
        <f t="shared" ref="D136:D165" si="88">Y4</f>
        <v>4-3</v>
      </c>
      <c r="E136" s="6" t="str">
        <f t="shared" ref="E136:E165" si="89">AC4</f>
        <v>4-2</v>
      </c>
      <c r="F136" s="6" t="str">
        <f t="shared" ref="F136:F165" si="90">AG4</f>
        <v>7-1</v>
      </c>
      <c r="G136" s="6" t="str">
        <f t="shared" ref="G136:G165" si="91">AK4</f>
        <v>6-12</v>
      </c>
      <c r="H136" s="6" t="str">
        <f t="shared" ref="H136:H165" si="92">AO4</f>
        <v>7--11</v>
      </c>
      <c r="I136" s="6" t="str">
        <f t="shared" ref="I136:I165" si="93">AS4</f>
        <v>8-0</v>
      </c>
      <c r="J136" s="6" t="str">
        <f t="shared" ref="J136:J165" si="94">AW4</f>
        <v>5-2</v>
      </c>
      <c r="K136" s="6" t="str">
        <f t="shared" ref="K136:K165" si="95">BA4</f>
        <v>2-2</v>
      </c>
      <c r="L136" s="6" t="str">
        <f t="shared" ref="L136:L165" si="96">BE4</f>
        <v>5-1</v>
      </c>
      <c r="M136" s="6" t="str">
        <f t="shared" ref="M136:M165" si="97">BI4</f>
        <v>4-4</v>
      </c>
      <c r="N136" s="6" t="str">
        <f t="shared" ref="N136:N165" si="98">BM4</f>
        <v>4-2</v>
      </c>
      <c r="O136" s="6" t="str">
        <f t="shared" ref="O136:O165" si="99">BQ4</f>
        <v>-57--19</v>
      </c>
    </row>
    <row r="137">
      <c r="A137" s="3" t="s">
        <v>22</v>
      </c>
      <c r="C137" s="6" t="str">
        <f t="shared" si="87"/>
        <v>1-1</v>
      </c>
      <c r="D137" s="6" t="str">
        <f t="shared" si="88"/>
        <v>2-4</v>
      </c>
      <c r="E137" s="6" t="str">
        <f t="shared" si="89"/>
        <v>1-5</v>
      </c>
      <c r="F137" s="6" t="str">
        <f t="shared" si="90"/>
        <v>3-4</v>
      </c>
      <c r="G137" s="6" t="str">
        <f t="shared" si="91"/>
        <v>3-4</v>
      </c>
      <c r="H137" s="6" t="str">
        <f t="shared" si="92"/>
        <v>2-5</v>
      </c>
      <c r="I137" s="6" t="str">
        <f t="shared" si="93"/>
        <v>3-4</v>
      </c>
      <c r="J137" s="6" t="str">
        <f t="shared" si="94"/>
        <v>4-4</v>
      </c>
      <c r="K137" s="6" t="str">
        <f t="shared" si="95"/>
        <v>1-2</v>
      </c>
      <c r="L137" s="6" t="str">
        <f t="shared" si="96"/>
        <v>5-3</v>
      </c>
      <c r="M137" s="6" t="str">
        <f t="shared" si="97"/>
        <v>5-3</v>
      </c>
      <c r="N137" s="6" t="str">
        <f t="shared" si="98"/>
        <v>5-3</v>
      </c>
      <c r="O137" s="6" t="str">
        <f t="shared" si="99"/>
        <v>-35--42</v>
      </c>
    </row>
    <row r="138">
      <c r="A138" s="3" t="s">
        <v>23</v>
      </c>
      <c r="C138" s="6" t="str">
        <f t="shared" si="87"/>
        <v>1-1</v>
      </c>
      <c r="D138" s="6" t="str">
        <f t="shared" si="88"/>
        <v>3-4</v>
      </c>
      <c r="E138" s="6" t="str">
        <f t="shared" si="89"/>
        <v>2-4</v>
      </c>
      <c r="F138" s="6" t="str">
        <f t="shared" si="90"/>
        <v>4-3</v>
      </c>
      <c r="G138" s="6" t="str">
        <f t="shared" si="91"/>
        <v>3-4</v>
      </c>
      <c r="H138" s="6" t="str">
        <f t="shared" si="92"/>
        <v>3-5</v>
      </c>
      <c r="I138" s="6" t="str">
        <f t="shared" si="93"/>
        <v>2-5</v>
      </c>
      <c r="J138" s="6" t="str">
        <f t="shared" si="94"/>
        <v>3-3</v>
      </c>
      <c r="K138" s="6" t="str">
        <f t="shared" si="95"/>
        <v>1-2</v>
      </c>
      <c r="L138" s="6" t="str">
        <f t="shared" si="96"/>
        <v>3-5</v>
      </c>
      <c r="M138" s="6" t="str">
        <f t="shared" si="97"/>
        <v>4-3</v>
      </c>
      <c r="N138" s="6" t="str">
        <f t="shared" si="98"/>
        <v>6-2</v>
      </c>
      <c r="O138" s="6" t="str">
        <f t="shared" si="99"/>
        <v>-35--41</v>
      </c>
    </row>
    <row r="139">
      <c r="A139" s="3" t="s">
        <v>24</v>
      </c>
      <c r="C139" s="6" t="str">
        <f t="shared" si="87"/>
        <v>1-2</v>
      </c>
      <c r="D139" s="6" t="str">
        <f t="shared" si="88"/>
        <v>3-4</v>
      </c>
      <c r="E139" s="6" t="str">
        <f t="shared" si="89"/>
        <v>0-8</v>
      </c>
      <c r="F139" s="6" t="str">
        <f t="shared" si="90"/>
        <v>2-3</v>
      </c>
      <c r="G139" s="6" t="str">
        <f t="shared" si="91"/>
        <v>4-4</v>
      </c>
      <c r="H139" s="6" t="str">
        <f t="shared" si="92"/>
        <v>5-3</v>
      </c>
      <c r="I139" s="6" t="str">
        <f t="shared" si="93"/>
        <v>4-2</v>
      </c>
      <c r="J139" s="6" t="str">
        <f t="shared" si="94"/>
        <v>3-3</v>
      </c>
      <c r="K139" s="6" t="str">
        <f t="shared" si="95"/>
        <v>0-3</v>
      </c>
      <c r="L139" s="6" t="str">
        <f t="shared" si="96"/>
        <v>6-1</v>
      </c>
      <c r="M139" s="6" t="str">
        <f t="shared" si="97"/>
        <v>2-5</v>
      </c>
      <c r="N139" s="6" t="str">
        <f t="shared" si="98"/>
        <v>3-5</v>
      </c>
      <c r="O139" s="6" t="str">
        <f t="shared" si="99"/>
        <v>-33--43</v>
      </c>
    </row>
    <row r="140">
      <c r="A140" s="3" t="s">
        <v>25</v>
      </c>
      <c r="C140" s="6" t="str">
        <f t="shared" si="87"/>
        <v>2-1</v>
      </c>
      <c r="D140" s="6" t="str">
        <f t="shared" si="88"/>
        <v>5-2</v>
      </c>
      <c r="E140" s="6" t="str">
        <f t="shared" si="89"/>
        <v>4-3</v>
      </c>
      <c r="F140" s="6" t="str">
        <f t="shared" si="90"/>
        <v>4-2</v>
      </c>
      <c r="G140" s="6" t="str">
        <f t="shared" si="91"/>
        <v>6-1</v>
      </c>
      <c r="H140" s="6" t="str">
        <f t="shared" si="92"/>
        <v>5-3</v>
      </c>
      <c r="I140" s="6" t="str">
        <f t="shared" si="93"/>
        <v>3-5</v>
      </c>
      <c r="J140" s="6" t="str">
        <f t="shared" si="94"/>
        <v>3-3</v>
      </c>
      <c r="K140" s="6" t="str">
        <f t="shared" si="95"/>
        <v>3-1</v>
      </c>
      <c r="L140" s="6" t="str">
        <f t="shared" si="96"/>
        <v>4-4</v>
      </c>
      <c r="M140" s="6" t="str">
        <f t="shared" si="97"/>
        <v>3-4</v>
      </c>
      <c r="N140" s="6" t="str">
        <f t="shared" si="98"/>
        <v>4-2</v>
      </c>
      <c r="O140" s="6" t="str">
        <f t="shared" si="99"/>
        <v>-46--31</v>
      </c>
    </row>
    <row r="141">
      <c r="A141" s="3" t="s">
        <v>26</v>
      </c>
      <c r="C141" s="6" t="str">
        <f t="shared" si="87"/>
        <v>1-1</v>
      </c>
      <c r="D141" s="6" t="str">
        <f t="shared" si="88"/>
        <v>4-2</v>
      </c>
      <c r="E141" s="6" t="str">
        <f t="shared" si="89"/>
        <v>3-4</v>
      </c>
      <c r="F141" s="6" t="str">
        <f t="shared" si="90"/>
        <v>5-2</v>
      </c>
      <c r="G141" s="6" t="str">
        <f t="shared" si="91"/>
        <v>5-3</v>
      </c>
      <c r="H141" s="6" t="str">
        <f t="shared" si="92"/>
        <v>1-7</v>
      </c>
      <c r="I141" s="6" t="str">
        <f t="shared" si="93"/>
        <v>6-1</v>
      </c>
      <c r="J141" s="6" t="str">
        <f t="shared" si="94"/>
        <v>7-1</v>
      </c>
      <c r="K141" s="6" t="str">
        <f t="shared" si="95"/>
        <v>3-1</v>
      </c>
      <c r="L141" s="6" t="str">
        <f t="shared" si="96"/>
        <v>5-3</v>
      </c>
      <c r="M141" s="6" t="str">
        <f t="shared" si="97"/>
        <v>6-1</v>
      </c>
      <c r="N141" s="6" t="str">
        <f t="shared" si="98"/>
        <v>4-1</v>
      </c>
      <c r="O141" s="6" t="str">
        <f t="shared" si="99"/>
        <v>-50--27</v>
      </c>
    </row>
    <row r="142">
      <c r="A142" s="3" t="s">
        <v>27</v>
      </c>
      <c r="C142" s="6" t="str">
        <f t="shared" si="87"/>
        <v>2-1</v>
      </c>
      <c r="D142" s="6" t="str">
        <f t="shared" si="88"/>
        <v>5-2</v>
      </c>
      <c r="E142" s="6" t="str">
        <f t="shared" si="89"/>
        <v>6-2</v>
      </c>
      <c r="F142" s="6" t="str">
        <f t="shared" si="90"/>
        <v>4-3</v>
      </c>
      <c r="G142" s="6" t="str">
        <f t="shared" si="91"/>
        <v>5-23</v>
      </c>
      <c r="H142" s="6" t="str">
        <f t="shared" si="92"/>
        <v>4--19</v>
      </c>
      <c r="I142" s="6" t="str">
        <f t="shared" si="93"/>
        <v>4-3</v>
      </c>
      <c r="J142" s="6" t="str">
        <f t="shared" si="94"/>
        <v>5-3</v>
      </c>
      <c r="K142" s="6" t="str">
        <f t="shared" si="95"/>
        <v>3-2</v>
      </c>
      <c r="L142" s="6" t="str">
        <f t="shared" si="96"/>
        <v>2-4</v>
      </c>
      <c r="M142" s="6" t="str">
        <f t="shared" si="97"/>
        <v>4-3</v>
      </c>
      <c r="N142" s="6" t="str">
        <f t="shared" si="98"/>
        <v>2-4</v>
      </c>
      <c r="O142" s="6" t="str">
        <f t="shared" si="99"/>
        <v>-46--31</v>
      </c>
    </row>
    <row r="143">
      <c r="A143" s="3" t="s">
        <v>28</v>
      </c>
      <c r="C143" s="6" t="str">
        <f t="shared" si="87"/>
        <v>1-1</v>
      </c>
      <c r="D143" s="6" t="str">
        <f t="shared" si="88"/>
        <v>1-6</v>
      </c>
      <c r="E143" s="6" t="str">
        <f t="shared" si="89"/>
        <v>6-1</v>
      </c>
      <c r="F143" s="6" t="str">
        <f t="shared" si="90"/>
        <v>2-6</v>
      </c>
      <c r="G143" s="6" t="str">
        <f t="shared" si="91"/>
        <v>3-4</v>
      </c>
      <c r="H143" s="6" t="str">
        <f t="shared" si="92"/>
        <v>4-2</v>
      </c>
      <c r="I143" s="6" t="str">
        <f t="shared" si="93"/>
        <v>1-6</v>
      </c>
      <c r="J143" s="6" t="str">
        <f t="shared" si="94"/>
        <v>1-6</v>
      </c>
      <c r="K143" s="6" t="str">
        <f t="shared" si="95"/>
        <v>1-3</v>
      </c>
      <c r="L143" s="6" t="str">
        <f t="shared" si="96"/>
        <v>2-6</v>
      </c>
      <c r="M143" s="6" t="str">
        <f t="shared" si="97"/>
        <v>5-3</v>
      </c>
      <c r="N143" s="6" t="str">
        <f t="shared" si="98"/>
        <v>1-5</v>
      </c>
      <c r="O143" s="6" t="str">
        <f t="shared" si="99"/>
        <v>-28--49</v>
      </c>
    </row>
    <row r="144">
      <c r="A144" s="3" t="s">
        <v>29</v>
      </c>
      <c r="C144" s="6" t="str">
        <f t="shared" si="87"/>
        <v>0-3</v>
      </c>
      <c r="D144" s="6" t="str">
        <f t="shared" si="88"/>
        <v>3-4</v>
      </c>
      <c r="E144" s="6" t="str">
        <f t="shared" si="89"/>
        <v>0-7</v>
      </c>
      <c r="F144" s="6" t="str">
        <f t="shared" si="90"/>
        <v>2-5</v>
      </c>
      <c r="G144" s="6" t="str">
        <f t="shared" si="91"/>
        <v>2-28</v>
      </c>
      <c r="H144" s="6" t="str">
        <f t="shared" si="92"/>
        <v>6--23</v>
      </c>
      <c r="I144" s="6" t="str">
        <f t="shared" si="93"/>
        <v>4-4</v>
      </c>
      <c r="J144" s="6" t="str">
        <f t="shared" si="94"/>
        <v>3-4</v>
      </c>
      <c r="K144" s="6" t="str">
        <f t="shared" si="95"/>
        <v>3-1</v>
      </c>
      <c r="L144" s="6" t="str">
        <f t="shared" si="96"/>
        <v>0-6</v>
      </c>
      <c r="M144" s="6" t="str">
        <f t="shared" si="97"/>
        <v>3-5</v>
      </c>
      <c r="N144" s="6" t="str">
        <f t="shared" si="98"/>
        <v>4-3</v>
      </c>
      <c r="O144" s="6" t="str">
        <f t="shared" si="99"/>
        <v>-30--47</v>
      </c>
    </row>
    <row r="145">
      <c r="A145" s="3" t="s">
        <v>30</v>
      </c>
      <c r="C145" s="6" t="str">
        <f t="shared" si="87"/>
        <v>2-0</v>
      </c>
      <c r="D145" s="6" t="str">
        <f t="shared" si="88"/>
        <v>6-2</v>
      </c>
      <c r="E145" s="6" t="str">
        <f t="shared" si="89"/>
        <v>6-0</v>
      </c>
      <c r="F145" s="6" t="str">
        <f t="shared" si="90"/>
        <v>7-0</v>
      </c>
      <c r="G145" s="6" t="str">
        <f t="shared" si="91"/>
        <v>3-12</v>
      </c>
      <c r="H145" s="6" t="str">
        <f t="shared" si="92"/>
        <v>5--9</v>
      </c>
      <c r="I145" s="6" t="str">
        <f t="shared" si="93"/>
        <v>7-1</v>
      </c>
      <c r="J145" s="6" t="str">
        <f t="shared" si="94"/>
        <v>4-3</v>
      </c>
      <c r="K145" s="6" t="str">
        <f t="shared" si="95"/>
        <v>3-1</v>
      </c>
      <c r="L145" s="6" t="str">
        <f t="shared" si="96"/>
        <v>6-2</v>
      </c>
      <c r="M145" s="6" t="str">
        <f t="shared" si="97"/>
        <v>7-1</v>
      </c>
      <c r="N145" s="6" t="str">
        <f t="shared" si="98"/>
        <v>7-1</v>
      </c>
      <c r="O145" s="6" t="str">
        <f t="shared" si="99"/>
        <v>-63--14</v>
      </c>
    </row>
    <row r="146">
      <c r="A146" s="3" t="s">
        <v>31</v>
      </c>
      <c r="C146" s="6" t="str">
        <f t="shared" si="87"/>
        <v>3-0</v>
      </c>
      <c r="D146" s="6" t="str">
        <f t="shared" si="88"/>
        <v>6-1</v>
      </c>
      <c r="E146" s="6" t="str">
        <f t="shared" si="89"/>
        <v>4-3</v>
      </c>
      <c r="F146" s="6" t="str">
        <f t="shared" si="90"/>
        <v>5-1</v>
      </c>
      <c r="G146" s="6" t="str">
        <f t="shared" si="91"/>
        <v>3-3</v>
      </c>
      <c r="H146" s="6" t="str">
        <f t="shared" si="92"/>
        <v>5-3</v>
      </c>
      <c r="I146" s="6" t="str">
        <f t="shared" si="93"/>
        <v>5-3</v>
      </c>
      <c r="J146" s="6" t="str">
        <f t="shared" si="94"/>
        <v>4-2</v>
      </c>
      <c r="K146" s="6" t="str">
        <f t="shared" si="95"/>
        <v>2-2</v>
      </c>
      <c r="L146" s="6" t="str">
        <f t="shared" si="96"/>
        <v>6-2</v>
      </c>
      <c r="M146" s="6" t="str">
        <f t="shared" si="97"/>
        <v>3-3</v>
      </c>
      <c r="N146" s="6" t="str">
        <f t="shared" si="98"/>
        <v>7-1</v>
      </c>
      <c r="O146" s="6" t="str">
        <f t="shared" si="99"/>
        <v>-53--24</v>
      </c>
    </row>
    <row r="147">
      <c r="A147" s="3" t="s">
        <v>32</v>
      </c>
      <c r="C147" s="6" t="str">
        <f t="shared" si="87"/>
        <v>1-2</v>
      </c>
      <c r="D147" s="6" t="str">
        <f t="shared" si="88"/>
        <v>3-5</v>
      </c>
      <c r="E147" s="6" t="str">
        <f t="shared" si="89"/>
        <v>3-3</v>
      </c>
      <c r="F147" s="6" t="str">
        <f t="shared" si="90"/>
        <v>0-7</v>
      </c>
      <c r="G147" s="6" t="str">
        <f t="shared" si="91"/>
        <v>4-3</v>
      </c>
      <c r="H147" s="6" t="str">
        <f t="shared" si="92"/>
        <v>4-4</v>
      </c>
      <c r="I147" s="6" t="str">
        <f t="shared" si="93"/>
        <v>1-6</v>
      </c>
      <c r="J147" s="6" t="str">
        <f t="shared" si="94"/>
        <v>4-2</v>
      </c>
      <c r="K147" s="6" t="str">
        <f t="shared" si="95"/>
        <v>3-1</v>
      </c>
      <c r="L147" s="6" t="str">
        <f t="shared" si="96"/>
        <v>5-1</v>
      </c>
      <c r="M147" s="6" t="str">
        <f t="shared" si="97"/>
        <v>2-5</v>
      </c>
      <c r="N147" s="6" t="str">
        <f t="shared" si="98"/>
        <v>4-4</v>
      </c>
      <c r="O147" s="6" t="str">
        <f t="shared" si="99"/>
        <v>-34--43</v>
      </c>
    </row>
    <row r="148">
      <c r="A148" s="3" t="s">
        <v>33</v>
      </c>
      <c r="C148" s="6" t="str">
        <f t="shared" si="87"/>
        <v>2-1</v>
      </c>
      <c r="D148" s="6" t="str">
        <f t="shared" si="88"/>
        <v>3-2</v>
      </c>
      <c r="E148" s="6" t="str">
        <f t="shared" si="89"/>
        <v>6-2</v>
      </c>
      <c r="F148" s="6" t="str">
        <f t="shared" si="90"/>
        <v>5-2</v>
      </c>
      <c r="G148" s="6" t="str">
        <f t="shared" si="91"/>
        <v>4-19</v>
      </c>
      <c r="H148" s="6" t="str">
        <f t="shared" si="92"/>
        <v>5--13</v>
      </c>
      <c r="I148" s="6" t="str">
        <f t="shared" si="93"/>
        <v>5-1</v>
      </c>
      <c r="J148" s="6" t="str">
        <f t="shared" si="94"/>
        <v>3-5</v>
      </c>
      <c r="K148" s="6" t="str">
        <f t="shared" si="95"/>
        <v>4-0</v>
      </c>
      <c r="L148" s="6" t="str">
        <f t="shared" si="96"/>
        <v>3-4</v>
      </c>
      <c r="M148" s="6" t="str">
        <f t="shared" si="97"/>
        <v>6-2</v>
      </c>
      <c r="N148" s="6" t="str">
        <f t="shared" si="98"/>
        <v>6-1</v>
      </c>
      <c r="O148" s="6" t="str">
        <f t="shared" si="99"/>
        <v>-52--26</v>
      </c>
    </row>
    <row r="149">
      <c r="A149" s="3" t="s">
        <v>34</v>
      </c>
      <c r="C149" s="6" t="str">
        <f t="shared" si="87"/>
        <v>0-4</v>
      </c>
      <c r="D149" s="6" t="str">
        <f t="shared" si="88"/>
        <v>1-5</v>
      </c>
      <c r="E149" s="6" t="str">
        <f t="shared" si="89"/>
        <v>3-4</v>
      </c>
      <c r="F149" s="6" t="str">
        <f t="shared" si="90"/>
        <v>4-3</v>
      </c>
      <c r="G149" s="6" t="str">
        <f t="shared" si="91"/>
        <v>1-6</v>
      </c>
      <c r="H149" s="6" t="str">
        <f t="shared" si="92"/>
        <v>3-4</v>
      </c>
      <c r="I149" s="6" t="str">
        <f t="shared" si="93"/>
        <v>0-7</v>
      </c>
      <c r="J149" s="6" t="str">
        <f t="shared" si="94"/>
        <v>1-5</v>
      </c>
      <c r="K149" s="6" t="str">
        <f t="shared" si="95"/>
        <v>1-3</v>
      </c>
      <c r="L149" s="6" t="str">
        <f t="shared" si="96"/>
        <v>2-4</v>
      </c>
      <c r="M149" s="6" t="str">
        <f t="shared" si="97"/>
        <v>2-5</v>
      </c>
      <c r="N149" s="6" t="str">
        <f t="shared" si="98"/>
        <v>2-6</v>
      </c>
      <c r="O149" s="6" t="str">
        <f t="shared" si="99"/>
        <v>-20--56</v>
      </c>
    </row>
    <row r="150">
      <c r="A150" s="3" t="s">
        <v>35</v>
      </c>
      <c r="C150" s="6" t="str">
        <f t="shared" si="87"/>
        <v>4-0</v>
      </c>
      <c r="D150" s="6" t="str">
        <f t="shared" si="88"/>
        <v>5-1</v>
      </c>
      <c r="E150" s="6" t="str">
        <f t="shared" si="89"/>
        <v>6-1</v>
      </c>
      <c r="F150" s="6" t="str">
        <f t="shared" si="90"/>
        <v>4-2</v>
      </c>
      <c r="G150" s="6" t="str">
        <f t="shared" si="91"/>
        <v>3-4</v>
      </c>
      <c r="H150" s="6" t="str">
        <f t="shared" si="92"/>
        <v>4-3</v>
      </c>
      <c r="I150" s="6" t="str">
        <f t="shared" si="93"/>
        <v>5-1</v>
      </c>
      <c r="J150" s="6" t="str">
        <f t="shared" si="94"/>
        <v>7-1</v>
      </c>
      <c r="K150" s="6" t="str">
        <f t="shared" si="95"/>
        <v>2-1</v>
      </c>
      <c r="L150" s="6" t="str">
        <f t="shared" si="96"/>
        <v>4-4</v>
      </c>
      <c r="M150" s="6" t="str">
        <f t="shared" si="97"/>
        <v>5-3</v>
      </c>
      <c r="N150" s="6" t="str">
        <f t="shared" si="98"/>
        <v>3-4</v>
      </c>
      <c r="O150" s="6" t="str">
        <f t="shared" si="99"/>
        <v>-52--25</v>
      </c>
    </row>
    <row r="151">
      <c r="A151" s="3" t="s">
        <v>37</v>
      </c>
      <c r="C151" s="6" t="str">
        <f t="shared" si="87"/>
        <v>3-0</v>
      </c>
      <c r="D151" s="6" t="str">
        <f t="shared" si="88"/>
        <v>2-5</v>
      </c>
      <c r="E151" s="6" t="str">
        <f t="shared" si="89"/>
        <v>4-2</v>
      </c>
      <c r="F151" s="6" t="str">
        <f t="shared" si="90"/>
        <v>2-6</v>
      </c>
      <c r="G151" s="6" t="str">
        <f t="shared" si="91"/>
        <v>3-4</v>
      </c>
      <c r="H151" s="6" t="str">
        <f t="shared" si="92"/>
        <v>2-4</v>
      </c>
      <c r="I151" s="6" t="str">
        <f t="shared" si="93"/>
        <v>4-3</v>
      </c>
      <c r="J151" s="6" t="str">
        <f t="shared" si="94"/>
        <v>1-5</v>
      </c>
      <c r="K151" s="6" t="str">
        <f t="shared" si="95"/>
        <v>2-2</v>
      </c>
      <c r="L151" s="6" t="str">
        <f t="shared" si="96"/>
        <v>5-3</v>
      </c>
      <c r="M151" s="6" t="str">
        <f t="shared" si="97"/>
        <v>4-3</v>
      </c>
      <c r="N151" s="6" t="str">
        <f t="shared" si="98"/>
        <v>2-6</v>
      </c>
      <c r="O151" s="6" t="str">
        <f t="shared" si="99"/>
        <v>-34--43</v>
      </c>
    </row>
    <row r="152">
      <c r="A152" s="3" t="s">
        <v>38</v>
      </c>
      <c r="C152" s="6" t="str">
        <f t="shared" si="87"/>
        <v>1-2</v>
      </c>
      <c r="D152" s="6" t="str">
        <f t="shared" si="88"/>
        <v>4-3</v>
      </c>
      <c r="E152" s="6" t="str">
        <f t="shared" si="89"/>
        <v>5-3</v>
      </c>
      <c r="F152" s="6" t="str">
        <f t="shared" si="90"/>
        <v>2-4</v>
      </c>
      <c r="G152" s="6" t="str">
        <f t="shared" si="91"/>
        <v>3-4</v>
      </c>
      <c r="H152" s="6" t="str">
        <f t="shared" si="92"/>
        <v>5-3</v>
      </c>
      <c r="I152" s="6" t="str">
        <f t="shared" si="93"/>
        <v>2-3</v>
      </c>
      <c r="J152" s="6" t="str">
        <f t="shared" si="94"/>
        <v>6-1</v>
      </c>
      <c r="K152" s="6" t="str">
        <f t="shared" si="95"/>
        <v>3-1</v>
      </c>
      <c r="L152" s="6" t="str">
        <f t="shared" si="96"/>
        <v>2-5</v>
      </c>
      <c r="M152" s="6" t="str">
        <f t="shared" si="97"/>
        <v>1-7</v>
      </c>
      <c r="N152" s="6" t="str">
        <f t="shared" si="98"/>
        <v>4-3</v>
      </c>
      <c r="O152" s="6" t="str">
        <f t="shared" si="99"/>
        <v>-38--39</v>
      </c>
    </row>
    <row r="153">
      <c r="A153" s="3" t="s">
        <v>39</v>
      </c>
      <c r="C153" s="6" t="str">
        <f t="shared" si="87"/>
        <v>1-2</v>
      </c>
      <c r="D153" s="6" t="str">
        <f t="shared" si="88"/>
        <v>1-5</v>
      </c>
      <c r="E153" s="6" t="str">
        <f t="shared" si="89"/>
        <v>2-4</v>
      </c>
      <c r="F153" s="6" t="str">
        <f t="shared" si="90"/>
        <v>1-7</v>
      </c>
      <c r="G153" s="6" t="str">
        <f t="shared" si="91"/>
        <v>11-6</v>
      </c>
      <c r="H153" s="6" t="str">
        <f t="shared" si="92"/>
        <v>-11-7</v>
      </c>
      <c r="I153" s="6" t="str">
        <f t="shared" si="93"/>
        <v>2-5</v>
      </c>
      <c r="J153" s="6" t="str">
        <f t="shared" si="94"/>
        <v>4-4</v>
      </c>
      <c r="K153" s="6" t="str">
        <f t="shared" si="95"/>
        <v>1-2</v>
      </c>
      <c r="L153" s="6" t="str">
        <f t="shared" si="96"/>
        <v>2-5</v>
      </c>
      <c r="M153" s="6" t="str">
        <f t="shared" si="97"/>
        <v>1-7</v>
      </c>
      <c r="N153" s="6" t="str">
        <f t="shared" si="98"/>
        <v>1-6</v>
      </c>
      <c r="O153" s="6" t="str">
        <f t="shared" si="99"/>
        <v>-16--60</v>
      </c>
    </row>
    <row r="154">
      <c r="A154" s="3" t="s">
        <v>40</v>
      </c>
      <c r="C154" s="6" t="str">
        <f t="shared" si="87"/>
        <v>1-2</v>
      </c>
      <c r="D154" s="6" t="str">
        <f t="shared" si="88"/>
        <v>4-1</v>
      </c>
      <c r="E154" s="6" t="str">
        <f t="shared" si="89"/>
        <v>2-5</v>
      </c>
      <c r="F154" s="6" t="str">
        <f t="shared" si="90"/>
        <v>4-4</v>
      </c>
      <c r="G154" s="6" t="str">
        <f t="shared" si="91"/>
        <v>4-3</v>
      </c>
      <c r="H154" s="6" t="str">
        <f t="shared" si="92"/>
        <v>3-3</v>
      </c>
      <c r="I154" s="6" t="str">
        <f t="shared" si="93"/>
        <v>5-3</v>
      </c>
      <c r="J154" s="6" t="str">
        <f t="shared" si="94"/>
        <v>4-3</v>
      </c>
      <c r="K154" s="6" t="str">
        <f t="shared" si="95"/>
        <v>1-3</v>
      </c>
      <c r="L154" s="6" t="str">
        <f t="shared" si="96"/>
        <v>6-2</v>
      </c>
      <c r="M154" s="6" t="str">
        <f t="shared" si="97"/>
        <v>3-4</v>
      </c>
      <c r="N154" s="6" t="str">
        <f t="shared" si="98"/>
        <v>4-2</v>
      </c>
      <c r="O154" s="6" t="str">
        <f t="shared" si="99"/>
        <v>-41--35</v>
      </c>
    </row>
    <row r="155">
      <c r="A155" s="3" t="s">
        <v>41</v>
      </c>
      <c r="C155" s="6" t="str">
        <f t="shared" si="87"/>
        <v>2-1</v>
      </c>
      <c r="D155" s="6" t="str">
        <f t="shared" si="88"/>
        <v>1-7</v>
      </c>
      <c r="E155" s="6" t="str">
        <f t="shared" si="89"/>
        <v>1-6</v>
      </c>
      <c r="F155" s="6" t="str">
        <f t="shared" si="90"/>
        <v>1-7</v>
      </c>
      <c r="G155" s="6" t="str">
        <f t="shared" si="91"/>
        <v>0-7</v>
      </c>
      <c r="H155" s="6" t="str">
        <f t="shared" si="92"/>
        <v>0-7</v>
      </c>
      <c r="I155" s="6" t="str">
        <f t="shared" si="93"/>
        <v>3-2</v>
      </c>
      <c r="J155" s="6" t="str">
        <f t="shared" si="94"/>
        <v>2-4</v>
      </c>
      <c r="K155" s="6" t="str">
        <f t="shared" si="95"/>
        <v>0-4</v>
      </c>
      <c r="L155" s="6" t="str">
        <f t="shared" si="96"/>
        <v>2-4</v>
      </c>
      <c r="M155" s="6" t="str">
        <f t="shared" si="97"/>
        <v>2-7</v>
      </c>
      <c r="N155" s="6" t="str">
        <f t="shared" si="98"/>
        <v>1-6</v>
      </c>
      <c r="O155" s="6" t="str">
        <f t="shared" si="99"/>
        <v>-15--62</v>
      </c>
    </row>
    <row r="156">
      <c r="A156" s="3" t="s">
        <v>42</v>
      </c>
      <c r="C156" s="6" t="str">
        <f t="shared" si="87"/>
        <v>1-2</v>
      </c>
      <c r="D156" s="6" t="str">
        <f t="shared" si="88"/>
        <v>2-6</v>
      </c>
      <c r="E156" s="6" t="str">
        <f t="shared" si="89"/>
        <v>2-4</v>
      </c>
      <c r="F156" s="6" t="str">
        <f t="shared" si="90"/>
        <v>6-1</v>
      </c>
      <c r="G156" s="6" t="str">
        <f t="shared" si="91"/>
        <v>4-4</v>
      </c>
      <c r="H156" s="6" t="str">
        <f t="shared" si="92"/>
        <v>3-2</v>
      </c>
      <c r="I156" s="6" t="str">
        <f t="shared" si="93"/>
        <v>4-3</v>
      </c>
      <c r="J156" s="6" t="str">
        <f t="shared" si="94"/>
        <v>4-3</v>
      </c>
      <c r="K156" s="6" t="str">
        <f t="shared" si="95"/>
        <v>5-0</v>
      </c>
      <c r="L156" s="6" t="str">
        <f t="shared" si="96"/>
        <v>4-3</v>
      </c>
      <c r="M156" s="6" t="str">
        <f t="shared" si="97"/>
        <v>5-2</v>
      </c>
      <c r="N156" s="6" t="str">
        <f t="shared" si="98"/>
        <v>2-5</v>
      </c>
      <c r="O156" s="6" t="str">
        <f t="shared" si="99"/>
        <v>-42--35</v>
      </c>
    </row>
    <row r="157">
      <c r="A157" s="3" t="s">
        <v>43</v>
      </c>
      <c r="C157" s="6" t="str">
        <f t="shared" si="87"/>
        <v>0-3</v>
      </c>
      <c r="D157" s="6" t="str">
        <f t="shared" si="88"/>
        <v>4-4</v>
      </c>
      <c r="E157" s="6" t="str">
        <f t="shared" si="89"/>
        <v>3-5</v>
      </c>
      <c r="F157" s="6" t="str">
        <f t="shared" si="90"/>
        <v>3-4</v>
      </c>
      <c r="G157" s="6" t="str">
        <f t="shared" si="91"/>
        <v>2-5</v>
      </c>
      <c r="H157" s="6" t="str">
        <f t="shared" si="92"/>
        <v>1-6</v>
      </c>
      <c r="I157" s="6" t="str">
        <f t="shared" si="93"/>
        <v>2-5</v>
      </c>
      <c r="J157" s="6" t="str">
        <f t="shared" si="94"/>
        <v>1-6</v>
      </c>
      <c r="K157" s="6" t="str">
        <f t="shared" si="95"/>
        <v>3-1</v>
      </c>
      <c r="L157" s="6" t="str">
        <f t="shared" si="96"/>
        <v>2-4</v>
      </c>
      <c r="M157" s="6" t="str">
        <f t="shared" si="97"/>
        <v>1-7</v>
      </c>
      <c r="N157" s="6" t="str">
        <f t="shared" si="98"/>
        <v>2-3</v>
      </c>
      <c r="O157" s="6" t="str">
        <f t="shared" si="99"/>
        <v>-24--53</v>
      </c>
    </row>
    <row r="158">
      <c r="A158" s="3" t="s">
        <v>44</v>
      </c>
      <c r="C158" s="6" t="str">
        <f t="shared" si="87"/>
        <v>0-3</v>
      </c>
      <c r="D158" s="6" t="str">
        <f t="shared" si="88"/>
        <v>0-6</v>
      </c>
      <c r="E158" s="6" t="str">
        <f t="shared" si="89"/>
        <v>0-7</v>
      </c>
      <c r="F158" s="6" t="str">
        <f t="shared" si="90"/>
        <v>2-5</v>
      </c>
      <c r="G158" s="6" t="str">
        <f t="shared" si="91"/>
        <v>16-4</v>
      </c>
      <c r="H158" s="6" t="str">
        <f t="shared" si="92"/>
        <v>-11-4</v>
      </c>
      <c r="I158" s="6" t="str">
        <f t="shared" si="93"/>
        <v>1-7</v>
      </c>
      <c r="J158" s="6" t="str">
        <f t="shared" si="94"/>
        <v>4-4</v>
      </c>
      <c r="K158" s="6" t="str">
        <f t="shared" si="95"/>
        <v>0-3</v>
      </c>
      <c r="L158" s="6" t="str">
        <f t="shared" si="96"/>
        <v>2-6</v>
      </c>
      <c r="M158" s="6" t="str">
        <f t="shared" si="97"/>
        <v>3-4</v>
      </c>
      <c r="N158" s="6" t="str">
        <f t="shared" si="98"/>
        <v>1-7</v>
      </c>
      <c r="O158" s="6" t="str">
        <f t="shared" si="99"/>
        <v>-18--60</v>
      </c>
    </row>
    <row r="159">
      <c r="A159" s="3" t="s">
        <v>45</v>
      </c>
      <c r="C159" s="6" t="str">
        <f t="shared" si="87"/>
        <v>2-1</v>
      </c>
      <c r="D159" s="6" t="str">
        <f t="shared" si="88"/>
        <v>3-4</v>
      </c>
      <c r="E159" s="6" t="str">
        <f t="shared" si="89"/>
        <v>5-3</v>
      </c>
      <c r="F159" s="6" t="str">
        <f t="shared" si="90"/>
        <v>2-5</v>
      </c>
      <c r="G159" s="6" t="str">
        <f t="shared" si="91"/>
        <v>6-1</v>
      </c>
      <c r="H159" s="6" t="str">
        <f t="shared" si="92"/>
        <v>4-4</v>
      </c>
      <c r="I159" s="6" t="str">
        <f t="shared" si="93"/>
        <v>4-2</v>
      </c>
      <c r="J159" s="6" t="str">
        <f t="shared" si="94"/>
        <v>3-4</v>
      </c>
      <c r="K159" s="6" t="str">
        <f t="shared" si="95"/>
        <v>0-3</v>
      </c>
      <c r="L159" s="6" t="str">
        <f t="shared" si="96"/>
        <v>4-4</v>
      </c>
      <c r="M159" s="6" t="str">
        <f t="shared" si="97"/>
        <v>5-2</v>
      </c>
      <c r="N159" s="6" t="str">
        <f t="shared" si="98"/>
        <v>1-5</v>
      </c>
      <c r="O159" s="6" t="str">
        <f t="shared" si="99"/>
        <v>-39--38</v>
      </c>
    </row>
    <row r="160">
      <c r="A160" s="3" t="s">
        <v>46</v>
      </c>
      <c r="C160" s="6" t="str">
        <f t="shared" si="87"/>
        <v>1-2</v>
      </c>
      <c r="D160" s="6" t="str">
        <f t="shared" si="88"/>
        <v>6-1</v>
      </c>
      <c r="E160" s="6" t="str">
        <f t="shared" si="89"/>
        <v>6-1</v>
      </c>
      <c r="F160" s="6" t="str">
        <f t="shared" si="90"/>
        <v>5-2</v>
      </c>
      <c r="G160" s="6" t="str">
        <f t="shared" si="91"/>
        <v>7-1</v>
      </c>
      <c r="H160" s="6" t="str">
        <f t="shared" si="92"/>
        <v>5-1</v>
      </c>
      <c r="I160" s="6" t="str">
        <f t="shared" si="93"/>
        <v>2-5</v>
      </c>
      <c r="J160" s="6" t="str">
        <f t="shared" si="94"/>
        <v>3-4</v>
      </c>
      <c r="K160" s="6" t="str">
        <f t="shared" si="95"/>
        <v>1-2</v>
      </c>
      <c r="L160" s="6" t="str">
        <f t="shared" si="96"/>
        <v>5-1</v>
      </c>
      <c r="M160" s="6" t="str">
        <f t="shared" si="97"/>
        <v>3-4</v>
      </c>
      <c r="N160" s="6" t="str">
        <f t="shared" si="98"/>
        <v>6-2</v>
      </c>
      <c r="O160" s="6" t="str">
        <f t="shared" si="99"/>
        <v>-50--26</v>
      </c>
    </row>
    <row r="161">
      <c r="A161" s="3" t="s">
        <v>47</v>
      </c>
      <c r="C161" s="6" t="str">
        <f t="shared" si="87"/>
        <v>2-1</v>
      </c>
      <c r="D161" s="6" t="str">
        <f t="shared" si="88"/>
        <v>4-3</v>
      </c>
      <c r="E161" s="6" t="str">
        <f t="shared" si="89"/>
        <v>3-4</v>
      </c>
      <c r="F161" s="6" t="str">
        <f t="shared" si="90"/>
        <v>2-5</v>
      </c>
      <c r="G161" s="6" t="str">
        <f t="shared" si="91"/>
        <v>2-4</v>
      </c>
      <c r="H161" s="6" t="str">
        <f t="shared" si="92"/>
        <v>3-4</v>
      </c>
      <c r="I161" s="6" t="str">
        <f t="shared" si="93"/>
        <v>0-6</v>
      </c>
      <c r="J161" s="6" t="str">
        <f t="shared" si="94"/>
        <v>2-5</v>
      </c>
      <c r="K161" s="6" t="str">
        <f t="shared" si="95"/>
        <v>1-3</v>
      </c>
      <c r="L161" s="6" t="str">
        <f t="shared" si="96"/>
        <v>2-5</v>
      </c>
      <c r="M161" s="6" t="str">
        <f t="shared" si="97"/>
        <v>3-5</v>
      </c>
      <c r="N161" s="6" t="str">
        <f t="shared" si="98"/>
        <v>2-5</v>
      </c>
      <c r="O161" s="6" t="str">
        <f t="shared" si="99"/>
        <v>-26--50</v>
      </c>
    </row>
    <row r="162">
      <c r="A162" s="3" t="s">
        <v>48</v>
      </c>
      <c r="C162" s="6" t="str">
        <f t="shared" si="87"/>
        <v>1-1</v>
      </c>
      <c r="D162" s="6" t="str">
        <f t="shared" si="88"/>
        <v>4-3</v>
      </c>
      <c r="E162" s="6" t="str">
        <f t="shared" si="89"/>
        <v>7-0</v>
      </c>
      <c r="F162" s="6" t="str">
        <f t="shared" si="90"/>
        <v>5-3</v>
      </c>
      <c r="G162" s="6" t="str">
        <f t="shared" si="91"/>
        <v>2-6</v>
      </c>
      <c r="H162" s="6" t="str">
        <f t="shared" si="92"/>
        <v>4-2</v>
      </c>
      <c r="I162" s="6" t="str">
        <f t="shared" si="93"/>
        <v>6-2</v>
      </c>
      <c r="J162" s="6" t="str">
        <f t="shared" si="94"/>
        <v>3-2</v>
      </c>
      <c r="K162" s="6" t="str">
        <f t="shared" si="95"/>
        <v>2-2</v>
      </c>
      <c r="L162" s="6" t="str">
        <f t="shared" si="96"/>
        <v>5-2</v>
      </c>
      <c r="M162" s="6" t="str">
        <f t="shared" si="97"/>
        <v>5-2</v>
      </c>
      <c r="N162" s="6" t="str">
        <f t="shared" si="98"/>
        <v>7-1</v>
      </c>
      <c r="O162" s="6" t="str">
        <f t="shared" si="99"/>
        <v>-51--26</v>
      </c>
    </row>
    <row r="163">
      <c r="A163" s="3" t="s">
        <v>49</v>
      </c>
      <c r="C163" s="6" t="str">
        <f t="shared" si="87"/>
        <v>2-1</v>
      </c>
      <c r="D163" s="6" t="str">
        <f t="shared" si="88"/>
        <v>6-1</v>
      </c>
      <c r="E163" s="6" t="str">
        <f t="shared" si="89"/>
        <v>5-2</v>
      </c>
      <c r="F163" s="6" t="str">
        <f t="shared" si="90"/>
        <v>5-2</v>
      </c>
      <c r="G163" s="6" t="str">
        <f t="shared" si="91"/>
        <v>6-1</v>
      </c>
      <c r="H163" s="6" t="str">
        <f t="shared" si="92"/>
        <v>1-4</v>
      </c>
      <c r="I163" s="6" t="str">
        <f t="shared" si="93"/>
        <v>4-4</v>
      </c>
      <c r="J163" s="6" t="str">
        <f t="shared" si="94"/>
        <v>6-2</v>
      </c>
      <c r="K163" s="6" t="str">
        <f t="shared" si="95"/>
        <v>2-1</v>
      </c>
      <c r="L163" s="6" t="str">
        <f t="shared" si="96"/>
        <v>1-7</v>
      </c>
      <c r="M163" s="6" t="str">
        <f t="shared" si="97"/>
        <v>4-3</v>
      </c>
      <c r="N163" s="6" t="str">
        <f t="shared" si="98"/>
        <v>3-4</v>
      </c>
      <c r="O163" s="6" t="str">
        <f t="shared" si="99"/>
        <v>-45--32</v>
      </c>
    </row>
    <row r="164">
      <c r="A164" s="3" t="s">
        <v>50</v>
      </c>
      <c r="C164" s="6" t="str">
        <f t="shared" si="87"/>
        <v>1-2</v>
      </c>
      <c r="D164" s="6" t="str">
        <f t="shared" si="88"/>
        <v>3-5</v>
      </c>
      <c r="E164" s="6" t="str">
        <f t="shared" si="89"/>
        <v>1-5</v>
      </c>
      <c r="F164" s="6" t="str">
        <f t="shared" si="90"/>
        <v>1-6</v>
      </c>
      <c r="G164" s="6" t="str">
        <f t="shared" si="91"/>
        <v>4-2</v>
      </c>
      <c r="H164" s="6" t="str">
        <f t="shared" si="92"/>
        <v>3-5</v>
      </c>
      <c r="I164" s="6" t="str">
        <f t="shared" si="93"/>
        <v>3-3</v>
      </c>
      <c r="J164" s="6" t="str">
        <f t="shared" si="94"/>
        <v>2-5</v>
      </c>
      <c r="K164" s="6" t="str">
        <f t="shared" si="95"/>
        <v>2-1</v>
      </c>
      <c r="L164" s="6" t="str">
        <f t="shared" si="96"/>
        <v>6-2</v>
      </c>
      <c r="M164" s="6" t="str">
        <f t="shared" si="97"/>
        <v>5-2</v>
      </c>
      <c r="N164" s="6" t="str">
        <f t="shared" si="98"/>
        <v>4-4</v>
      </c>
      <c r="O164" s="6" t="str">
        <f t="shared" si="99"/>
        <v>-35--42</v>
      </c>
    </row>
    <row r="165">
      <c r="A165" s="3" t="s">
        <v>51</v>
      </c>
      <c r="C165" s="6" t="str">
        <f t="shared" si="87"/>
        <v>2-1</v>
      </c>
      <c r="D165" s="6" t="str">
        <f t="shared" si="88"/>
        <v>5-1</v>
      </c>
      <c r="E165" s="6" t="str">
        <f t="shared" si="89"/>
        <v>3-3</v>
      </c>
      <c r="F165" s="6" t="str">
        <f t="shared" si="90"/>
        <v>7-1</v>
      </c>
      <c r="G165" s="6" t="str">
        <f t="shared" si="91"/>
        <v>4-2</v>
      </c>
      <c r="H165" s="6" t="str">
        <f t="shared" si="92"/>
        <v>4-4</v>
      </c>
      <c r="I165" s="6" t="str">
        <f t="shared" si="93"/>
        <v>5-3</v>
      </c>
      <c r="J165" s="6" t="str">
        <f t="shared" si="94"/>
        <v>2-5</v>
      </c>
      <c r="K165" s="6" t="str">
        <f t="shared" si="95"/>
        <v>1-3</v>
      </c>
      <c r="L165" s="6" t="str">
        <f t="shared" si="96"/>
        <v>2-5</v>
      </c>
      <c r="M165" s="6" t="str">
        <f t="shared" si="97"/>
        <v>5-2</v>
      </c>
      <c r="N165" s="6" t="str">
        <f t="shared" si="98"/>
        <v>4-3</v>
      </c>
      <c r="O165" s="6" t="str">
        <f t="shared" si="99"/>
        <v>-44--33</v>
      </c>
    </row>
    <row r="167">
      <c r="A167" s="2" t="s">
        <v>310</v>
      </c>
    </row>
    <row r="168">
      <c r="A168" s="3" t="s">
        <v>1</v>
      </c>
      <c r="C168" s="6" t="str">
        <f t="shared" ref="C168:C197" si="100">U4</f>
        <v>1-1</v>
      </c>
      <c r="D168" s="6" t="str">
        <f t="shared" ref="D168:D197" si="101">X4</f>
        <v>5-4</v>
      </c>
      <c r="E168" s="6" t="str">
        <f t="shared" ref="E168:E197" si="102">AB4</f>
        <v>9-6</v>
      </c>
      <c r="F168" s="6" t="str">
        <f t="shared" ref="F168:F197" si="103">AF4</f>
        <v>16-7</v>
      </c>
      <c r="G168" s="6" t="str">
        <f t="shared" ref="G168:G197" si="104">AJ4</f>
        <v>22-19</v>
      </c>
      <c r="H168" s="6" t="str">
        <f t="shared" ref="H168:H197" si="105">AN4</f>
        <v>29-8</v>
      </c>
      <c r="I168" s="6" t="str">
        <f t="shared" ref="I168:I197" si="106">AR4</f>
        <v>37-8</v>
      </c>
      <c r="J168" s="6" t="str">
        <f t="shared" ref="J168:J197" si="107">AV4</f>
        <v>42-10</v>
      </c>
      <c r="K168" s="6" t="str">
        <f t="shared" ref="K168:K197" si="108">AZ4</f>
        <v>44-12</v>
      </c>
      <c r="L168" s="6" t="str">
        <f t="shared" ref="L168:L197" si="109">BD4</f>
        <v>49-13</v>
      </c>
      <c r="M168" s="6" t="str">
        <f t="shared" ref="M168:M197" si="110">BH4</f>
        <v>53-17</v>
      </c>
      <c r="N168" s="6" t="str">
        <f t="shared" ref="N168:N197" si="111">BL4</f>
        <v>57-19</v>
      </c>
      <c r="O168" s="6" t="str">
        <f t="shared" ref="O168:O197" si="112">BP4</f>
        <v>-</v>
      </c>
    </row>
    <row r="169">
      <c r="A169" s="3" t="s">
        <v>22</v>
      </c>
      <c r="C169" s="6" t="str">
        <f t="shared" si="100"/>
        <v>1-1</v>
      </c>
      <c r="D169" s="6" t="str">
        <f t="shared" si="101"/>
        <v>3-5</v>
      </c>
      <c r="E169" s="6" t="str">
        <f t="shared" si="102"/>
        <v>4-10</v>
      </c>
      <c r="F169" s="6" t="str">
        <f t="shared" si="103"/>
        <v>7-14</v>
      </c>
      <c r="G169" s="6" t="str">
        <f t="shared" si="104"/>
        <v>10-18</v>
      </c>
      <c r="H169" s="6" t="str">
        <f t="shared" si="105"/>
        <v>12-23</v>
      </c>
      <c r="I169" s="6" t="str">
        <f t="shared" si="106"/>
        <v>15-27</v>
      </c>
      <c r="J169" s="6" t="str">
        <f t="shared" si="107"/>
        <v>19-31</v>
      </c>
      <c r="K169" s="6" t="str">
        <f t="shared" si="108"/>
        <v>20-33</v>
      </c>
      <c r="L169" s="6" t="str">
        <f t="shared" si="109"/>
        <v>25-36</v>
      </c>
      <c r="M169" s="6" t="str">
        <f t="shared" si="110"/>
        <v>30-39</v>
      </c>
      <c r="N169" s="6" t="str">
        <f t="shared" si="111"/>
        <v>35-42</v>
      </c>
      <c r="O169" s="6" t="str">
        <f t="shared" si="112"/>
        <v>-</v>
      </c>
    </row>
    <row r="170">
      <c r="A170" s="3" t="s">
        <v>23</v>
      </c>
      <c r="C170" s="6" t="str">
        <f t="shared" si="100"/>
        <v>1-1</v>
      </c>
      <c r="D170" s="6" t="str">
        <f t="shared" si="101"/>
        <v>4-5</v>
      </c>
      <c r="E170" s="6" t="str">
        <f t="shared" si="102"/>
        <v>6-9</v>
      </c>
      <c r="F170" s="6" t="str">
        <f t="shared" si="103"/>
        <v>10-12</v>
      </c>
      <c r="G170" s="6" t="str">
        <f t="shared" si="104"/>
        <v>13-16</v>
      </c>
      <c r="H170" s="6" t="str">
        <f t="shared" si="105"/>
        <v>16-21</v>
      </c>
      <c r="I170" s="6" t="str">
        <f t="shared" si="106"/>
        <v>18-26</v>
      </c>
      <c r="J170" s="6" t="str">
        <f t="shared" si="107"/>
        <v>21-29</v>
      </c>
      <c r="K170" s="6" t="str">
        <f t="shared" si="108"/>
        <v>22-31</v>
      </c>
      <c r="L170" s="6" t="str">
        <f t="shared" si="109"/>
        <v>25-36</v>
      </c>
      <c r="M170" s="6" t="str">
        <f t="shared" si="110"/>
        <v>29-39</v>
      </c>
      <c r="N170" s="6" t="str">
        <f t="shared" si="111"/>
        <v>35-41</v>
      </c>
      <c r="O170" s="6" t="str">
        <f t="shared" si="112"/>
        <v>-</v>
      </c>
    </row>
    <row r="171">
      <c r="A171" s="3" t="s">
        <v>24</v>
      </c>
      <c r="C171" s="6" t="str">
        <f t="shared" si="100"/>
        <v>1-2</v>
      </c>
      <c r="D171" s="6" t="str">
        <f t="shared" si="101"/>
        <v>4-6</v>
      </c>
      <c r="E171" s="6" t="str">
        <f t="shared" si="102"/>
        <v>4-14</v>
      </c>
      <c r="F171" s="6" t="str">
        <f t="shared" si="103"/>
        <v>6-17</v>
      </c>
      <c r="G171" s="6" t="str">
        <f t="shared" si="104"/>
        <v>10-21</v>
      </c>
      <c r="H171" s="6" t="str">
        <f t="shared" si="105"/>
        <v>15-24</v>
      </c>
      <c r="I171" s="6" t="str">
        <f t="shared" si="106"/>
        <v>19-26</v>
      </c>
      <c r="J171" s="6" t="str">
        <f t="shared" si="107"/>
        <v>22-29</v>
      </c>
      <c r="K171" s="6" t="str">
        <f t="shared" si="108"/>
        <v>22-32</v>
      </c>
      <c r="L171" s="6" t="str">
        <f t="shared" si="109"/>
        <v>28-33</v>
      </c>
      <c r="M171" s="6" t="str">
        <f t="shared" si="110"/>
        <v>30-38</v>
      </c>
      <c r="N171" s="6" t="str">
        <f t="shared" si="111"/>
        <v>33-43</v>
      </c>
      <c r="O171" s="6" t="str">
        <f t="shared" si="112"/>
        <v>-</v>
      </c>
    </row>
    <row r="172">
      <c r="A172" s="3" t="s">
        <v>25</v>
      </c>
      <c r="C172" s="6" t="str">
        <f t="shared" si="100"/>
        <v>2-1</v>
      </c>
      <c r="D172" s="6" t="str">
        <f t="shared" si="101"/>
        <v>7-3</v>
      </c>
      <c r="E172" s="6" t="str">
        <f t="shared" si="102"/>
        <v>11-6</v>
      </c>
      <c r="F172" s="6" t="str">
        <f t="shared" si="103"/>
        <v>15-8</v>
      </c>
      <c r="G172" s="6" t="str">
        <f t="shared" si="104"/>
        <v>21-9</v>
      </c>
      <c r="H172" s="6" t="str">
        <f t="shared" si="105"/>
        <v>26-12</v>
      </c>
      <c r="I172" s="6" t="str">
        <f t="shared" si="106"/>
        <v>29-17</v>
      </c>
      <c r="J172" s="6" t="str">
        <f t="shared" si="107"/>
        <v>32-20</v>
      </c>
      <c r="K172" s="6" t="str">
        <f t="shared" si="108"/>
        <v>35-21</v>
      </c>
      <c r="L172" s="6" t="str">
        <f t="shared" si="109"/>
        <v>39-25</v>
      </c>
      <c r="M172" s="6" t="str">
        <f t="shared" si="110"/>
        <v>42-29</v>
      </c>
      <c r="N172" s="6" t="str">
        <f t="shared" si="111"/>
        <v>46-31</v>
      </c>
      <c r="O172" s="6" t="str">
        <f t="shared" si="112"/>
        <v>-</v>
      </c>
    </row>
    <row r="173">
      <c r="A173" s="3" t="s">
        <v>26</v>
      </c>
      <c r="C173" s="6" t="str">
        <f t="shared" si="100"/>
        <v>1-1</v>
      </c>
      <c r="D173" s="6" t="str">
        <f t="shared" si="101"/>
        <v>5-3</v>
      </c>
      <c r="E173" s="6" t="str">
        <f t="shared" si="102"/>
        <v>8-7</v>
      </c>
      <c r="F173" s="6" t="str">
        <f t="shared" si="103"/>
        <v>13-9</v>
      </c>
      <c r="G173" s="6" t="str">
        <f t="shared" si="104"/>
        <v>18-12</v>
      </c>
      <c r="H173" s="6" t="str">
        <f t="shared" si="105"/>
        <v>19-19</v>
      </c>
      <c r="I173" s="6" t="str">
        <f t="shared" si="106"/>
        <v>25-20</v>
      </c>
      <c r="J173" s="6" t="str">
        <f t="shared" si="107"/>
        <v>32-21</v>
      </c>
      <c r="K173" s="6" t="str">
        <f t="shared" si="108"/>
        <v>35-22</v>
      </c>
      <c r="L173" s="6" t="str">
        <f t="shared" si="109"/>
        <v>40-25</v>
      </c>
      <c r="M173" s="6" t="str">
        <f t="shared" si="110"/>
        <v>46-26</v>
      </c>
      <c r="N173" s="6" t="str">
        <f t="shared" si="111"/>
        <v>50-27</v>
      </c>
      <c r="O173" s="6" t="str">
        <f t="shared" si="112"/>
        <v>-</v>
      </c>
    </row>
    <row r="174">
      <c r="A174" s="3" t="s">
        <v>27</v>
      </c>
      <c r="C174" s="6" t="str">
        <f t="shared" si="100"/>
        <v>2-1</v>
      </c>
      <c r="D174" s="6" t="str">
        <f t="shared" si="101"/>
        <v>7-3</v>
      </c>
      <c r="E174" s="6" t="str">
        <f t="shared" si="102"/>
        <v>13-5</v>
      </c>
      <c r="F174" s="6" t="str">
        <f t="shared" si="103"/>
        <v>17-8</v>
      </c>
      <c r="G174" s="6" t="str">
        <f t="shared" si="104"/>
        <v>22-31</v>
      </c>
      <c r="H174" s="6" t="str">
        <f t="shared" si="105"/>
        <v>26-12</v>
      </c>
      <c r="I174" s="6" t="str">
        <f t="shared" si="106"/>
        <v>30-15</v>
      </c>
      <c r="J174" s="6" t="str">
        <f t="shared" si="107"/>
        <v>35-18</v>
      </c>
      <c r="K174" s="6" t="str">
        <f t="shared" si="108"/>
        <v>38-20</v>
      </c>
      <c r="L174" s="6" t="str">
        <f t="shared" si="109"/>
        <v>40-24</v>
      </c>
      <c r="M174" s="6" t="str">
        <f t="shared" si="110"/>
        <v>44-27</v>
      </c>
      <c r="N174" s="6" t="str">
        <f t="shared" si="111"/>
        <v>46-31</v>
      </c>
      <c r="O174" s="6" t="str">
        <f t="shared" si="112"/>
        <v>-</v>
      </c>
    </row>
    <row r="175">
      <c r="A175" s="3" t="s">
        <v>28</v>
      </c>
      <c r="C175" s="6" t="str">
        <f t="shared" si="100"/>
        <v>1-1</v>
      </c>
      <c r="D175" s="6" t="str">
        <f t="shared" si="101"/>
        <v>2-7</v>
      </c>
      <c r="E175" s="6" t="str">
        <f t="shared" si="102"/>
        <v>8-8</v>
      </c>
      <c r="F175" s="6" t="str">
        <f t="shared" si="103"/>
        <v>10-14</v>
      </c>
      <c r="G175" s="6" t="str">
        <f t="shared" si="104"/>
        <v>13-18</v>
      </c>
      <c r="H175" s="6" t="str">
        <f t="shared" si="105"/>
        <v>17-20</v>
      </c>
      <c r="I175" s="6" t="str">
        <f t="shared" si="106"/>
        <v>18-26</v>
      </c>
      <c r="J175" s="6" t="str">
        <f t="shared" si="107"/>
        <v>19-32</v>
      </c>
      <c r="K175" s="6" t="str">
        <f t="shared" si="108"/>
        <v>20-35</v>
      </c>
      <c r="L175" s="6" t="str">
        <f t="shared" si="109"/>
        <v>22-41</v>
      </c>
      <c r="M175" s="6" t="str">
        <f t="shared" si="110"/>
        <v>27-44</v>
      </c>
      <c r="N175" s="6" t="str">
        <f t="shared" si="111"/>
        <v>28-49</v>
      </c>
      <c r="O175" s="6" t="str">
        <f t="shared" si="112"/>
        <v>-</v>
      </c>
    </row>
    <row r="176">
      <c r="A176" s="3" t="s">
        <v>29</v>
      </c>
      <c r="C176" s="6" t="str">
        <f t="shared" si="100"/>
        <v>0-3</v>
      </c>
      <c r="D176" s="6" t="str">
        <f t="shared" si="101"/>
        <v>3-7</v>
      </c>
      <c r="E176" s="6" t="str">
        <f t="shared" si="102"/>
        <v>3-14</v>
      </c>
      <c r="F176" s="6" t="str">
        <f t="shared" si="103"/>
        <v>5-19</v>
      </c>
      <c r="G176" s="6" t="str">
        <f t="shared" si="104"/>
        <v>7-47</v>
      </c>
      <c r="H176" s="6" t="str">
        <f t="shared" si="105"/>
        <v>13-24</v>
      </c>
      <c r="I176" s="6" t="str">
        <f t="shared" si="106"/>
        <v>17-28</v>
      </c>
      <c r="J176" s="6" t="str">
        <f t="shared" si="107"/>
        <v>20-32</v>
      </c>
      <c r="K176" s="6" t="str">
        <f t="shared" si="108"/>
        <v>23-33</v>
      </c>
      <c r="L176" s="6" t="str">
        <f t="shared" si="109"/>
        <v>23-39</v>
      </c>
      <c r="M176" s="6" t="str">
        <f t="shared" si="110"/>
        <v>26-44</v>
      </c>
      <c r="N176" s="6" t="str">
        <f t="shared" si="111"/>
        <v>30-47</v>
      </c>
      <c r="O176" s="6" t="str">
        <f t="shared" si="112"/>
        <v>-</v>
      </c>
    </row>
    <row r="177">
      <c r="A177" s="3" t="s">
        <v>30</v>
      </c>
      <c r="C177" s="6" t="str">
        <f t="shared" si="100"/>
        <v>2-0</v>
      </c>
      <c r="D177" s="6" t="str">
        <f t="shared" si="101"/>
        <v>8-2</v>
      </c>
      <c r="E177" s="6" t="str">
        <f t="shared" si="102"/>
        <v>14-2</v>
      </c>
      <c r="F177" s="6" t="str">
        <f t="shared" si="103"/>
        <v>21-2</v>
      </c>
      <c r="G177" s="6" t="str">
        <f t="shared" si="104"/>
        <v>24-14</v>
      </c>
      <c r="H177" s="6" t="str">
        <f t="shared" si="105"/>
        <v>29-5</v>
      </c>
      <c r="I177" s="6" t="str">
        <f t="shared" si="106"/>
        <v>36-6</v>
      </c>
      <c r="J177" s="6" t="str">
        <f t="shared" si="107"/>
        <v>40-9</v>
      </c>
      <c r="K177" s="6" t="str">
        <f t="shared" si="108"/>
        <v>43-10</v>
      </c>
      <c r="L177" s="6" t="str">
        <f t="shared" si="109"/>
        <v>49-12</v>
      </c>
      <c r="M177" s="6" t="str">
        <f t="shared" si="110"/>
        <v>56-13</v>
      </c>
      <c r="N177" s="6" t="str">
        <f t="shared" si="111"/>
        <v>63-14</v>
      </c>
      <c r="O177" s="6" t="str">
        <f t="shared" si="112"/>
        <v>-</v>
      </c>
    </row>
    <row r="178">
      <c r="A178" s="3" t="s">
        <v>31</v>
      </c>
      <c r="C178" s="6" t="str">
        <f t="shared" si="100"/>
        <v>3-0</v>
      </c>
      <c r="D178" s="6" t="str">
        <f t="shared" si="101"/>
        <v>9-1</v>
      </c>
      <c r="E178" s="6" t="str">
        <f t="shared" si="102"/>
        <v>13-4</v>
      </c>
      <c r="F178" s="6" t="str">
        <f t="shared" si="103"/>
        <v>18-5</v>
      </c>
      <c r="G178" s="6" t="str">
        <f t="shared" si="104"/>
        <v>21-8</v>
      </c>
      <c r="H178" s="6" t="str">
        <f t="shared" si="105"/>
        <v>26-11</v>
      </c>
      <c r="I178" s="6" t="str">
        <f t="shared" si="106"/>
        <v>31-14</v>
      </c>
      <c r="J178" s="6" t="str">
        <f t="shared" si="107"/>
        <v>35-16</v>
      </c>
      <c r="K178" s="6" t="str">
        <f t="shared" si="108"/>
        <v>37-18</v>
      </c>
      <c r="L178" s="6" t="str">
        <f t="shared" si="109"/>
        <v>43-20</v>
      </c>
      <c r="M178" s="6" t="str">
        <f t="shared" si="110"/>
        <v>46-23</v>
      </c>
      <c r="N178" s="6" t="str">
        <f t="shared" si="111"/>
        <v>53-24</v>
      </c>
      <c r="O178" s="6" t="str">
        <f t="shared" si="112"/>
        <v>-</v>
      </c>
    </row>
    <row r="179">
      <c r="A179" s="3" t="s">
        <v>32</v>
      </c>
      <c r="C179" s="6" t="str">
        <f t="shared" si="100"/>
        <v>1-2</v>
      </c>
      <c r="D179" s="6" t="str">
        <f t="shared" si="101"/>
        <v>4-7</v>
      </c>
      <c r="E179" s="6" t="str">
        <f t="shared" si="102"/>
        <v>7-10</v>
      </c>
      <c r="F179" s="6" t="str">
        <f t="shared" si="103"/>
        <v>7-17</v>
      </c>
      <c r="G179" s="6" t="str">
        <f t="shared" si="104"/>
        <v>11-20</v>
      </c>
      <c r="H179" s="6" t="str">
        <f t="shared" si="105"/>
        <v>15-24</v>
      </c>
      <c r="I179" s="6" t="str">
        <f t="shared" si="106"/>
        <v>16-30</v>
      </c>
      <c r="J179" s="6" t="str">
        <f t="shared" si="107"/>
        <v>20-32</v>
      </c>
      <c r="K179" s="6" t="str">
        <f t="shared" si="108"/>
        <v>23-33</v>
      </c>
      <c r="L179" s="6" t="str">
        <f t="shared" si="109"/>
        <v>28-34</v>
      </c>
      <c r="M179" s="6" t="str">
        <f t="shared" si="110"/>
        <v>30-39</v>
      </c>
      <c r="N179" s="6" t="str">
        <f t="shared" si="111"/>
        <v>34-43</v>
      </c>
      <c r="O179" s="6" t="str">
        <f t="shared" si="112"/>
        <v>-</v>
      </c>
    </row>
    <row r="180">
      <c r="A180" s="3" t="s">
        <v>33</v>
      </c>
      <c r="C180" s="6" t="str">
        <f t="shared" si="100"/>
        <v>2-1</v>
      </c>
      <c r="D180" s="6" t="str">
        <f t="shared" si="101"/>
        <v>5-3</v>
      </c>
      <c r="E180" s="6" t="str">
        <f t="shared" si="102"/>
        <v>11-5</v>
      </c>
      <c r="F180" s="6" t="str">
        <f t="shared" si="103"/>
        <v>16-7</v>
      </c>
      <c r="G180" s="6" t="str">
        <f t="shared" si="104"/>
        <v>20-26</v>
      </c>
      <c r="H180" s="6" t="str">
        <f t="shared" si="105"/>
        <v>25-13</v>
      </c>
      <c r="I180" s="6" t="str">
        <f t="shared" si="106"/>
        <v>30-14</v>
      </c>
      <c r="J180" s="6" t="str">
        <f t="shared" si="107"/>
        <v>33-19</v>
      </c>
      <c r="K180" s="6" t="str">
        <f t="shared" si="108"/>
        <v>37-19</v>
      </c>
      <c r="L180" s="6" t="str">
        <f t="shared" si="109"/>
        <v>40-23</v>
      </c>
      <c r="M180" s="6" t="str">
        <f t="shared" si="110"/>
        <v>46-25</v>
      </c>
      <c r="N180" s="6" t="str">
        <f t="shared" si="111"/>
        <v>52-26</v>
      </c>
      <c r="O180" s="6" t="str">
        <f t="shared" si="112"/>
        <v>-</v>
      </c>
    </row>
    <row r="181">
      <c r="A181" s="3" t="s">
        <v>34</v>
      </c>
      <c r="C181" s="6" t="str">
        <f t="shared" si="100"/>
        <v>0-4</v>
      </c>
      <c r="D181" s="6" t="str">
        <f t="shared" si="101"/>
        <v>1-9</v>
      </c>
      <c r="E181" s="6" t="str">
        <f t="shared" si="102"/>
        <v>4-13</v>
      </c>
      <c r="F181" s="6" t="str">
        <f t="shared" si="103"/>
        <v>8-16</v>
      </c>
      <c r="G181" s="6" t="str">
        <f t="shared" si="104"/>
        <v>9-22</v>
      </c>
      <c r="H181" s="6" t="str">
        <f t="shared" si="105"/>
        <v>12-26</v>
      </c>
      <c r="I181" s="6" t="str">
        <f t="shared" si="106"/>
        <v>12-33</v>
      </c>
      <c r="J181" s="6" t="str">
        <f t="shared" si="107"/>
        <v>13-38</v>
      </c>
      <c r="K181" s="6" t="str">
        <f t="shared" si="108"/>
        <v>14-41</v>
      </c>
      <c r="L181" s="6" t="str">
        <f t="shared" si="109"/>
        <v>16-45</v>
      </c>
      <c r="M181" s="6" t="str">
        <f t="shared" si="110"/>
        <v>18-50</v>
      </c>
      <c r="N181" s="6" t="str">
        <f t="shared" si="111"/>
        <v>20-56</v>
      </c>
      <c r="O181" s="6" t="str">
        <f t="shared" si="112"/>
        <v>-</v>
      </c>
    </row>
    <row r="182">
      <c r="A182" s="3" t="s">
        <v>35</v>
      </c>
      <c r="C182" s="6" t="str">
        <f t="shared" si="100"/>
        <v>4-0</v>
      </c>
      <c r="D182" s="6" t="str">
        <f t="shared" si="101"/>
        <v>9-1</v>
      </c>
      <c r="E182" s="6" t="str">
        <f t="shared" si="102"/>
        <v>15-2</v>
      </c>
      <c r="F182" s="6" t="str">
        <f t="shared" si="103"/>
        <v>19-4</v>
      </c>
      <c r="G182" s="6" t="str">
        <f t="shared" si="104"/>
        <v>22-8</v>
      </c>
      <c r="H182" s="6" t="str">
        <f t="shared" si="105"/>
        <v>26-11</v>
      </c>
      <c r="I182" s="6" t="str">
        <f t="shared" si="106"/>
        <v>31-12</v>
      </c>
      <c r="J182" s="6" t="str">
        <f t="shared" si="107"/>
        <v>38-13</v>
      </c>
      <c r="K182" s="6" t="str">
        <f t="shared" si="108"/>
        <v>40-14</v>
      </c>
      <c r="L182" s="6" t="str">
        <f t="shared" si="109"/>
        <v>44-18</v>
      </c>
      <c r="M182" s="6" t="str">
        <f t="shared" si="110"/>
        <v>49-21</v>
      </c>
      <c r="N182" s="6" t="str">
        <f t="shared" si="111"/>
        <v>52-25</v>
      </c>
      <c r="O182" s="6" t="str">
        <f t="shared" si="112"/>
        <v>-</v>
      </c>
    </row>
    <row r="183">
      <c r="A183" s="3" t="s">
        <v>37</v>
      </c>
      <c r="C183" s="6" t="str">
        <f t="shared" si="100"/>
        <v>3-0</v>
      </c>
      <c r="D183" s="6" t="str">
        <f t="shared" si="101"/>
        <v>5-5</v>
      </c>
      <c r="E183" s="6" t="str">
        <f t="shared" si="102"/>
        <v>9-7</v>
      </c>
      <c r="F183" s="6" t="str">
        <f t="shared" si="103"/>
        <v>11-13</v>
      </c>
      <c r="G183" s="6" t="str">
        <f t="shared" si="104"/>
        <v>14-17</v>
      </c>
      <c r="H183" s="6" t="str">
        <f t="shared" si="105"/>
        <v>16-21</v>
      </c>
      <c r="I183" s="6" t="str">
        <f t="shared" si="106"/>
        <v>20-24</v>
      </c>
      <c r="J183" s="6" t="str">
        <f t="shared" si="107"/>
        <v>21-29</v>
      </c>
      <c r="K183" s="6" t="str">
        <f t="shared" si="108"/>
        <v>23-31</v>
      </c>
      <c r="L183" s="6" t="str">
        <f t="shared" si="109"/>
        <v>28-34</v>
      </c>
      <c r="M183" s="6" t="str">
        <f t="shared" si="110"/>
        <v>32-37</v>
      </c>
      <c r="N183" s="6" t="str">
        <f t="shared" si="111"/>
        <v>34-43</v>
      </c>
      <c r="O183" s="6" t="str">
        <f t="shared" si="112"/>
        <v>-</v>
      </c>
    </row>
    <row r="184">
      <c r="A184" s="3" t="s">
        <v>38</v>
      </c>
      <c r="C184" s="6" t="str">
        <f t="shared" si="100"/>
        <v>1-2</v>
      </c>
      <c r="D184" s="6" t="str">
        <f t="shared" si="101"/>
        <v>5-5</v>
      </c>
      <c r="E184" s="6" t="str">
        <f t="shared" si="102"/>
        <v>10-8</v>
      </c>
      <c r="F184" s="6" t="str">
        <f t="shared" si="103"/>
        <v>12-12</v>
      </c>
      <c r="G184" s="6" t="str">
        <f t="shared" si="104"/>
        <v>15-16</v>
      </c>
      <c r="H184" s="6" t="str">
        <f t="shared" si="105"/>
        <v>20-19</v>
      </c>
      <c r="I184" s="6" t="str">
        <f t="shared" si="106"/>
        <v>22-22</v>
      </c>
      <c r="J184" s="6" t="str">
        <f t="shared" si="107"/>
        <v>28-23</v>
      </c>
      <c r="K184" s="6" t="str">
        <f t="shared" si="108"/>
        <v>31-24</v>
      </c>
      <c r="L184" s="6" t="str">
        <f t="shared" si="109"/>
        <v>33-29</v>
      </c>
      <c r="M184" s="6" t="str">
        <f t="shared" si="110"/>
        <v>34-36</v>
      </c>
      <c r="N184" s="6" t="str">
        <f t="shared" si="111"/>
        <v>38-39</v>
      </c>
      <c r="O184" s="6" t="str">
        <f t="shared" si="112"/>
        <v>-</v>
      </c>
    </row>
    <row r="185">
      <c r="A185" s="3" t="s">
        <v>39</v>
      </c>
      <c r="C185" s="6" t="str">
        <f t="shared" si="100"/>
        <v>1-2</v>
      </c>
      <c r="D185" s="6" t="str">
        <f t="shared" si="101"/>
        <v>2-7</v>
      </c>
      <c r="E185" s="6" t="str">
        <f t="shared" si="102"/>
        <v>4-11</v>
      </c>
      <c r="F185" s="6" t="str">
        <f t="shared" si="103"/>
        <v>5-18</v>
      </c>
      <c r="G185" s="6" t="str">
        <f t="shared" si="104"/>
        <v>16-24</v>
      </c>
      <c r="H185" s="6" t="str">
        <f t="shared" si="105"/>
        <v>5-31</v>
      </c>
      <c r="I185" s="6" t="str">
        <f t="shared" si="106"/>
        <v>7-36</v>
      </c>
      <c r="J185" s="6" t="str">
        <f t="shared" si="107"/>
        <v>11-40</v>
      </c>
      <c r="K185" s="6" t="str">
        <f t="shared" si="108"/>
        <v>12-42</v>
      </c>
      <c r="L185" s="6" t="str">
        <f t="shared" si="109"/>
        <v>14-47</v>
      </c>
      <c r="M185" s="6" t="str">
        <f t="shared" si="110"/>
        <v>15-54</v>
      </c>
      <c r="N185" s="6" t="str">
        <f t="shared" si="111"/>
        <v>16-60</v>
      </c>
      <c r="O185" s="6" t="str">
        <f t="shared" si="112"/>
        <v>-</v>
      </c>
    </row>
    <row r="186">
      <c r="A186" s="3" t="s">
        <v>40</v>
      </c>
      <c r="C186" s="6" t="str">
        <f t="shared" si="100"/>
        <v>1-2</v>
      </c>
      <c r="D186" s="6" t="str">
        <f t="shared" si="101"/>
        <v>5-3</v>
      </c>
      <c r="E186" s="6" t="str">
        <f t="shared" si="102"/>
        <v>7-8</v>
      </c>
      <c r="F186" s="6" t="str">
        <f t="shared" si="103"/>
        <v>11-12</v>
      </c>
      <c r="G186" s="6" t="str">
        <f t="shared" si="104"/>
        <v>15-15</v>
      </c>
      <c r="H186" s="6" t="str">
        <f t="shared" si="105"/>
        <v>18-18</v>
      </c>
      <c r="I186" s="6" t="str">
        <f t="shared" si="106"/>
        <v>23-21</v>
      </c>
      <c r="J186" s="6" t="str">
        <f t="shared" si="107"/>
        <v>27-24</v>
      </c>
      <c r="K186" s="6" t="str">
        <f t="shared" si="108"/>
        <v>28-27</v>
      </c>
      <c r="L186" s="6" t="str">
        <f t="shared" si="109"/>
        <v>34-29</v>
      </c>
      <c r="M186" s="6" t="str">
        <f t="shared" si="110"/>
        <v>37-33</v>
      </c>
      <c r="N186" s="6" t="str">
        <f t="shared" si="111"/>
        <v>41-35</v>
      </c>
      <c r="O186" s="6" t="str">
        <f t="shared" si="112"/>
        <v>-</v>
      </c>
    </row>
    <row r="187">
      <c r="A187" s="3" t="s">
        <v>41</v>
      </c>
      <c r="C187" s="6" t="str">
        <f t="shared" si="100"/>
        <v>2-1</v>
      </c>
      <c r="D187" s="6" t="str">
        <f t="shared" si="101"/>
        <v>3-8</v>
      </c>
      <c r="E187" s="6" t="str">
        <f t="shared" si="102"/>
        <v>4-14</v>
      </c>
      <c r="F187" s="6" t="str">
        <f t="shared" si="103"/>
        <v>5-21</v>
      </c>
      <c r="G187" s="6" t="str">
        <f t="shared" si="104"/>
        <v>5-28</v>
      </c>
      <c r="H187" s="6" t="str">
        <f t="shared" si="105"/>
        <v>5-35</v>
      </c>
      <c r="I187" s="6" t="str">
        <f t="shared" si="106"/>
        <v>8-37</v>
      </c>
      <c r="J187" s="6" t="str">
        <f t="shared" si="107"/>
        <v>10-41</v>
      </c>
      <c r="K187" s="6" t="str">
        <f t="shared" si="108"/>
        <v>10-45</v>
      </c>
      <c r="L187" s="6" t="str">
        <f t="shared" si="109"/>
        <v>12-49</v>
      </c>
      <c r="M187" s="6" t="str">
        <f t="shared" si="110"/>
        <v>14-56</v>
      </c>
      <c r="N187" s="6" t="str">
        <f t="shared" si="111"/>
        <v>15-62</v>
      </c>
      <c r="O187" s="6" t="str">
        <f t="shared" si="112"/>
        <v>-</v>
      </c>
    </row>
    <row r="188">
      <c r="A188" s="3" t="s">
        <v>42</v>
      </c>
      <c r="C188" s="6" t="str">
        <f t="shared" si="100"/>
        <v>1-2</v>
      </c>
      <c r="D188" s="6" t="str">
        <f t="shared" si="101"/>
        <v>3-8</v>
      </c>
      <c r="E188" s="6" t="str">
        <f t="shared" si="102"/>
        <v>5-12</v>
      </c>
      <c r="F188" s="6" t="str">
        <f t="shared" si="103"/>
        <v>11-13</v>
      </c>
      <c r="G188" s="6" t="str">
        <f t="shared" si="104"/>
        <v>15-17</v>
      </c>
      <c r="H188" s="6" t="str">
        <f t="shared" si="105"/>
        <v>18-19</v>
      </c>
      <c r="I188" s="6" t="str">
        <f t="shared" si="106"/>
        <v>22-22</v>
      </c>
      <c r="J188" s="6" t="str">
        <f t="shared" si="107"/>
        <v>26-25</v>
      </c>
      <c r="K188" s="6" t="str">
        <f t="shared" si="108"/>
        <v>31-25</v>
      </c>
      <c r="L188" s="6" t="str">
        <f t="shared" si="109"/>
        <v>35-28</v>
      </c>
      <c r="M188" s="6" t="str">
        <f t="shared" si="110"/>
        <v>40-30</v>
      </c>
      <c r="N188" s="6" t="str">
        <f t="shared" si="111"/>
        <v>42-35</v>
      </c>
      <c r="O188" s="6" t="str">
        <f t="shared" si="112"/>
        <v>-</v>
      </c>
    </row>
    <row r="189">
      <c r="A189" s="3" t="s">
        <v>43</v>
      </c>
      <c r="C189" s="6" t="str">
        <f t="shared" si="100"/>
        <v>0-3</v>
      </c>
      <c r="D189" s="6" t="str">
        <f t="shared" si="101"/>
        <v>4-7</v>
      </c>
      <c r="E189" s="6" t="str">
        <f t="shared" si="102"/>
        <v>7-12</v>
      </c>
      <c r="F189" s="6" t="str">
        <f t="shared" si="103"/>
        <v>10-16</v>
      </c>
      <c r="G189" s="6" t="str">
        <f t="shared" si="104"/>
        <v>12-21</v>
      </c>
      <c r="H189" s="6" t="str">
        <f t="shared" si="105"/>
        <v>13-27</v>
      </c>
      <c r="I189" s="6" t="str">
        <f t="shared" si="106"/>
        <v>15-32</v>
      </c>
      <c r="J189" s="6" t="str">
        <f t="shared" si="107"/>
        <v>16-38</v>
      </c>
      <c r="K189" s="6" t="str">
        <f t="shared" si="108"/>
        <v>19-39</v>
      </c>
      <c r="L189" s="6" t="str">
        <f t="shared" si="109"/>
        <v>21-43</v>
      </c>
      <c r="M189" s="6" t="str">
        <f t="shared" si="110"/>
        <v>22-50</v>
      </c>
      <c r="N189" s="6" t="str">
        <f t="shared" si="111"/>
        <v>24-53</v>
      </c>
      <c r="O189" s="6" t="str">
        <f t="shared" si="112"/>
        <v>-</v>
      </c>
    </row>
    <row r="190">
      <c r="A190" s="3" t="s">
        <v>44</v>
      </c>
      <c r="C190" s="6" t="str">
        <f t="shared" si="100"/>
        <v>0-3</v>
      </c>
      <c r="D190" s="6" t="str">
        <f t="shared" si="101"/>
        <v>0-9</v>
      </c>
      <c r="E190" s="6" t="str">
        <f t="shared" si="102"/>
        <v>0-16</v>
      </c>
      <c r="F190" s="6" t="str">
        <f t="shared" si="103"/>
        <v>2-21</v>
      </c>
      <c r="G190" s="6" t="str">
        <f t="shared" si="104"/>
        <v>18-25</v>
      </c>
      <c r="H190" s="6" t="str">
        <f t="shared" si="105"/>
        <v>7-29</v>
      </c>
      <c r="I190" s="6" t="str">
        <f t="shared" si="106"/>
        <v>8-36</v>
      </c>
      <c r="J190" s="6" t="str">
        <f t="shared" si="107"/>
        <v>12-40</v>
      </c>
      <c r="K190" s="6" t="str">
        <f t="shared" si="108"/>
        <v>12-43</v>
      </c>
      <c r="L190" s="6" t="str">
        <f t="shared" si="109"/>
        <v>14-49</v>
      </c>
      <c r="M190" s="6" t="str">
        <f t="shared" si="110"/>
        <v>17-53</v>
      </c>
      <c r="N190" s="6" t="str">
        <f t="shared" si="111"/>
        <v>18-60</v>
      </c>
      <c r="O190" s="6" t="str">
        <f t="shared" si="112"/>
        <v>-</v>
      </c>
    </row>
    <row r="191">
      <c r="A191" s="3" t="s">
        <v>45</v>
      </c>
      <c r="C191" s="6" t="str">
        <f t="shared" si="100"/>
        <v>2-1</v>
      </c>
      <c r="D191" s="6" t="str">
        <f t="shared" si="101"/>
        <v>5-5</v>
      </c>
      <c r="E191" s="6" t="str">
        <f t="shared" si="102"/>
        <v>10-8</v>
      </c>
      <c r="F191" s="6" t="str">
        <f t="shared" si="103"/>
        <v>12-13</v>
      </c>
      <c r="G191" s="6" t="str">
        <f t="shared" si="104"/>
        <v>18-14</v>
      </c>
      <c r="H191" s="6" t="str">
        <f t="shared" si="105"/>
        <v>22-18</v>
      </c>
      <c r="I191" s="6" t="str">
        <f t="shared" si="106"/>
        <v>26-20</v>
      </c>
      <c r="J191" s="6" t="str">
        <f t="shared" si="107"/>
        <v>29-24</v>
      </c>
      <c r="K191" s="6" t="str">
        <f t="shared" si="108"/>
        <v>29-27</v>
      </c>
      <c r="L191" s="6" t="str">
        <f t="shared" si="109"/>
        <v>33-31</v>
      </c>
      <c r="M191" s="6" t="str">
        <f t="shared" si="110"/>
        <v>38-33</v>
      </c>
      <c r="N191" s="6" t="str">
        <f t="shared" si="111"/>
        <v>39-38</v>
      </c>
      <c r="O191" s="6" t="str">
        <f t="shared" si="112"/>
        <v>-</v>
      </c>
    </row>
    <row r="192">
      <c r="A192" s="3" t="s">
        <v>46</v>
      </c>
      <c r="C192" s="6" t="str">
        <f t="shared" si="100"/>
        <v>1-2</v>
      </c>
      <c r="D192" s="6" t="str">
        <f t="shared" si="101"/>
        <v>7-3</v>
      </c>
      <c r="E192" s="6" t="str">
        <f t="shared" si="102"/>
        <v>13-4</v>
      </c>
      <c r="F192" s="6" t="str">
        <f t="shared" si="103"/>
        <v>18-6</v>
      </c>
      <c r="G192" s="6" t="str">
        <f t="shared" si="104"/>
        <v>25-7</v>
      </c>
      <c r="H192" s="6" t="str">
        <f t="shared" si="105"/>
        <v>30-8</v>
      </c>
      <c r="I192" s="6" t="str">
        <f t="shared" si="106"/>
        <v>32-13</v>
      </c>
      <c r="J192" s="6" t="str">
        <f t="shared" si="107"/>
        <v>35-17</v>
      </c>
      <c r="K192" s="6" t="str">
        <f t="shared" si="108"/>
        <v>36-19</v>
      </c>
      <c r="L192" s="6" t="str">
        <f t="shared" si="109"/>
        <v>41-20</v>
      </c>
      <c r="M192" s="6" t="str">
        <f t="shared" si="110"/>
        <v>44-24</v>
      </c>
      <c r="N192" s="6" t="str">
        <f t="shared" si="111"/>
        <v>50-26</v>
      </c>
      <c r="O192" s="6" t="str">
        <f t="shared" si="112"/>
        <v>-</v>
      </c>
    </row>
    <row r="193">
      <c r="A193" s="3" t="s">
        <v>47</v>
      </c>
      <c r="C193" s="6" t="str">
        <f t="shared" si="100"/>
        <v>2-1</v>
      </c>
      <c r="D193" s="6" t="str">
        <f t="shared" si="101"/>
        <v>6-4</v>
      </c>
      <c r="E193" s="6" t="str">
        <f t="shared" si="102"/>
        <v>9-8</v>
      </c>
      <c r="F193" s="6" t="str">
        <f t="shared" si="103"/>
        <v>11-13</v>
      </c>
      <c r="G193" s="6" t="str">
        <f t="shared" si="104"/>
        <v>13-17</v>
      </c>
      <c r="H193" s="6" t="str">
        <f t="shared" si="105"/>
        <v>16-21</v>
      </c>
      <c r="I193" s="6" t="str">
        <f t="shared" si="106"/>
        <v>16-27</v>
      </c>
      <c r="J193" s="6" t="str">
        <f t="shared" si="107"/>
        <v>18-32</v>
      </c>
      <c r="K193" s="6" t="str">
        <f t="shared" si="108"/>
        <v>19-35</v>
      </c>
      <c r="L193" s="6" t="str">
        <f t="shared" si="109"/>
        <v>21-40</v>
      </c>
      <c r="M193" s="6" t="str">
        <f t="shared" si="110"/>
        <v>24-45</v>
      </c>
      <c r="N193" s="6" t="str">
        <f t="shared" si="111"/>
        <v>26-50</v>
      </c>
      <c r="O193" s="6" t="str">
        <f t="shared" si="112"/>
        <v>-</v>
      </c>
    </row>
    <row r="194">
      <c r="A194" s="3" t="s">
        <v>48</v>
      </c>
      <c r="C194" s="6" t="str">
        <f t="shared" si="100"/>
        <v>1-1</v>
      </c>
      <c r="D194" s="6" t="str">
        <f t="shared" si="101"/>
        <v>5-4</v>
      </c>
      <c r="E194" s="6" t="str">
        <f t="shared" si="102"/>
        <v>12-4</v>
      </c>
      <c r="F194" s="6" t="str">
        <f t="shared" si="103"/>
        <v>17-7</v>
      </c>
      <c r="G194" s="6" t="str">
        <f t="shared" si="104"/>
        <v>19-13</v>
      </c>
      <c r="H194" s="6" t="str">
        <f t="shared" si="105"/>
        <v>23-15</v>
      </c>
      <c r="I194" s="6" t="str">
        <f t="shared" si="106"/>
        <v>29-17</v>
      </c>
      <c r="J194" s="6" t="str">
        <f t="shared" si="107"/>
        <v>32-19</v>
      </c>
      <c r="K194" s="6" t="str">
        <f t="shared" si="108"/>
        <v>34-21</v>
      </c>
      <c r="L194" s="6" t="str">
        <f t="shared" si="109"/>
        <v>39-23</v>
      </c>
      <c r="M194" s="6" t="str">
        <f t="shared" si="110"/>
        <v>44-25</v>
      </c>
      <c r="N194" s="6" t="str">
        <f t="shared" si="111"/>
        <v>51-26</v>
      </c>
      <c r="O194" s="6" t="str">
        <f t="shared" si="112"/>
        <v>-</v>
      </c>
    </row>
    <row r="195">
      <c r="A195" s="3" t="s">
        <v>49</v>
      </c>
      <c r="C195" s="6" t="str">
        <f t="shared" si="100"/>
        <v>2-1</v>
      </c>
      <c r="D195" s="6" t="str">
        <f t="shared" si="101"/>
        <v>8-2</v>
      </c>
      <c r="E195" s="6" t="str">
        <f t="shared" si="102"/>
        <v>13-4</v>
      </c>
      <c r="F195" s="6" t="str">
        <f t="shared" si="103"/>
        <v>18-6</v>
      </c>
      <c r="G195" s="6" t="str">
        <f t="shared" si="104"/>
        <v>24-7</v>
      </c>
      <c r="H195" s="6" t="str">
        <f t="shared" si="105"/>
        <v>25-11</v>
      </c>
      <c r="I195" s="6" t="str">
        <f t="shared" si="106"/>
        <v>29-15</v>
      </c>
      <c r="J195" s="6" t="str">
        <f t="shared" si="107"/>
        <v>35-17</v>
      </c>
      <c r="K195" s="6" t="str">
        <f t="shared" si="108"/>
        <v>37-18</v>
      </c>
      <c r="L195" s="6" t="str">
        <f t="shared" si="109"/>
        <v>38-25</v>
      </c>
      <c r="M195" s="6" t="str">
        <f t="shared" si="110"/>
        <v>42-28</v>
      </c>
      <c r="N195" s="6" t="str">
        <f t="shared" si="111"/>
        <v>45-32</v>
      </c>
      <c r="O195" s="6" t="str">
        <f t="shared" si="112"/>
        <v>-</v>
      </c>
    </row>
    <row r="196">
      <c r="A196" s="3" t="s">
        <v>50</v>
      </c>
      <c r="C196" s="6" t="str">
        <f t="shared" si="100"/>
        <v>1-2</v>
      </c>
      <c r="D196" s="6" t="str">
        <f t="shared" si="101"/>
        <v>4-7</v>
      </c>
      <c r="E196" s="6" t="str">
        <f t="shared" si="102"/>
        <v>5-12</v>
      </c>
      <c r="F196" s="6" t="str">
        <f t="shared" si="103"/>
        <v>6-18</v>
      </c>
      <c r="G196" s="6" t="str">
        <f t="shared" si="104"/>
        <v>10-20</v>
      </c>
      <c r="H196" s="6" t="str">
        <f t="shared" si="105"/>
        <v>13-25</v>
      </c>
      <c r="I196" s="6" t="str">
        <f t="shared" si="106"/>
        <v>16-28</v>
      </c>
      <c r="J196" s="6" t="str">
        <f t="shared" si="107"/>
        <v>18-33</v>
      </c>
      <c r="K196" s="6" t="str">
        <f t="shared" si="108"/>
        <v>20-34</v>
      </c>
      <c r="L196" s="6" t="str">
        <f t="shared" si="109"/>
        <v>26-36</v>
      </c>
      <c r="M196" s="6" t="str">
        <f t="shared" si="110"/>
        <v>31-38</v>
      </c>
      <c r="N196" s="6" t="str">
        <f t="shared" si="111"/>
        <v>35-42</v>
      </c>
      <c r="O196" s="6" t="str">
        <f t="shared" si="112"/>
        <v>-</v>
      </c>
    </row>
    <row r="197">
      <c r="A197" s="3" t="s">
        <v>51</v>
      </c>
      <c r="C197" s="6" t="str">
        <f t="shared" si="100"/>
        <v>2-1</v>
      </c>
      <c r="D197" s="6" t="str">
        <f t="shared" si="101"/>
        <v>7-2</v>
      </c>
      <c r="E197" s="6" t="str">
        <f t="shared" si="102"/>
        <v>10-5</v>
      </c>
      <c r="F197" s="6" t="str">
        <f t="shared" si="103"/>
        <v>17-6</v>
      </c>
      <c r="G197" s="6" t="str">
        <f t="shared" si="104"/>
        <v>21-8</v>
      </c>
      <c r="H197" s="6" t="str">
        <f t="shared" si="105"/>
        <v>25-12</v>
      </c>
      <c r="I197" s="6" t="str">
        <f t="shared" si="106"/>
        <v>30-15</v>
      </c>
      <c r="J197" s="6" t="str">
        <f t="shared" si="107"/>
        <v>32-20</v>
      </c>
      <c r="K197" s="6" t="str">
        <f t="shared" si="108"/>
        <v>33-23</v>
      </c>
      <c r="L197" s="6" t="str">
        <f t="shared" si="109"/>
        <v>35-28</v>
      </c>
      <c r="M197" s="6" t="str">
        <f t="shared" si="110"/>
        <v>40-30</v>
      </c>
      <c r="N197" s="6" t="str">
        <f t="shared" si="111"/>
        <v>44-33</v>
      </c>
      <c r="O197" s="6" t="str">
        <f t="shared" si="112"/>
        <v>-</v>
      </c>
    </row>
    <row r="199">
      <c r="A199" s="2" t="s">
        <v>312</v>
      </c>
      <c r="B199" s="2">
        <v>0.0</v>
      </c>
      <c r="C199" s="2">
        <v>1.0</v>
      </c>
      <c r="D199" s="2">
        <v>2.0</v>
      </c>
      <c r="E199" s="2">
        <v>3.0</v>
      </c>
      <c r="F199" s="2">
        <v>4.0</v>
      </c>
      <c r="G199" s="2">
        <v>5.0</v>
      </c>
      <c r="H199" s="2">
        <v>6.0</v>
      </c>
      <c r="I199" s="2">
        <v>7.0</v>
      </c>
      <c r="J199" s="2">
        <v>8.0</v>
      </c>
      <c r="K199" s="2">
        <v>9.0</v>
      </c>
      <c r="L199" s="2">
        <v>10.0</v>
      </c>
      <c r="M199" s="2">
        <v>11.0</v>
      </c>
      <c r="N199" s="2">
        <v>12.0</v>
      </c>
      <c r="O199" s="2">
        <v>13.0</v>
      </c>
    </row>
    <row r="200">
      <c r="A200" s="2">
        <v>2.0</v>
      </c>
      <c r="C200" s="6" t="str">
        <f t="shared" ref="C200:O200" si="113">sort($A$103:$A$132,C103:C132,false)</f>
        <v>Memphis</v>
      </c>
      <c r="D200" s="6" t="str">
        <f t="shared" si="113"/>
        <v>Houston</v>
      </c>
      <c r="E200" s="6" t="str">
        <f t="shared" si="113"/>
        <v>San Antonio</v>
      </c>
      <c r="F200" s="6" t="str">
        <f t="shared" si="113"/>
        <v>Golden State</v>
      </c>
      <c r="G200" s="6" t="str">
        <f t="shared" si="113"/>
        <v>Philadelphia</v>
      </c>
      <c r="H200" s="6" t="str">
        <f t="shared" si="113"/>
        <v>Minnesota</v>
      </c>
      <c r="I200" s="6" t="str">
        <f t="shared" si="113"/>
        <v>Atlanta</v>
      </c>
      <c r="J200" s="6" t="str">
        <f t="shared" si="113"/>
        <v>Cleveland</v>
      </c>
      <c r="K200" s="6" t="str">
        <f t="shared" si="113"/>
        <v>Oklahoma City</v>
      </c>
      <c r="L200" s="6" t="str">
        <f t="shared" si="113"/>
        <v>Charlotte</v>
      </c>
      <c r="M200" s="6" t="str">
        <f t="shared" si="113"/>
        <v>Golden State</v>
      </c>
      <c r="N200" s="6" t="str">
        <f t="shared" si="113"/>
        <v>Golden State</v>
      </c>
      <c r="O200" s="6" t="str">
        <f t="shared" si="113"/>
        <v>Golden State</v>
      </c>
    </row>
    <row r="201">
      <c r="A201" s="6">
        <f t="shared" ref="A201:A229" si="114">A200+1</f>
        <v>3</v>
      </c>
      <c r="C201" s="6" t="s">
        <v>31</v>
      </c>
      <c r="D201" s="6" t="s">
        <v>46</v>
      </c>
      <c r="E201" s="6" t="s">
        <v>30</v>
      </c>
      <c r="F201" s="6" t="s">
        <v>1</v>
      </c>
      <c r="G201" s="6" t="s">
        <v>46</v>
      </c>
      <c r="H201" s="6" t="s">
        <v>44</v>
      </c>
      <c r="I201" s="6" t="s">
        <v>30</v>
      </c>
      <c r="J201" s="6" t="s">
        <v>35</v>
      </c>
      <c r="K201" s="6" t="s">
        <v>33</v>
      </c>
      <c r="L201" s="6" t="s">
        <v>1</v>
      </c>
      <c r="M201" s="6" t="s">
        <v>26</v>
      </c>
      <c r="N201" s="6" t="s">
        <v>31</v>
      </c>
      <c r="O201" s="6" t="s">
        <v>1</v>
      </c>
    </row>
    <row r="202">
      <c r="A202" s="6">
        <f t="shared" si="114"/>
        <v>4</v>
      </c>
      <c r="C202" s="6" t="s">
        <v>37</v>
      </c>
      <c r="D202" s="6" t="s">
        <v>49</v>
      </c>
      <c r="E202" s="6" t="s">
        <v>28</v>
      </c>
      <c r="F202" s="6" t="s">
        <v>51</v>
      </c>
      <c r="G202" s="6" t="s">
        <v>25</v>
      </c>
      <c r="H202" s="6" t="s">
        <v>46</v>
      </c>
      <c r="I202" s="6" t="s">
        <v>26</v>
      </c>
      <c r="J202" s="6" t="s">
        <v>38</v>
      </c>
      <c r="K202" s="6" t="s">
        <v>25</v>
      </c>
      <c r="L202" s="6" t="s">
        <v>32</v>
      </c>
      <c r="M202" s="6" t="s">
        <v>33</v>
      </c>
      <c r="N202" s="6" t="s">
        <v>48</v>
      </c>
      <c r="O202" s="6" t="s">
        <v>31</v>
      </c>
    </row>
    <row r="203">
      <c r="A203" s="6">
        <f t="shared" si="114"/>
        <v>5</v>
      </c>
      <c r="C203" s="6" t="s">
        <v>30</v>
      </c>
      <c r="D203" s="6" t="s">
        <v>35</v>
      </c>
      <c r="E203" s="6" t="s">
        <v>35</v>
      </c>
      <c r="F203" s="6" t="s">
        <v>42</v>
      </c>
      <c r="G203" s="6" t="s">
        <v>45</v>
      </c>
      <c r="H203" s="6" t="s">
        <v>28</v>
      </c>
      <c r="I203" s="6" t="s">
        <v>33</v>
      </c>
      <c r="J203" s="6" t="s">
        <v>49</v>
      </c>
      <c r="K203" s="6" t="s">
        <v>26</v>
      </c>
      <c r="L203" s="6" t="s">
        <v>46</v>
      </c>
      <c r="M203" s="6" t="s">
        <v>42</v>
      </c>
      <c r="N203" s="6" t="s">
        <v>33</v>
      </c>
      <c r="O203" s="6" t="s">
        <v>46</v>
      </c>
    </row>
    <row r="204">
      <c r="A204" s="6">
        <f t="shared" si="114"/>
        <v>6</v>
      </c>
      <c r="C204" s="6" t="s">
        <v>25</v>
      </c>
      <c r="D204" s="6" t="s">
        <v>51</v>
      </c>
      <c r="E204" s="6" t="s">
        <v>46</v>
      </c>
      <c r="F204" s="6" t="s">
        <v>31</v>
      </c>
      <c r="G204" s="6" t="s">
        <v>49</v>
      </c>
      <c r="H204" s="6" t="s">
        <v>48</v>
      </c>
      <c r="I204" s="6" t="s">
        <v>35</v>
      </c>
      <c r="J204" s="6" t="s">
        <v>1</v>
      </c>
      <c r="K204" s="6" t="s">
        <v>29</v>
      </c>
      <c r="L204" s="6" t="s">
        <v>30</v>
      </c>
      <c r="M204" s="6" t="s">
        <v>45</v>
      </c>
      <c r="N204" s="6" t="s">
        <v>26</v>
      </c>
      <c r="O204" s="6" t="s">
        <v>35</v>
      </c>
    </row>
    <row r="205">
      <c r="A205" s="6">
        <f t="shared" si="114"/>
        <v>7</v>
      </c>
      <c r="C205" s="6" t="s">
        <v>27</v>
      </c>
      <c r="D205" s="6" t="s">
        <v>40</v>
      </c>
      <c r="E205" s="6" t="s">
        <v>27</v>
      </c>
      <c r="F205" s="6" t="s">
        <v>26</v>
      </c>
      <c r="G205" s="6" t="s">
        <v>39</v>
      </c>
      <c r="H205" s="6" t="s">
        <v>24</v>
      </c>
      <c r="I205" s="6" t="s">
        <v>48</v>
      </c>
      <c r="J205" s="6" t="s">
        <v>31</v>
      </c>
      <c r="K205" s="6" t="s">
        <v>30</v>
      </c>
      <c r="L205" s="6" t="s">
        <v>31</v>
      </c>
      <c r="M205" s="6" t="s">
        <v>48</v>
      </c>
      <c r="N205" s="6" t="s">
        <v>23</v>
      </c>
      <c r="O205" s="6" t="s">
        <v>48</v>
      </c>
    </row>
    <row r="206">
      <c r="A206" s="6">
        <f t="shared" si="114"/>
        <v>8</v>
      </c>
      <c r="C206" s="6" t="s">
        <v>33</v>
      </c>
      <c r="D206" s="6" t="s">
        <v>30</v>
      </c>
      <c r="E206" s="6" t="s">
        <v>33</v>
      </c>
      <c r="F206" s="6" t="s">
        <v>33</v>
      </c>
      <c r="G206" s="6" t="s">
        <v>50</v>
      </c>
      <c r="H206" s="6" t="s">
        <v>25</v>
      </c>
      <c r="I206" s="6" t="s">
        <v>24</v>
      </c>
      <c r="J206" s="6" t="s">
        <v>32</v>
      </c>
      <c r="K206" s="6" t="s">
        <v>32</v>
      </c>
      <c r="L206" s="6" t="s">
        <v>40</v>
      </c>
      <c r="M206" s="6" t="s">
        <v>50</v>
      </c>
      <c r="N206" s="6" t="s">
        <v>46</v>
      </c>
      <c r="O206" s="6" t="s">
        <v>26</v>
      </c>
    </row>
    <row r="207">
      <c r="A207" s="6">
        <f t="shared" si="114"/>
        <v>9</v>
      </c>
      <c r="C207" s="6" t="s">
        <v>41</v>
      </c>
      <c r="D207" s="6" t="s">
        <v>25</v>
      </c>
      <c r="E207" s="6" t="s">
        <v>49</v>
      </c>
      <c r="F207" s="6" t="s">
        <v>46</v>
      </c>
      <c r="G207" s="6" t="s">
        <v>51</v>
      </c>
      <c r="H207" s="6" t="s">
        <v>31</v>
      </c>
      <c r="I207" s="6" t="s">
        <v>45</v>
      </c>
      <c r="J207" s="6" t="s">
        <v>27</v>
      </c>
      <c r="K207" s="6" t="s">
        <v>38</v>
      </c>
      <c r="L207" s="6" t="s">
        <v>50</v>
      </c>
      <c r="M207" s="6" t="s">
        <v>51</v>
      </c>
      <c r="N207" s="6" t="s">
        <v>1</v>
      </c>
      <c r="O207" s="6" t="s">
        <v>33</v>
      </c>
    </row>
    <row r="208">
      <c r="A208" s="6">
        <f t="shared" si="114"/>
        <v>10</v>
      </c>
      <c r="C208" s="6" t="s">
        <v>45</v>
      </c>
      <c r="D208" s="6" t="s">
        <v>27</v>
      </c>
      <c r="E208" s="6" t="s">
        <v>1</v>
      </c>
      <c r="F208" s="6" t="s">
        <v>49</v>
      </c>
      <c r="G208" s="6" t="s">
        <v>26</v>
      </c>
      <c r="H208" s="6" t="s">
        <v>38</v>
      </c>
      <c r="I208" s="6" t="s">
        <v>31</v>
      </c>
      <c r="J208" s="6" t="s">
        <v>48</v>
      </c>
      <c r="K208" s="6" t="s">
        <v>43</v>
      </c>
      <c r="L208" s="6" t="s">
        <v>48</v>
      </c>
      <c r="M208" s="6" t="s">
        <v>22</v>
      </c>
      <c r="N208" s="6" t="s">
        <v>25</v>
      </c>
      <c r="O208" s="6" t="s">
        <v>25</v>
      </c>
    </row>
    <row r="209">
      <c r="A209" s="6">
        <f t="shared" si="114"/>
        <v>11</v>
      </c>
      <c r="C209" s="6" t="s">
        <v>47</v>
      </c>
      <c r="D209" s="6" t="s">
        <v>26</v>
      </c>
      <c r="E209" s="6" t="s">
        <v>37</v>
      </c>
      <c r="F209" s="6" t="s">
        <v>25</v>
      </c>
      <c r="G209" s="6" t="s">
        <v>32</v>
      </c>
      <c r="H209" s="6" t="s">
        <v>42</v>
      </c>
      <c r="I209" s="6" t="s">
        <v>40</v>
      </c>
      <c r="J209" s="6" t="s">
        <v>30</v>
      </c>
      <c r="K209" s="6" t="s">
        <v>35</v>
      </c>
      <c r="L209" s="6" t="s">
        <v>22</v>
      </c>
      <c r="M209" s="6" t="s">
        <v>28</v>
      </c>
      <c r="N209" s="6" t="s">
        <v>40</v>
      </c>
      <c r="O209" s="6" t="s">
        <v>27</v>
      </c>
    </row>
    <row r="210">
      <c r="A210" s="6">
        <f t="shared" si="114"/>
        <v>12</v>
      </c>
      <c r="C210" s="6" t="s">
        <v>49</v>
      </c>
      <c r="D210" s="6" t="s">
        <v>33</v>
      </c>
      <c r="E210" s="6" t="s">
        <v>38</v>
      </c>
      <c r="F210" s="6" t="s">
        <v>35</v>
      </c>
      <c r="G210" s="6" t="s">
        <v>40</v>
      </c>
      <c r="H210" s="6" t="s">
        <v>35</v>
      </c>
      <c r="I210" s="6" t="s">
        <v>51</v>
      </c>
      <c r="J210" s="6" t="s">
        <v>40</v>
      </c>
      <c r="K210" s="6" t="s">
        <v>49</v>
      </c>
      <c r="L210" s="6" t="s">
        <v>26</v>
      </c>
      <c r="M210" s="6" t="s">
        <v>35</v>
      </c>
      <c r="N210" s="6" t="s">
        <v>22</v>
      </c>
      <c r="O210" s="6" t="s">
        <v>49</v>
      </c>
    </row>
    <row r="211">
      <c r="A211" s="6">
        <f t="shared" si="114"/>
        <v>13</v>
      </c>
      <c r="C211" s="6" t="s">
        <v>51</v>
      </c>
      <c r="D211" s="6" t="s">
        <v>1</v>
      </c>
      <c r="E211" s="6" t="s">
        <v>45</v>
      </c>
      <c r="F211" s="6" t="s">
        <v>48</v>
      </c>
      <c r="G211" s="6" t="s">
        <v>24</v>
      </c>
      <c r="H211" s="6" t="s">
        <v>32</v>
      </c>
      <c r="I211" s="6" t="s">
        <v>41</v>
      </c>
      <c r="J211" s="6" t="s">
        <v>42</v>
      </c>
      <c r="K211" s="6" t="s">
        <v>50</v>
      </c>
      <c r="L211" s="6" t="s">
        <v>37</v>
      </c>
      <c r="M211" s="6" t="s">
        <v>23</v>
      </c>
      <c r="N211" s="6" t="s">
        <v>29</v>
      </c>
      <c r="O211" s="6" t="s">
        <v>51</v>
      </c>
    </row>
    <row r="212">
      <c r="A212" s="6">
        <f t="shared" si="114"/>
        <v>14</v>
      </c>
      <c r="C212" s="6" t="s">
        <v>1</v>
      </c>
      <c r="D212" s="6" t="s">
        <v>38</v>
      </c>
      <c r="E212" s="6" t="s">
        <v>25</v>
      </c>
      <c r="F212" s="6" t="s">
        <v>23</v>
      </c>
      <c r="G212" s="6" t="s">
        <v>42</v>
      </c>
      <c r="H212" s="6" t="s">
        <v>45</v>
      </c>
      <c r="I212" s="6" t="s">
        <v>27</v>
      </c>
      <c r="J212" s="6" t="s">
        <v>22</v>
      </c>
      <c r="K212" s="6" t="s">
        <v>27</v>
      </c>
      <c r="L212" s="6" t="s">
        <v>42</v>
      </c>
      <c r="M212" s="6" t="s">
        <v>27</v>
      </c>
      <c r="N212" s="6" t="s">
        <v>38</v>
      </c>
      <c r="O212" s="6" t="s">
        <v>40</v>
      </c>
    </row>
    <row r="213">
      <c r="A213" s="6">
        <f t="shared" si="114"/>
        <v>15</v>
      </c>
      <c r="C213" s="6" t="s">
        <v>22</v>
      </c>
      <c r="D213" s="6" t="s">
        <v>47</v>
      </c>
      <c r="E213" s="6" t="s">
        <v>31</v>
      </c>
      <c r="F213" s="6" t="s">
        <v>27</v>
      </c>
      <c r="G213" s="6" t="s">
        <v>31</v>
      </c>
      <c r="H213" s="6" t="s">
        <v>51</v>
      </c>
      <c r="I213" s="6" t="s">
        <v>37</v>
      </c>
      <c r="J213" s="6" t="s">
        <v>39</v>
      </c>
      <c r="K213" s="6" t="s">
        <v>1</v>
      </c>
      <c r="L213" s="6" t="s">
        <v>25</v>
      </c>
      <c r="M213" s="6" t="s">
        <v>37</v>
      </c>
      <c r="N213" s="6" t="s">
        <v>51</v>
      </c>
      <c r="O213" s="6" t="s">
        <v>42</v>
      </c>
    </row>
    <row r="214">
      <c r="A214" s="6">
        <f t="shared" si="114"/>
        <v>16</v>
      </c>
      <c r="C214" s="6" t="s">
        <v>23</v>
      </c>
      <c r="D214" s="6" t="s">
        <v>48</v>
      </c>
      <c r="E214" s="6" t="s">
        <v>32</v>
      </c>
      <c r="F214" s="6" t="s">
        <v>34</v>
      </c>
      <c r="G214" s="6" t="s">
        <v>22</v>
      </c>
      <c r="H214" s="6" t="s">
        <v>40</v>
      </c>
      <c r="I214" s="6" t="s">
        <v>42</v>
      </c>
      <c r="J214" s="6" t="s">
        <v>44</v>
      </c>
      <c r="K214" s="6" t="s">
        <v>31</v>
      </c>
      <c r="L214" s="6" t="s">
        <v>35</v>
      </c>
      <c r="M214" s="6" t="s">
        <v>49</v>
      </c>
      <c r="N214" s="6" t="s">
        <v>32</v>
      </c>
      <c r="O214" s="6" t="s">
        <v>45</v>
      </c>
    </row>
    <row r="215">
      <c r="A215" s="6">
        <f t="shared" si="114"/>
        <v>17</v>
      </c>
      <c r="C215" s="6" t="s">
        <v>26</v>
      </c>
      <c r="D215" s="6" t="s">
        <v>43</v>
      </c>
      <c r="E215" s="6" t="s">
        <v>51</v>
      </c>
      <c r="F215" s="6" t="s">
        <v>40</v>
      </c>
      <c r="G215" s="6" t="s">
        <v>23</v>
      </c>
      <c r="H215" s="6" t="s">
        <v>34</v>
      </c>
      <c r="I215" s="6" t="s">
        <v>29</v>
      </c>
      <c r="J215" s="6" t="s">
        <v>23</v>
      </c>
      <c r="K215" s="6" t="s">
        <v>37</v>
      </c>
      <c r="L215" s="6" t="s">
        <v>45</v>
      </c>
      <c r="M215" s="6" t="s">
        <v>1</v>
      </c>
      <c r="N215" s="6" t="s">
        <v>50</v>
      </c>
      <c r="O215" s="6" t="s">
        <v>38</v>
      </c>
    </row>
    <row r="216">
      <c r="A216" s="6">
        <f t="shared" si="114"/>
        <v>18</v>
      </c>
      <c r="C216" s="6" t="s">
        <v>28</v>
      </c>
      <c r="D216" s="6" t="s">
        <v>23</v>
      </c>
      <c r="E216" s="6" t="s">
        <v>26</v>
      </c>
      <c r="F216" s="6" t="s">
        <v>22</v>
      </c>
      <c r="G216" s="6" t="s">
        <v>28</v>
      </c>
      <c r="H216" s="6" t="s">
        <v>47</v>
      </c>
      <c r="I216" s="6" t="s">
        <v>49</v>
      </c>
      <c r="J216" s="6" t="s">
        <v>24</v>
      </c>
      <c r="K216" s="6" t="s">
        <v>48</v>
      </c>
      <c r="L216" s="6" t="s">
        <v>33</v>
      </c>
      <c r="M216" s="6" t="s">
        <v>31</v>
      </c>
      <c r="N216" s="6" t="s">
        <v>35</v>
      </c>
      <c r="O216" s="6" t="s">
        <v>23</v>
      </c>
    </row>
    <row r="217">
      <c r="A217" s="6">
        <f t="shared" si="114"/>
        <v>19</v>
      </c>
      <c r="C217" s="6" t="s">
        <v>48</v>
      </c>
      <c r="D217" s="6" t="s">
        <v>24</v>
      </c>
      <c r="E217" s="6" t="s">
        <v>34</v>
      </c>
      <c r="F217" s="6" t="s">
        <v>43</v>
      </c>
      <c r="G217" s="6" t="s">
        <v>35</v>
      </c>
      <c r="H217" s="6" t="s">
        <v>23</v>
      </c>
      <c r="I217" s="6" t="s">
        <v>50</v>
      </c>
      <c r="J217" s="6" t="s">
        <v>25</v>
      </c>
      <c r="K217" s="6" t="s">
        <v>22</v>
      </c>
      <c r="L217" s="6" t="s">
        <v>23</v>
      </c>
      <c r="M217" s="6" t="s">
        <v>25</v>
      </c>
      <c r="N217" s="6" t="s">
        <v>49</v>
      </c>
      <c r="O217" s="6" t="s">
        <v>22</v>
      </c>
    </row>
    <row r="218">
      <c r="A218" s="6">
        <f t="shared" si="114"/>
        <v>20</v>
      </c>
      <c r="C218" s="6" t="s">
        <v>24</v>
      </c>
      <c r="D218" s="6" t="s">
        <v>29</v>
      </c>
      <c r="E218" s="6" t="s">
        <v>47</v>
      </c>
      <c r="F218" s="6" t="s">
        <v>24</v>
      </c>
      <c r="G218" s="6" t="s">
        <v>37</v>
      </c>
      <c r="H218" s="6" t="s">
        <v>50</v>
      </c>
      <c r="I218" s="6" t="s">
        <v>22</v>
      </c>
      <c r="J218" s="6" t="s">
        <v>29</v>
      </c>
      <c r="K218" s="6" t="s">
        <v>23</v>
      </c>
      <c r="L218" s="6" t="s">
        <v>27</v>
      </c>
      <c r="M218" s="6" t="s">
        <v>40</v>
      </c>
      <c r="N218" s="6" t="s">
        <v>43</v>
      </c>
      <c r="O218" s="6" t="s">
        <v>50</v>
      </c>
    </row>
    <row r="219">
      <c r="A219" s="6">
        <f t="shared" si="114"/>
        <v>21</v>
      </c>
      <c r="C219" s="6" t="s">
        <v>32</v>
      </c>
      <c r="D219" s="6" t="s">
        <v>45</v>
      </c>
      <c r="E219" s="6" t="s">
        <v>43</v>
      </c>
      <c r="F219" s="6" t="s">
        <v>38</v>
      </c>
      <c r="G219" s="6" t="s">
        <v>38</v>
      </c>
      <c r="H219" s="6" t="s">
        <v>37</v>
      </c>
      <c r="I219" s="6" t="s">
        <v>38</v>
      </c>
      <c r="J219" s="6" t="s">
        <v>45</v>
      </c>
      <c r="K219" s="6" t="s">
        <v>39</v>
      </c>
      <c r="L219" s="6" t="s">
        <v>34</v>
      </c>
      <c r="M219" s="6" t="s">
        <v>44</v>
      </c>
      <c r="N219" s="6" t="s">
        <v>24</v>
      </c>
      <c r="O219" s="6" t="s">
        <v>24</v>
      </c>
    </row>
    <row r="220">
      <c r="A220" s="6">
        <f t="shared" si="114"/>
        <v>22</v>
      </c>
      <c r="C220" s="6" t="s">
        <v>38</v>
      </c>
      <c r="D220" s="6" t="s">
        <v>32</v>
      </c>
      <c r="E220" s="6" t="s">
        <v>23</v>
      </c>
      <c r="F220" s="6" t="s">
        <v>29</v>
      </c>
      <c r="G220" s="6" t="s">
        <v>1</v>
      </c>
      <c r="H220" s="6" t="s">
        <v>22</v>
      </c>
      <c r="I220" s="6" t="s">
        <v>25</v>
      </c>
      <c r="J220" s="6" t="s">
        <v>46</v>
      </c>
      <c r="K220" s="6" t="s">
        <v>46</v>
      </c>
      <c r="L220" s="6" t="s">
        <v>41</v>
      </c>
      <c r="M220" s="6" t="s">
        <v>46</v>
      </c>
      <c r="N220" s="6" t="s">
        <v>27</v>
      </c>
      <c r="O220" s="6" t="s">
        <v>32</v>
      </c>
    </row>
    <row r="221">
      <c r="A221" s="6">
        <f t="shared" si="114"/>
        <v>23</v>
      </c>
      <c r="C221" s="6" t="s">
        <v>39</v>
      </c>
      <c r="D221" s="6" t="s">
        <v>50</v>
      </c>
      <c r="E221" s="6" t="s">
        <v>39</v>
      </c>
      <c r="F221" s="6" t="s">
        <v>44</v>
      </c>
      <c r="G221" s="6" t="s">
        <v>47</v>
      </c>
      <c r="H221" s="6" t="s">
        <v>49</v>
      </c>
      <c r="I221" s="6" t="s">
        <v>23</v>
      </c>
      <c r="J221" s="6" t="s">
        <v>33</v>
      </c>
      <c r="K221" s="6" t="s">
        <v>28</v>
      </c>
      <c r="L221" s="6" t="s">
        <v>43</v>
      </c>
      <c r="M221" s="6" t="s">
        <v>29</v>
      </c>
      <c r="N221" s="6" t="s">
        <v>42</v>
      </c>
      <c r="O221" s="6" t="s">
        <v>37</v>
      </c>
    </row>
    <row r="222">
      <c r="A222" s="6">
        <f t="shared" si="114"/>
        <v>24</v>
      </c>
      <c r="C222" s="6" t="s">
        <v>40</v>
      </c>
      <c r="D222" s="6" t="s">
        <v>22</v>
      </c>
      <c r="E222" s="6" t="s">
        <v>42</v>
      </c>
      <c r="F222" s="6" t="s">
        <v>45</v>
      </c>
      <c r="G222" s="6" t="s">
        <v>43</v>
      </c>
      <c r="H222" s="6" t="s">
        <v>43</v>
      </c>
      <c r="I222" s="6" t="s">
        <v>39</v>
      </c>
      <c r="J222" s="6" t="s">
        <v>41</v>
      </c>
      <c r="K222" s="6" t="s">
        <v>34</v>
      </c>
      <c r="L222" s="6" t="s">
        <v>38</v>
      </c>
      <c r="M222" s="6" t="s">
        <v>47</v>
      </c>
      <c r="N222" s="6" t="s">
        <v>47</v>
      </c>
      <c r="O222" s="6" t="s">
        <v>29</v>
      </c>
    </row>
    <row r="223">
      <c r="A223" s="6">
        <f t="shared" si="114"/>
        <v>25</v>
      </c>
      <c r="C223" s="6" t="s">
        <v>42</v>
      </c>
      <c r="D223" s="6" t="s">
        <v>37</v>
      </c>
      <c r="E223" s="6" t="s">
        <v>40</v>
      </c>
      <c r="F223" s="6" t="s">
        <v>47</v>
      </c>
      <c r="G223" s="6" t="s">
        <v>48</v>
      </c>
      <c r="H223" s="6" t="s">
        <v>26</v>
      </c>
      <c r="I223" s="6" t="s">
        <v>43</v>
      </c>
      <c r="J223" s="6" t="s">
        <v>47</v>
      </c>
      <c r="K223" s="6" t="s">
        <v>40</v>
      </c>
      <c r="L223" s="6" t="s">
        <v>39</v>
      </c>
      <c r="M223" s="6" t="s">
        <v>24</v>
      </c>
      <c r="N223" s="6" t="s">
        <v>34</v>
      </c>
      <c r="O223" s="6" t="s">
        <v>28</v>
      </c>
    </row>
    <row r="224">
      <c r="A224" s="6">
        <f t="shared" si="114"/>
        <v>26</v>
      </c>
      <c r="C224" s="6" t="s">
        <v>46</v>
      </c>
      <c r="D224" s="6" t="s">
        <v>42</v>
      </c>
      <c r="E224" s="6" t="s">
        <v>22</v>
      </c>
      <c r="F224" s="6" t="s">
        <v>28</v>
      </c>
      <c r="G224" s="6" t="s">
        <v>30</v>
      </c>
      <c r="H224" s="6" t="s">
        <v>41</v>
      </c>
      <c r="I224" s="6" t="s">
        <v>46</v>
      </c>
      <c r="J224" s="6" t="s">
        <v>50</v>
      </c>
      <c r="K224" s="6" t="s">
        <v>47</v>
      </c>
      <c r="L224" s="6" t="s">
        <v>47</v>
      </c>
      <c r="M224" s="6" t="s">
        <v>32</v>
      </c>
      <c r="N224" s="6" t="s">
        <v>37</v>
      </c>
      <c r="O224" s="6" t="s">
        <v>47</v>
      </c>
    </row>
    <row r="225">
      <c r="A225" s="6">
        <f t="shared" si="114"/>
        <v>27</v>
      </c>
      <c r="C225" s="6" t="s">
        <v>50</v>
      </c>
      <c r="D225" s="6" t="s">
        <v>34</v>
      </c>
      <c r="E225" s="6" t="s">
        <v>50</v>
      </c>
      <c r="F225" s="6" t="s">
        <v>37</v>
      </c>
      <c r="G225" s="6" t="s">
        <v>27</v>
      </c>
      <c r="H225" s="6" t="s">
        <v>27</v>
      </c>
      <c r="I225" s="6" t="s">
        <v>28</v>
      </c>
      <c r="J225" s="6" t="s">
        <v>51</v>
      </c>
      <c r="K225" s="6" t="s">
        <v>51</v>
      </c>
      <c r="L225" s="6" t="s">
        <v>51</v>
      </c>
      <c r="M225" s="6" t="s">
        <v>34</v>
      </c>
      <c r="N225" s="6" t="s">
        <v>28</v>
      </c>
      <c r="O225" s="6" t="s">
        <v>43</v>
      </c>
    </row>
    <row r="226">
      <c r="A226" s="6">
        <f t="shared" si="114"/>
        <v>28</v>
      </c>
      <c r="C226" s="6" t="s">
        <v>29</v>
      </c>
      <c r="D226" s="6" t="s">
        <v>39</v>
      </c>
      <c r="E226" s="6" t="s">
        <v>41</v>
      </c>
      <c r="F226" s="6" t="s">
        <v>50</v>
      </c>
      <c r="G226" s="6" t="s">
        <v>33</v>
      </c>
      <c r="H226" s="6" t="s">
        <v>29</v>
      </c>
      <c r="I226" s="6" t="s">
        <v>32</v>
      </c>
      <c r="J226" s="6" t="s">
        <v>34</v>
      </c>
      <c r="K226" s="6" t="s">
        <v>24</v>
      </c>
      <c r="L226" s="6" t="s">
        <v>28</v>
      </c>
      <c r="M226" s="6" t="s">
        <v>41</v>
      </c>
      <c r="N226" s="6" t="s">
        <v>45</v>
      </c>
      <c r="O226" s="6" t="s">
        <v>34</v>
      </c>
    </row>
    <row r="227">
      <c r="A227" s="6">
        <f t="shared" si="114"/>
        <v>29</v>
      </c>
      <c r="C227" s="6" t="s">
        <v>34</v>
      </c>
      <c r="D227" s="6" t="s">
        <v>28</v>
      </c>
      <c r="E227" s="6" t="s">
        <v>24</v>
      </c>
      <c r="F227" s="6" t="s">
        <v>39</v>
      </c>
      <c r="G227" s="6" t="s">
        <v>34</v>
      </c>
      <c r="H227" s="6" t="s">
        <v>33</v>
      </c>
      <c r="I227" s="6" t="s">
        <v>44</v>
      </c>
      <c r="J227" s="6" t="s">
        <v>37</v>
      </c>
      <c r="K227" s="6" t="s">
        <v>41</v>
      </c>
      <c r="L227" s="6" t="s">
        <v>44</v>
      </c>
      <c r="M227" s="6" t="s">
        <v>38</v>
      </c>
      <c r="N227" s="6" t="s">
        <v>39</v>
      </c>
      <c r="O227" s="6" t="s">
        <v>44</v>
      </c>
    </row>
    <row r="228">
      <c r="A228" s="6">
        <f t="shared" si="114"/>
        <v>30</v>
      </c>
      <c r="C228" s="6" t="s">
        <v>43</v>
      </c>
      <c r="D228" s="6" t="s">
        <v>41</v>
      </c>
      <c r="E228" s="6" t="s">
        <v>29</v>
      </c>
      <c r="F228" s="6" t="s">
        <v>41</v>
      </c>
      <c r="G228" s="6" t="s">
        <v>29</v>
      </c>
      <c r="H228" s="6" t="s">
        <v>30</v>
      </c>
      <c r="I228" s="6" t="s">
        <v>34</v>
      </c>
      <c r="J228" s="6" t="s">
        <v>28</v>
      </c>
      <c r="K228" s="6" t="s">
        <v>44</v>
      </c>
      <c r="L228" s="6" t="s">
        <v>49</v>
      </c>
      <c r="M228" s="6" t="s">
        <v>39</v>
      </c>
      <c r="N228" s="6" t="s">
        <v>41</v>
      </c>
      <c r="O228" s="6" t="s">
        <v>39</v>
      </c>
    </row>
    <row r="229">
      <c r="A229" s="6">
        <f t="shared" si="114"/>
        <v>31</v>
      </c>
      <c r="C229" s="6" t="s">
        <v>44</v>
      </c>
      <c r="D229" s="6" t="s">
        <v>44</v>
      </c>
      <c r="E229" s="6" t="s">
        <v>44</v>
      </c>
      <c r="F229" s="6" t="s">
        <v>32</v>
      </c>
      <c r="G229" s="6" t="s">
        <v>41</v>
      </c>
      <c r="H229" s="6" t="s">
        <v>1</v>
      </c>
      <c r="I229" s="6" t="s">
        <v>47</v>
      </c>
      <c r="J229" s="6" t="s">
        <v>43</v>
      </c>
      <c r="K229" s="6" t="s">
        <v>45</v>
      </c>
      <c r="L229" s="6" t="s">
        <v>29</v>
      </c>
      <c r="M229" s="6" t="s">
        <v>43</v>
      </c>
      <c r="N229" s="6" t="s">
        <v>44</v>
      </c>
      <c r="O229" s="6" t="s">
        <v>41</v>
      </c>
    </row>
    <row r="231">
      <c r="A231" s="2" t="s">
        <v>0</v>
      </c>
      <c r="B231" s="42">
        <v>6.0</v>
      </c>
    </row>
    <row r="232">
      <c r="A232" s="2" t="s">
        <v>190</v>
      </c>
      <c r="B232" s="2" t="s">
        <v>151</v>
      </c>
      <c r="C232" s="2" t="s">
        <v>314</v>
      </c>
      <c r="D232" s="2" t="s">
        <v>151</v>
      </c>
      <c r="E232" s="2" t="s">
        <v>315</v>
      </c>
      <c r="F232" s="2" t="s">
        <v>151</v>
      </c>
    </row>
    <row r="233">
      <c r="A233" s="2" t="s">
        <v>194</v>
      </c>
      <c r="B233" s="2" t="s">
        <v>151</v>
      </c>
      <c r="C233" s="2" t="s">
        <v>194</v>
      </c>
      <c r="D233" s="2" t="s">
        <v>151</v>
      </c>
      <c r="E233" s="2" t="s">
        <v>194</v>
      </c>
      <c r="F233" s="2" t="s">
        <v>151</v>
      </c>
    </row>
    <row r="234">
      <c r="A234" s="6" t="str">
        <f t="shared" ref="A234:A263" si="115">hlookup($B$231,$A$199:$Q$229,A200,false)</f>
        <v>Minnesota</v>
      </c>
      <c r="B234" s="2" t="s">
        <v>151</v>
      </c>
      <c r="C234" s="6" t="str">
        <f t="shared" ref="C234:C263" si="116">vlookup(A234,$A$135:$O$165,$B$231+2,false)</f>
        <v>-11-7</v>
      </c>
      <c r="D234" s="2" t="s">
        <v>151</v>
      </c>
      <c r="E234" s="6" t="str">
        <f t="shared" ref="E234:E263" si="117">vlookup(A234,$A$167:$Q$197,$B$231+2,false)</f>
        <v>5-31</v>
      </c>
      <c r="F234" s="2" t="s">
        <v>151</v>
      </c>
    </row>
    <row r="235">
      <c r="A235" s="6" t="str">
        <f t="shared" si="115"/>
        <v>Philadelphia</v>
      </c>
      <c r="B235" s="2" t="s">
        <v>151</v>
      </c>
      <c r="C235" s="6" t="str">
        <f t="shared" si="116"/>
        <v>-11-4</v>
      </c>
      <c r="D235" s="2" t="s">
        <v>151</v>
      </c>
      <c r="E235" s="6" t="str">
        <f t="shared" si="117"/>
        <v>7-29</v>
      </c>
      <c r="F235" s="2" t="s">
        <v>151</v>
      </c>
    </row>
    <row r="236">
      <c r="A236" s="6" t="str">
        <f t="shared" si="115"/>
        <v>Portland</v>
      </c>
      <c r="B236" s="2" t="s">
        <v>151</v>
      </c>
      <c r="C236" s="6" t="str">
        <f t="shared" si="116"/>
        <v>5-1</v>
      </c>
      <c r="D236" s="2" t="s">
        <v>151</v>
      </c>
      <c r="E236" s="6" t="str">
        <f t="shared" si="117"/>
        <v>30-8</v>
      </c>
      <c r="F236" s="2" t="s">
        <v>151</v>
      </c>
    </row>
    <row r="237">
      <c r="A237" s="6" t="str">
        <f t="shared" si="115"/>
        <v>Denver</v>
      </c>
      <c r="B237" s="2" t="s">
        <v>151</v>
      </c>
      <c r="C237" s="6" t="str">
        <f t="shared" si="116"/>
        <v>4-2</v>
      </c>
      <c r="D237" s="2" t="s">
        <v>151</v>
      </c>
      <c r="E237" s="6" t="str">
        <f t="shared" si="117"/>
        <v>17-20</v>
      </c>
      <c r="F237" s="2" t="s">
        <v>151</v>
      </c>
    </row>
    <row r="238">
      <c r="A238" s="6" t="str">
        <f t="shared" si="115"/>
        <v>San Antonio</v>
      </c>
      <c r="B238" s="2" t="s">
        <v>151</v>
      </c>
      <c r="C238" s="6" t="str">
        <f t="shared" si="116"/>
        <v>4-2</v>
      </c>
      <c r="D238" s="2" t="s">
        <v>151</v>
      </c>
      <c r="E238" s="6" t="str">
        <f t="shared" si="117"/>
        <v>23-15</v>
      </c>
      <c r="F238" s="2" t="s">
        <v>151</v>
      </c>
    </row>
    <row r="239">
      <c r="A239" s="6" t="str">
        <f t="shared" si="115"/>
        <v>Charlotte</v>
      </c>
      <c r="B239" s="2" t="s">
        <v>151</v>
      </c>
      <c r="C239" s="6" t="str">
        <f t="shared" si="116"/>
        <v>5-3</v>
      </c>
      <c r="D239" s="2" t="s">
        <v>151</v>
      </c>
      <c r="E239" s="6" t="str">
        <f t="shared" si="117"/>
        <v>15-24</v>
      </c>
      <c r="F239" s="2" t="s">
        <v>151</v>
      </c>
    </row>
    <row r="240">
      <c r="A240" s="6" t="str">
        <f t="shared" si="115"/>
        <v>Chicago</v>
      </c>
      <c r="B240" s="2" t="s">
        <v>151</v>
      </c>
      <c r="C240" s="6" t="str">
        <f t="shared" si="116"/>
        <v>5-3</v>
      </c>
      <c r="D240" s="2" t="s">
        <v>151</v>
      </c>
      <c r="E240" s="6" t="str">
        <f t="shared" si="117"/>
        <v>26-12</v>
      </c>
      <c r="F240" s="2" t="s">
        <v>151</v>
      </c>
    </row>
    <row r="241">
      <c r="A241" s="6" t="str">
        <f t="shared" si="115"/>
        <v>Houston</v>
      </c>
      <c r="B241" s="2" t="s">
        <v>151</v>
      </c>
      <c r="C241" s="6" t="str">
        <f t="shared" si="116"/>
        <v>5-3</v>
      </c>
      <c r="D241" s="2" t="s">
        <v>151</v>
      </c>
      <c r="E241" s="6" t="str">
        <f t="shared" si="117"/>
        <v>26-11</v>
      </c>
      <c r="F241" s="2" t="s">
        <v>151</v>
      </c>
    </row>
    <row r="242">
      <c r="A242" s="6" t="str">
        <f t="shared" si="115"/>
        <v>Milwaukee</v>
      </c>
      <c r="B242" s="2" t="s">
        <v>151</v>
      </c>
      <c r="C242" s="6" t="str">
        <f t="shared" si="116"/>
        <v>5-3</v>
      </c>
      <c r="D242" s="2" t="s">
        <v>151</v>
      </c>
      <c r="E242" s="6" t="str">
        <f t="shared" si="117"/>
        <v>20-19</v>
      </c>
      <c r="F242" s="2" t="s">
        <v>151</v>
      </c>
    </row>
    <row r="243">
      <c r="A243" s="6" t="str">
        <f t="shared" si="115"/>
        <v>Oklahoma City</v>
      </c>
      <c r="B243" s="2" t="s">
        <v>151</v>
      </c>
      <c r="C243" s="6" t="str">
        <f t="shared" si="116"/>
        <v>3-2</v>
      </c>
      <c r="D243" s="2" t="s">
        <v>151</v>
      </c>
      <c r="E243" s="6" t="str">
        <f t="shared" si="117"/>
        <v>18-19</v>
      </c>
      <c r="F243" s="2" t="s">
        <v>151</v>
      </c>
    </row>
    <row r="244">
      <c r="A244" s="6" t="str">
        <f t="shared" si="115"/>
        <v>Memphis</v>
      </c>
      <c r="B244" s="2" t="s">
        <v>151</v>
      </c>
      <c r="C244" s="6" t="str">
        <f t="shared" si="116"/>
        <v>4-3</v>
      </c>
      <c r="D244" s="2" t="s">
        <v>151</v>
      </c>
      <c r="E244" s="6" t="str">
        <f t="shared" si="117"/>
        <v>26-11</v>
      </c>
      <c r="F244" s="2" t="s">
        <v>151</v>
      </c>
    </row>
    <row r="245">
      <c r="A245" s="6" t="str">
        <f t="shared" si="115"/>
        <v>Indiana</v>
      </c>
      <c r="B245" s="2" t="s">
        <v>151</v>
      </c>
      <c r="C245" s="6" t="str">
        <f t="shared" si="116"/>
        <v>4-4</v>
      </c>
      <c r="D245" s="2" t="s">
        <v>151</v>
      </c>
      <c r="E245" s="6" t="str">
        <f t="shared" si="117"/>
        <v>15-24</v>
      </c>
      <c r="F245" s="2" t="s">
        <v>151</v>
      </c>
    </row>
    <row r="246">
      <c r="A246" s="6" t="str">
        <f t="shared" si="115"/>
        <v>Phoenix</v>
      </c>
      <c r="B246" s="2" t="s">
        <v>151</v>
      </c>
      <c r="C246" s="6" t="str">
        <f t="shared" si="116"/>
        <v>4-4</v>
      </c>
      <c r="D246" s="2" t="s">
        <v>151</v>
      </c>
      <c r="E246" s="6" t="str">
        <f t="shared" si="117"/>
        <v>22-18</v>
      </c>
      <c r="F246" s="2" t="s">
        <v>151</v>
      </c>
    </row>
    <row r="247">
      <c r="A247" s="6" t="str">
        <f t="shared" si="115"/>
        <v>Washington</v>
      </c>
      <c r="B247" s="2" t="s">
        <v>151</v>
      </c>
      <c r="C247" s="6" t="str">
        <f t="shared" si="116"/>
        <v>4-4</v>
      </c>
      <c r="D247" s="2" t="s">
        <v>151</v>
      </c>
      <c r="E247" s="6" t="str">
        <f t="shared" si="117"/>
        <v>25-12</v>
      </c>
      <c r="F247" s="2" t="s">
        <v>151</v>
      </c>
    </row>
    <row r="248">
      <c r="A248" s="6" t="str">
        <f t="shared" si="115"/>
        <v>New Orleans</v>
      </c>
      <c r="B248" s="2" t="s">
        <v>151</v>
      </c>
      <c r="C248" s="6" t="str">
        <f t="shared" si="116"/>
        <v>3-3</v>
      </c>
      <c r="D248" s="2" t="s">
        <v>151</v>
      </c>
      <c r="E248" s="6" t="str">
        <f t="shared" si="117"/>
        <v>18-18</v>
      </c>
      <c r="F248" s="2" t="s">
        <v>151</v>
      </c>
    </row>
    <row r="249">
      <c r="A249" s="6" t="str">
        <f t="shared" si="115"/>
        <v>LA Lakers</v>
      </c>
      <c r="B249" s="2" t="s">
        <v>151</v>
      </c>
      <c r="C249" s="6" t="str">
        <f t="shared" si="116"/>
        <v>3-4</v>
      </c>
      <c r="D249" s="2" t="s">
        <v>151</v>
      </c>
      <c r="E249" s="6" t="str">
        <f t="shared" si="117"/>
        <v>12-26</v>
      </c>
      <c r="F249" s="2" t="s">
        <v>151</v>
      </c>
    </row>
    <row r="250">
      <c r="A250" s="6" t="str">
        <f t="shared" si="115"/>
        <v>Sacramento</v>
      </c>
      <c r="B250" s="2" t="s">
        <v>151</v>
      </c>
      <c r="C250" s="6" t="str">
        <f t="shared" si="116"/>
        <v>3-4</v>
      </c>
      <c r="D250" s="2" t="s">
        <v>151</v>
      </c>
      <c r="E250" s="6" t="str">
        <f t="shared" si="117"/>
        <v>16-21</v>
      </c>
      <c r="F250" s="2" t="s">
        <v>151</v>
      </c>
    </row>
    <row r="251">
      <c r="A251" s="6" t="str">
        <f t="shared" si="115"/>
        <v>Brooklyn</v>
      </c>
      <c r="B251" s="2" t="s">
        <v>151</v>
      </c>
      <c r="C251" s="6" t="str">
        <f t="shared" si="116"/>
        <v>3-5</v>
      </c>
      <c r="D251" s="2" t="s">
        <v>151</v>
      </c>
      <c r="E251" s="6" t="str">
        <f t="shared" si="117"/>
        <v>16-21</v>
      </c>
      <c r="F251" s="2" t="s">
        <v>151</v>
      </c>
    </row>
    <row r="252">
      <c r="A252" s="6" t="str">
        <f t="shared" si="115"/>
        <v>Utah</v>
      </c>
      <c r="B252" s="2" t="s">
        <v>151</v>
      </c>
      <c r="C252" s="6" t="str">
        <f t="shared" si="116"/>
        <v>3-5</v>
      </c>
      <c r="D252" s="2" t="s">
        <v>151</v>
      </c>
      <c r="E252" s="6" t="str">
        <f t="shared" si="117"/>
        <v>13-25</v>
      </c>
      <c r="F252" s="2" t="s">
        <v>151</v>
      </c>
    </row>
    <row r="253">
      <c r="A253" s="6" t="str">
        <f t="shared" si="115"/>
        <v>Miami</v>
      </c>
      <c r="B253" s="2" t="s">
        <v>151</v>
      </c>
      <c r="C253" s="6" t="str">
        <f t="shared" si="116"/>
        <v>2-4</v>
      </c>
      <c r="D253" s="2" t="s">
        <v>151</v>
      </c>
      <c r="E253" s="6" t="str">
        <f t="shared" si="117"/>
        <v>16-21</v>
      </c>
      <c r="F253" s="2" t="s">
        <v>151</v>
      </c>
    </row>
    <row r="254">
      <c r="A254" s="6" t="str">
        <f t="shared" si="115"/>
        <v>Boston</v>
      </c>
      <c r="B254" s="2" t="s">
        <v>151</v>
      </c>
      <c r="C254" s="6" t="str">
        <f t="shared" si="116"/>
        <v>2-5</v>
      </c>
      <c r="D254" s="2" t="s">
        <v>151</v>
      </c>
      <c r="E254" s="6" t="str">
        <f t="shared" si="117"/>
        <v>12-23</v>
      </c>
      <c r="F254" s="2" t="s">
        <v>151</v>
      </c>
    </row>
    <row r="255">
      <c r="A255" s="6" t="str">
        <f t="shared" si="115"/>
        <v>Toronto</v>
      </c>
      <c r="B255" s="2" t="s">
        <v>151</v>
      </c>
      <c r="C255" s="6" t="str">
        <f t="shared" si="116"/>
        <v>1-4</v>
      </c>
      <c r="D255" s="2" t="s">
        <v>151</v>
      </c>
      <c r="E255" s="6" t="str">
        <f t="shared" si="117"/>
        <v>25-11</v>
      </c>
      <c r="F255" s="2" t="s">
        <v>151</v>
      </c>
    </row>
    <row r="256">
      <c r="A256" s="6" t="str">
        <f t="shared" si="115"/>
        <v>Orlando</v>
      </c>
      <c r="B256" s="2" t="s">
        <v>151</v>
      </c>
      <c r="C256" s="6" t="str">
        <f t="shared" si="116"/>
        <v>1-6</v>
      </c>
      <c r="D256" s="2" t="s">
        <v>151</v>
      </c>
      <c r="E256" s="6" t="str">
        <f t="shared" si="117"/>
        <v>13-27</v>
      </c>
      <c r="F256" s="2" t="s">
        <v>151</v>
      </c>
    </row>
    <row r="257">
      <c r="A257" s="6" t="str">
        <f t="shared" si="115"/>
        <v>Cleveland</v>
      </c>
      <c r="B257" s="2" t="s">
        <v>151</v>
      </c>
      <c r="C257" s="6" t="str">
        <f t="shared" si="116"/>
        <v>1-7</v>
      </c>
      <c r="D257" s="2" t="s">
        <v>151</v>
      </c>
      <c r="E257" s="6" t="str">
        <f t="shared" si="117"/>
        <v>19-19</v>
      </c>
      <c r="F257" s="2" t="s">
        <v>151</v>
      </c>
    </row>
    <row r="258">
      <c r="A258" s="6" t="str">
        <f t="shared" si="115"/>
        <v>New York</v>
      </c>
      <c r="B258" s="2" t="s">
        <v>151</v>
      </c>
      <c r="C258" s="6" t="str">
        <f t="shared" si="116"/>
        <v>0-7</v>
      </c>
      <c r="D258" s="2" t="s">
        <v>151</v>
      </c>
      <c r="E258" s="6" t="str">
        <f t="shared" si="117"/>
        <v>5-35</v>
      </c>
      <c r="F258" s="2" t="s">
        <v>151</v>
      </c>
    </row>
    <row r="259">
      <c r="A259" s="6" t="str">
        <f t="shared" si="115"/>
        <v>Dallas</v>
      </c>
      <c r="B259" s="2" t="s">
        <v>151</v>
      </c>
      <c r="C259" s="6" t="str">
        <f t="shared" si="116"/>
        <v>4--19</v>
      </c>
      <c r="D259" s="2" t="s">
        <v>151</v>
      </c>
      <c r="E259" s="6" t="str">
        <f t="shared" si="117"/>
        <v>26-12</v>
      </c>
      <c r="F259" s="2" t="s">
        <v>151</v>
      </c>
    </row>
    <row r="260">
      <c r="A260" s="6" t="str">
        <f t="shared" si="115"/>
        <v>Detroit</v>
      </c>
      <c r="B260" s="2" t="s">
        <v>151</v>
      </c>
      <c r="C260" s="6" t="str">
        <f t="shared" si="116"/>
        <v>6--23</v>
      </c>
      <c r="D260" s="2" t="s">
        <v>151</v>
      </c>
      <c r="E260" s="6" t="str">
        <f t="shared" si="117"/>
        <v>13-24</v>
      </c>
      <c r="F260" s="2" t="s">
        <v>151</v>
      </c>
    </row>
    <row r="261">
      <c r="A261" s="6" t="str">
        <f t="shared" si="115"/>
        <v>LA Clippers</v>
      </c>
      <c r="B261" s="2" t="s">
        <v>151</v>
      </c>
      <c r="C261" s="6" t="str">
        <f t="shared" si="116"/>
        <v>5--13</v>
      </c>
      <c r="D261" s="2" t="s">
        <v>151</v>
      </c>
      <c r="E261" s="6" t="str">
        <f t="shared" si="117"/>
        <v>25-13</v>
      </c>
      <c r="F261" s="2" t="s">
        <v>151</v>
      </c>
    </row>
    <row r="262">
      <c r="A262" s="6" t="str">
        <f t="shared" si="115"/>
        <v>Golden State</v>
      </c>
      <c r="B262" s="2" t="s">
        <v>151</v>
      </c>
      <c r="C262" s="6" t="str">
        <f t="shared" si="116"/>
        <v>5--9</v>
      </c>
      <c r="D262" s="2" t="s">
        <v>151</v>
      </c>
      <c r="E262" s="6" t="str">
        <f t="shared" si="117"/>
        <v>29-5</v>
      </c>
      <c r="F262" s="2" t="s">
        <v>151</v>
      </c>
    </row>
    <row r="263">
      <c r="A263" s="6" t="str">
        <f t="shared" si="115"/>
        <v>Atlanta</v>
      </c>
      <c r="B263" s="2" t="s">
        <v>151</v>
      </c>
      <c r="C263" s="6" t="str">
        <f t="shared" si="116"/>
        <v>7--11</v>
      </c>
      <c r="D263" s="2" t="s">
        <v>151</v>
      </c>
      <c r="E263" s="6" t="str">
        <f t="shared" si="117"/>
        <v>29-8</v>
      </c>
      <c r="F263" s="2" t="s">
        <v>151</v>
      </c>
    </row>
  </sheetData>
  <mergeCells count="15">
    <mergeCell ref="AL2:AO2"/>
    <mergeCell ref="AP2:AS2"/>
    <mergeCell ref="AT2:AW2"/>
    <mergeCell ref="AX2:BA2"/>
    <mergeCell ref="BB2:BE2"/>
    <mergeCell ref="BF2:BI2"/>
    <mergeCell ref="BJ2:BM2"/>
    <mergeCell ref="BN2:BQ2"/>
    <mergeCell ref="M2:N2"/>
    <mergeCell ref="P2:R2"/>
    <mergeCell ref="S2:U2"/>
    <mergeCell ref="V2:Y2"/>
    <mergeCell ref="Z2:AC2"/>
    <mergeCell ref="AD2:AG2"/>
    <mergeCell ref="AH2:AK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21.43"/>
    <col customWidth="1" min="2" max="2" width="18.14"/>
    <col customWidth="1" min="3" max="3" width="9.29"/>
    <col customWidth="1" min="4" max="9" width="10.14"/>
    <col customWidth="1" min="10" max="10" width="10.57"/>
    <col customWidth="1" min="11" max="12" width="10.14"/>
    <col customWidth="1" min="13" max="13" width="14.14"/>
    <col customWidth="1" min="14" max="16" width="10.14"/>
    <col customWidth="1" min="17" max="26" width="8.71"/>
    <col customWidth="1" min="27" max="27" width="17.29"/>
  </cols>
  <sheetData>
    <row r="1">
      <c r="C1" s="47" t="str">
        <f>M13</f>
        <v>0 - 10/20/2014</v>
      </c>
      <c r="D1" s="47" t="str">
        <f>M14</f>
        <v>1 - 11/3/2014</v>
      </c>
      <c r="E1" s="47" t="str">
        <f>M15</f>
        <v>2 - 11/17/2014</v>
      </c>
      <c r="F1" s="47" t="str">
        <f>M16</f>
        <v>3 - 12/1/2014</v>
      </c>
      <c r="G1" s="47" t="str">
        <f>M17</f>
        <v>4 - 12/15/2014</v>
      </c>
      <c r="H1" s="47" t="str">
        <f>M18</f>
        <v>5 - 12/29/2014</v>
      </c>
      <c r="I1" s="47" t="str">
        <f>M19</f>
        <v>6 - 1/12/2015</v>
      </c>
      <c r="J1" s="47" t="str">
        <f>M20</f>
        <v>7 - 1/26/2015</v>
      </c>
      <c r="K1" s="47" t="str">
        <f>M21</f>
        <v>8 - 2/9/2015</v>
      </c>
      <c r="L1" s="47" t="str">
        <f>M22</f>
        <v>9 - 2/23/2015</v>
      </c>
      <c r="M1" s="47" t="str">
        <f>M23</f>
        <v>10 - 3/9/2015</v>
      </c>
      <c r="N1" s="47" t="str">
        <f>M24</f>
        <v>11 - 3/23/2015</v>
      </c>
      <c r="O1" s="47" t="str">
        <f>M25</f>
        <v>12 - 4/6/2015</v>
      </c>
      <c r="P1" s="47" t="str">
        <f>M26</f>
        <v>13 - 4/20/2015</v>
      </c>
      <c r="Q1" s="48"/>
      <c r="R1" s="49"/>
      <c r="S1" s="49"/>
      <c r="T1" s="49"/>
      <c r="U1" s="49"/>
      <c r="V1" s="49"/>
      <c r="W1" s="49"/>
      <c r="X1" s="49"/>
      <c r="Y1" s="49"/>
      <c r="Z1" s="49"/>
    </row>
    <row r="2">
      <c r="A2" s="50" t="s">
        <v>149</v>
      </c>
      <c r="B2" s="51">
        <v>13.0</v>
      </c>
      <c r="L2" s="48"/>
      <c r="M2" s="48"/>
      <c r="N2" s="48"/>
      <c r="O2" s="48"/>
      <c r="P2" s="48"/>
      <c r="Q2" s="48"/>
      <c r="R2" s="48"/>
      <c r="S2" s="48"/>
      <c r="T2" s="48"/>
      <c r="U2" s="48"/>
      <c r="V2" s="48"/>
      <c r="W2" s="48"/>
      <c r="X2" s="48"/>
      <c r="Y2" s="48"/>
      <c r="Z2" s="48"/>
    </row>
    <row r="3">
      <c r="B3" s="52" t="s">
        <v>189</v>
      </c>
      <c r="C3" s="52" t="s">
        <v>151</v>
      </c>
      <c r="D3" s="52" t="s">
        <v>190</v>
      </c>
      <c r="E3" s="52" t="s">
        <v>151</v>
      </c>
      <c r="F3" s="52" t="s">
        <v>191</v>
      </c>
      <c r="G3" s="52" t="s">
        <v>151</v>
      </c>
      <c r="H3" s="52" t="s">
        <v>97</v>
      </c>
      <c r="I3" s="52" t="s">
        <v>151</v>
      </c>
      <c r="J3" s="52" t="s">
        <v>192</v>
      </c>
      <c r="K3" s="52" t="s">
        <v>151</v>
      </c>
      <c r="L3" s="48"/>
      <c r="M3" s="48"/>
      <c r="N3" s="48"/>
      <c r="O3" s="48"/>
      <c r="P3" s="48"/>
      <c r="Q3" s="48"/>
      <c r="R3" s="48"/>
      <c r="S3" s="48"/>
      <c r="T3" s="48"/>
      <c r="U3" s="48"/>
      <c r="V3" s="48"/>
      <c r="W3" s="48"/>
      <c r="X3" s="48"/>
      <c r="Y3" s="48"/>
      <c r="Z3" s="48"/>
    </row>
    <row r="4">
      <c r="A4" s="48"/>
      <c r="B4" s="52" t="s">
        <v>193</v>
      </c>
      <c r="C4" s="52" t="s">
        <v>151</v>
      </c>
      <c r="D4" s="52" t="s">
        <v>194</v>
      </c>
      <c r="E4" s="52" t="s">
        <v>151</v>
      </c>
      <c r="F4" s="52" t="s">
        <v>194</v>
      </c>
      <c r="G4" s="52" t="s">
        <v>151</v>
      </c>
      <c r="H4" s="52" t="s">
        <v>195</v>
      </c>
      <c r="I4" s="52" t="s">
        <v>151</v>
      </c>
      <c r="J4" s="52" t="s">
        <v>194</v>
      </c>
      <c r="K4" s="52" t="s">
        <v>151</v>
      </c>
      <c r="L4" s="48"/>
      <c r="M4" s="48"/>
      <c r="N4" s="48"/>
      <c r="O4" s="48"/>
      <c r="P4" s="48"/>
      <c r="Q4" s="48"/>
      <c r="R4" s="48"/>
      <c r="S4" s="48"/>
      <c r="T4" s="48"/>
      <c r="U4" s="48"/>
      <c r="V4" s="48"/>
      <c r="W4" s="48"/>
      <c r="X4" s="48"/>
      <c r="Y4" s="48"/>
      <c r="Z4" s="48"/>
    </row>
    <row r="5">
      <c r="A5" s="46"/>
      <c r="B5" s="53" t="s">
        <v>196</v>
      </c>
      <c r="C5" s="52" t="s">
        <v>151</v>
      </c>
      <c r="D5" s="47" t="str">
        <f t="shared" ref="D5:D34" si="1">hlookup($B$2,$B$166:$Q$196,B167,false)</f>
        <v>[](/GSW) Warriors</v>
      </c>
      <c r="E5" s="52" t="s">
        <v>151</v>
      </c>
      <c r="F5" s="54" t="str">
        <f t="shared" ref="F5:F34" si="2">vlookup(D5,$B$103:$Q$132,$B$2+2,false)</f>
        <v>--</v>
      </c>
      <c r="G5" s="52" t="s">
        <v>151</v>
      </c>
      <c r="H5" s="55" t="str">
        <f t="shared" ref="H5:H34" si="3">vlookup(D5,$B$71:$Q$100,$B$2+2,false)</f>
        <v>-</v>
      </c>
      <c r="I5" s="52" t="s">
        <v>151</v>
      </c>
      <c r="J5" s="47" t="str">
        <f t="shared" ref="J5:J34" si="4">vlookup(D5,$B$39:$Q$100,$B$2+2,false)</f>
        <v/>
      </c>
      <c r="K5" s="52" t="s">
        <v>151</v>
      </c>
      <c r="M5" s="56" t="s">
        <v>0</v>
      </c>
      <c r="N5" s="52">
        <v>0.0</v>
      </c>
      <c r="O5" s="52">
        <v>1.0</v>
      </c>
      <c r="P5" s="52">
        <v>2.0</v>
      </c>
      <c r="Q5" s="52">
        <v>3.0</v>
      </c>
      <c r="R5" s="52">
        <v>4.0</v>
      </c>
      <c r="S5" s="52">
        <v>5.0</v>
      </c>
      <c r="T5" s="52">
        <v>6.0</v>
      </c>
      <c r="U5" s="52">
        <v>7.0</v>
      </c>
      <c r="V5" s="52">
        <v>8.0</v>
      </c>
      <c r="W5" s="52">
        <v>9.0</v>
      </c>
      <c r="X5" s="52">
        <v>10.0</v>
      </c>
      <c r="Y5" s="52">
        <v>11.0</v>
      </c>
      <c r="Z5" s="52">
        <v>12.0</v>
      </c>
      <c r="AA5" s="52">
        <v>13.0</v>
      </c>
    </row>
    <row r="6">
      <c r="A6" s="46"/>
      <c r="B6" s="57" t="s">
        <v>200</v>
      </c>
      <c r="C6" s="52" t="s">
        <v>151</v>
      </c>
      <c r="D6" s="47" t="str">
        <f t="shared" si="1"/>
        <v>[](/CLE) Cavaliers</v>
      </c>
      <c r="E6" s="52" t="s">
        <v>151</v>
      </c>
      <c r="F6" s="54" t="str">
        <f t="shared" si="2"/>
        <v>+1</v>
      </c>
      <c r="G6" s="52" t="s">
        <v>151</v>
      </c>
      <c r="H6" s="55" t="str">
        <f t="shared" si="3"/>
        <v>-</v>
      </c>
      <c r="I6" s="52" t="s">
        <v>151</v>
      </c>
      <c r="J6" s="47" t="str">
        <f t="shared" si="4"/>
        <v/>
      </c>
      <c r="K6" s="52" t="s">
        <v>151</v>
      </c>
      <c r="M6" s="57" t="s">
        <v>201</v>
      </c>
      <c r="N6" s="58">
        <v>41932.0</v>
      </c>
      <c r="O6" s="59">
        <f t="shared" ref="O6:AA6" si="5">N6+14</f>
        <v>41946</v>
      </c>
      <c r="P6" s="59">
        <f t="shared" si="5"/>
        <v>41960</v>
      </c>
      <c r="Q6" s="59">
        <f t="shared" si="5"/>
        <v>41974</v>
      </c>
      <c r="R6" s="59">
        <f t="shared" si="5"/>
        <v>41988</v>
      </c>
      <c r="S6" s="59">
        <f t="shared" si="5"/>
        <v>42002</v>
      </c>
      <c r="T6" s="59">
        <f t="shared" si="5"/>
        <v>42016</v>
      </c>
      <c r="U6" s="59">
        <f t="shared" si="5"/>
        <v>42030</v>
      </c>
      <c r="V6" s="59">
        <f t="shared" si="5"/>
        <v>42044</v>
      </c>
      <c r="W6" s="59">
        <f t="shared" si="5"/>
        <v>42058</v>
      </c>
      <c r="X6" s="59">
        <f t="shared" si="5"/>
        <v>42072</v>
      </c>
      <c r="Y6" s="59">
        <f t="shared" si="5"/>
        <v>42086</v>
      </c>
      <c r="Z6" s="59">
        <f t="shared" si="5"/>
        <v>42100</v>
      </c>
      <c r="AA6" s="59">
        <f t="shared" si="5"/>
        <v>42114</v>
      </c>
    </row>
    <row r="7">
      <c r="A7" s="46"/>
      <c r="B7" s="57" t="s">
        <v>205</v>
      </c>
      <c r="C7" s="52" t="s">
        <v>151</v>
      </c>
      <c r="D7" s="47" t="str">
        <f t="shared" si="1"/>
        <v>[](/SAS) Spurs</v>
      </c>
      <c r="E7" s="52" t="s">
        <v>151</v>
      </c>
      <c r="F7" s="54">
        <f t="shared" si="2"/>
        <v>-1</v>
      </c>
      <c r="G7" s="52" t="s">
        <v>151</v>
      </c>
      <c r="H7" s="55" t="str">
        <f t="shared" si="3"/>
        <v>-</v>
      </c>
      <c r="I7" s="52" t="s">
        <v>151</v>
      </c>
      <c r="J7" s="47" t="str">
        <f t="shared" si="4"/>
        <v/>
      </c>
      <c r="K7" s="52" t="s">
        <v>151</v>
      </c>
      <c r="M7" s="60"/>
      <c r="N7" s="47" t="str">
        <f t="shared" ref="N7:AA7" si="6">concatenate(TEXT.LEGACY(N5,)," - ",TEXT.LEGACY(N6,"M/d/yyyy"))</f>
        <v>0 - 10/20/2014</v>
      </c>
      <c r="O7" s="47" t="str">
        <f t="shared" si="6"/>
        <v>1 - 11/3/2014</v>
      </c>
      <c r="P7" s="47" t="str">
        <f t="shared" si="6"/>
        <v>2 - 11/17/2014</v>
      </c>
      <c r="Q7" s="47" t="str">
        <f t="shared" si="6"/>
        <v>3 - 12/1/2014</v>
      </c>
      <c r="R7" s="47" t="str">
        <f t="shared" si="6"/>
        <v>4 - 12/15/2014</v>
      </c>
      <c r="S7" s="47" t="str">
        <f t="shared" si="6"/>
        <v>5 - 12/29/2014</v>
      </c>
      <c r="T7" s="47" t="str">
        <f t="shared" si="6"/>
        <v>6 - 1/12/2015</v>
      </c>
      <c r="U7" s="47" t="str">
        <f t="shared" si="6"/>
        <v>7 - 1/26/2015</v>
      </c>
      <c r="V7" s="47" t="str">
        <f t="shared" si="6"/>
        <v>8 - 2/9/2015</v>
      </c>
      <c r="W7" s="47" t="str">
        <f t="shared" si="6"/>
        <v>9 - 2/23/2015</v>
      </c>
      <c r="X7" s="47" t="str">
        <f t="shared" si="6"/>
        <v>10 - 3/9/2015</v>
      </c>
      <c r="Y7" s="47" t="str">
        <f t="shared" si="6"/>
        <v>11 - 3/23/2015</v>
      </c>
      <c r="Z7" s="47" t="str">
        <f t="shared" si="6"/>
        <v>12 - 4/6/2015</v>
      </c>
      <c r="AA7" s="47" t="str">
        <f t="shared" si="6"/>
        <v>13 - 4/20/2015</v>
      </c>
    </row>
    <row r="8">
      <c r="A8" s="46"/>
      <c r="B8" s="57" t="s">
        <v>209</v>
      </c>
      <c r="C8" s="52" t="s">
        <v>151</v>
      </c>
      <c r="D8" s="47" t="str">
        <f t="shared" si="1"/>
        <v>[](/HOU) Rockets</v>
      </c>
      <c r="E8" s="52" t="s">
        <v>151</v>
      </c>
      <c r="F8" s="54" t="str">
        <f t="shared" si="2"/>
        <v>--</v>
      </c>
      <c r="G8" s="52" t="s">
        <v>151</v>
      </c>
      <c r="H8" s="55" t="str">
        <f t="shared" si="3"/>
        <v>-</v>
      </c>
      <c r="I8" s="52" t="s">
        <v>151</v>
      </c>
      <c r="J8" s="47" t="str">
        <f t="shared" si="4"/>
        <v>An absolutely brutal two losses to San Antonio looked to drastically change the Rockets season, but a great last three games and New Orleans being bros has lead the Rockets to the second seed. An almighty accomplishment for an injury-battered team.
</v>
      </c>
      <c r="K8" s="52" t="s">
        <v>151</v>
      </c>
      <c r="M8" s="60"/>
      <c r="N8" s="48"/>
      <c r="O8" s="61"/>
      <c r="P8" s="48"/>
      <c r="Q8" s="48"/>
      <c r="R8" s="48"/>
      <c r="S8" s="48"/>
      <c r="T8" s="48"/>
      <c r="U8" s="60"/>
      <c r="V8" s="48"/>
      <c r="W8" s="61"/>
      <c r="X8" s="48"/>
      <c r="Y8" s="48"/>
      <c r="Z8" s="48"/>
      <c r="AA8" s="48"/>
    </row>
    <row r="9">
      <c r="A9" s="46"/>
      <c r="B9" s="57" t="s">
        <v>210</v>
      </c>
      <c r="C9" s="52" t="s">
        <v>151</v>
      </c>
      <c r="D9" s="47" t="str">
        <f t="shared" si="1"/>
        <v>[](/LAC) Clippers</v>
      </c>
      <c r="E9" s="52" t="s">
        <v>151</v>
      </c>
      <c r="F9" s="54" t="str">
        <f t="shared" si="2"/>
        <v>--</v>
      </c>
      <c r="G9" s="52" t="s">
        <v>151</v>
      </c>
      <c r="H9" s="55" t="str">
        <f t="shared" si="3"/>
        <v>-</v>
      </c>
      <c r="I9" s="52" t="s">
        <v>151</v>
      </c>
      <c r="J9" s="47" t="str">
        <f t="shared" si="4"/>
        <v/>
      </c>
      <c r="K9" s="52" t="s">
        <v>151</v>
      </c>
      <c r="M9" s="56" t="s">
        <v>211</v>
      </c>
      <c r="N9" s="48"/>
      <c r="O9" s="61"/>
      <c r="P9" s="48"/>
      <c r="Q9" s="48"/>
      <c r="R9" s="48"/>
      <c r="S9" s="48"/>
      <c r="T9" s="48"/>
      <c r="U9" s="62"/>
      <c r="V9" s="48"/>
      <c r="W9" s="61"/>
      <c r="X9" s="48"/>
      <c r="Y9" s="48"/>
      <c r="Z9" s="48"/>
      <c r="AA9" s="48"/>
    </row>
    <row r="10">
      <c r="A10" s="46"/>
      <c r="B10" s="57" t="s">
        <v>212</v>
      </c>
      <c r="C10" s="52" t="s">
        <v>151</v>
      </c>
      <c r="D10" s="47" t="str">
        <f t="shared" si="1"/>
        <v>[](/ATL)  Hawks</v>
      </c>
      <c r="E10" s="52" t="s">
        <v>151</v>
      </c>
      <c r="F10" s="54" t="str">
        <f t="shared" si="2"/>
        <v>--</v>
      </c>
      <c r="G10" s="52" t="s">
        <v>151</v>
      </c>
      <c r="H10" s="55" t="str">
        <f t="shared" si="3"/>
        <v>-</v>
      </c>
      <c r="I10" s="52" t="s">
        <v>151</v>
      </c>
      <c r="J10" s="47" t="str">
        <f t="shared" si="4"/>
        <v/>
      </c>
      <c r="K10" s="52" t="s">
        <v>151</v>
      </c>
      <c r="M10" s="63" t="s">
        <v>216</v>
      </c>
      <c r="N10" s="64"/>
      <c r="O10" s="48"/>
      <c r="P10" s="61"/>
      <c r="Q10" s="64"/>
      <c r="R10" s="48"/>
      <c r="S10" s="48"/>
      <c r="T10" s="48"/>
      <c r="U10" s="48"/>
      <c r="V10" s="48"/>
      <c r="W10" s="48"/>
      <c r="X10" s="48"/>
      <c r="Y10" s="48"/>
      <c r="Z10" s="48"/>
      <c r="AA10" s="48"/>
    </row>
    <row r="11">
      <c r="A11" s="46"/>
      <c r="B11" s="57" t="s">
        <v>217</v>
      </c>
      <c r="C11" s="52" t="s">
        <v>151</v>
      </c>
      <c r="D11" s="47" t="str">
        <f t="shared" si="1"/>
        <v>[](/MEM) Grizzlies</v>
      </c>
      <c r="E11" s="52" t="s">
        <v>151</v>
      </c>
      <c r="F11" s="54" t="str">
        <f t="shared" si="2"/>
        <v>--</v>
      </c>
      <c r="G11" s="52" t="s">
        <v>151</v>
      </c>
      <c r="H11" s="55" t="str">
        <f t="shared" si="3"/>
        <v>-</v>
      </c>
      <c r="I11" s="52" t="s">
        <v>151</v>
      </c>
      <c r="J11" s="47" t="str">
        <f t="shared" si="4"/>
        <v>The Grizzlies finished the season on a strong note with the second best finish in franchise history and homecourt advantage over Portland, which the Grizz have historically matched up well with. Mike Conley's ankle injury lingers, but there'll Beno problem.</v>
      </c>
      <c r="K11" s="52" t="s">
        <v>151</v>
      </c>
      <c r="M11" s="62"/>
      <c r="N11" s="48"/>
      <c r="O11" s="61"/>
      <c r="P11" s="48"/>
      <c r="Q11" s="48"/>
      <c r="R11" s="48"/>
      <c r="S11" s="48"/>
      <c r="T11" s="48"/>
      <c r="U11" s="62"/>
      <c r="V11" s="48"/>
      <c r="W11" s="61"/>
      <c r="X11" s="48"/>
      <c r="Y11" s="48"/>
      <c r="Z11" s="48"/>
      <c r="AA11" s="48"/>
    </row>
    <row r="12">
      <c r="A12" s="46"/>
      <c r="B12" s="57" t="s">
        <v>218</v>
      </c>
      <c r="C12" s="52" t="s">
        <v>151</v>
      </c>
      <c r="D12" s="47" t="str">
        <f t="shared" si="1"/>
        <v>[](/CHI) Bulls</v>
      </c>
      <c r="E12" s="52" t="s">
        <v>151</v>
      </c>
      <c r="F12" s="54" t="str">
        <f t="shared" si="2"/>
        <v>+1</v>
      </c>
      <c r="G12" s="52" t="s">
        <v>151</v>
      </c>
      <c r="H12" s="55" t="str">
        <f t="shared" si="3"/>
        <v>-</v>
      </c>
      <c r="I12" s="52" t="s">
        <v>151</v>
      </c>
      <c r="J12" s="47" t="str">
        <f t="shared" si="4"/>
        <v/>
      </c>
      <c r="K12" s="52" t="s">
        <v>151</v>
      </c>
      <c r="M12" s="2" t="s">
        <v>219</v>
      </c>
      <c r="N12" s="57" t="s">
        <v>0</v>
      </c>
      <c r="O12" s="52" t="s">
        <v>201</v>
      </c>
      <c r="P12" s="48"/>
      <c r="Q12" s="48"/>
      <c r="R12" s="48"/>
      <c r="S12" s="48"/>
      <c r="T12" s="48"/>
      <c r="U12" s="60"/>
      <c r="V12" s="48"/>
      <c r="W12" s="61"/>
      <c r="X12" s="48"/>
      <c r="Y12" s="48"/>
      <c r="Z12" s="48"/>
      <c r="AA12" s="48"/>
    </row>
    <row r="13">
      <c r="A13" s="46"/>
      <c r="B13" s="57" t="s">
        <v>221</v>
      </c>
      <c r="C13" s="52" t="s">
        <v>151</v>
      </c>
      <c r="D13" s="47" t="str">
        <f t="shared" si="1"/>
        <v>[](/POR) Trailblazers</v>
      </c>
      <c r="E13" s="52" t="s">
        <v>151</v>
      </c>
      <c r="F13" s="54">
        <f t="shared" si="2"/>
        <v>-1</v>
      </c>
      <c r="G13" s="52" t="s">
        <v>151</v>
      </c>
      <c r="H13" s="55" t="str">
        <f t="shared" si="3"/>
        <v>-</v>
      </c>
      <c r="I13" s="52" t="s">
        <v>151</v>
      </c>
      <c r="J13" s="47" t="str">
        <f t="shared" si="4"/>
        <v/>
      </c>
      <c r="K13" s="52" t="s">
        <v>151</v>
      </c>
      <c r="M13" s="6" t="str">
        <f t="shared" ref="M13:M26" si="7">concatenate(N13," - ",TEXT.LEGACY(O13,"M/d/yyyy"))</f>
        <v>0 - 10/20/2014</v>
      </c>
      <c r="N13" s="57" t="s">
        <v>222</v>
      </c>
      <c r="O13" s="65">
        <v>41932.0</v>
      </c>
      <c r="P13" s="48"/>
      <c r="Q13" s="48"/>
      <c r="R13" s="48"/>
      <c r="S13" s="48"/>
      <c r="T13" s="48"/>
      <c r="U13" s="60"/>
      <c r="V13" s="48"/>
      <c r="W13" s="61"/>
      <c r="X13" s="48"/>
      <c r="Y13" s="48"/>
      <c r="Z13" s="48"/>
      <c r="AA13" s="48"/>
    </row>
    <row r="14">
      <c r="A14" s="46"/>
      <c r="B14" s="57" t="s">
        <v>223</v>
      </c>
      <c r="C14" s="52" t="s">
        <v>151</v>
      </c>
      <c r="D14" s="47" t="str">
        <f t="shared" si="1"/>
        <v>[](/DAL) Mavericks</v>
      </c>
      <c r="E14" s="52" t="s">
        <v>151</v>
      </c>
      <c r="F14" s="54" t="str">
        <f t="shared" si="2"/>
        <v>--</v>
      </c>
      <c r="G14" s="52" t="s">
        <v>151</v>
      </c>
      <c r="H14" s="55" t="str">
        <f t="shared" si="3"/>
        <v>-</v>
      </c>
      <c r="I14" s="52" t="s">
        <v>151</v>
      </c>
      <c r="J14" s="47" t="str">
        <f t="shared" si="4"/>
        <v/>
      </c>
      <c r="K14" s="52" t="s">
        <v>151</v>
      </c>
      <c r="M14" s="6" t="str">
        <f t="shared" si="7"/>
        <v>1 - 11/3/2014</v>
      </c>
      <c r="N14" s="57" t="s">
        <v>224</v>
      </c>
      <c r="O14" s="66">
        <f t="shared" ref="O14:O26" si="8">O13+14</f>
        <v>41946</v>
      </c>
      <c r="P14" s="48"/>
      <c r="Q14" s="48"/>
      <c r="R14" s="48"/>
      <c r="S14" s="48"/>
      <c r="T14" s="48"/>
      <c r="U14" s="60"/>
      <c r="V14" s="48"/>
      <c r="W14" s="61"/>
      <c r="X14" s="48"/>
      <c r="Y14" s="48"/>
      <c r="Z14" s="48"/>
      <c r="AA14" s="48"/>
    </row>
    <row r="15" ht="1.5" customHeight="1">
      <c r="A15" s="46"/>
      <c r="B15" s="57" t="s">
        <v>225</v>
      </c>
      <c r="C15" s="52" t="s">
        <v>151</v>
      </c>
      <c r="D15" s="47" t="str">
        <f t="shared" si="1"/>
        <v>[](/WAS) Wizards</v>
      </c>
      <c r="E15" s="52" t="s">
        <v>151</v>
      </c>
      <c r="F15" s="54" t="str">
        <f t="shared" si="2"/>
        <v>+1</v>
      </c>
      <c r="G15" s="52" t="s">
        <v>151</v>
      </c>
      <c r="H15" s="55" t="str">
        <f t="shared" si="3"/>
        <v>-</v>
      </c>
      <c r="I15" s="52" t="s">
        <v>151</v>
      </c>
      <c r="J15" s="47" t="str">
        <f t="shared" si="4"/>
        <v/>
      </c>
      <c r="K15" s="52" t="s">
        <v>151</v>
      </c>
      <c r="M15" s="6" t="str">
        <f t="shared" si="7"/>
        <v>2 - 11/17/2014</v>
      </c>
      <c r="N15" s="57" t="s">
        <v>228</v>
      </c>
      <c r="O15" s="66">
        <f t="shared" si="8"/>
        <v>41960</v>
      </c>
      <c r="P15" s="48"/>
    </row>
    <row r="16">
      <c r="A16" s="46"/>
      <c r="B16" s="57" t="s">
        <v>229</v>
      </c>
      <c r="C16" s="52" t="s">
        <v>151</v>
      </c>
      <c r="D16" s="47" t="str">
        <f t="shared" si="1"/>
        <v>[](/TOR) Raptors</v>
      </c>
      <c r="E16" s="52" t="s">
        <v>151</v>
      </c>
      <c r="F16" s="54" t="str">
        <f t="shared" si="2"/>
        <v>+2</v>
      </c>
      <c r="G16" s="52" t="s">
        <v>151</v>
      </c>
      <c r="H16" s="55" t="str">
        <f t="shared" si="3"/>
        <v>-</v>
      </c>
      <c r="I16" s="52" t="s">
        <v>151</v>
      </c>
      <c r="J16" s="47" t="str">
        <f t="shared" si="4"/>
        <v>After missing the 50 win mark thanks to some clutch plays by Boston (in two separate games), Toronto is heading into the playoffs locked into a series with the Washington Wizards. During regular season play, Toronto had little trouble with John Wall and his squad, sweeping them. Then again, we all heard about Brooklyn sweeping Miami last regular season only to be easily dispatched by that same Heat team in the playoffs. Once the post season begins, nothing else matters and Toronto will need to step up to defeat a very capable (despite their coach) Wizards team. The good news is that they have home court advantage and Demar DeRozan has been blistering hot to finish off the season. Toronto is ready for another year of post season craze, WE THE NORTH baby!</v>
      </c>
      <c r="K16" s="52" t="s">
        <v>151</v>
      </c>
      <c r="M16" s="6" t="str">
        <f t="shared" si="7"/>
        <v>3 - 12/1/2014</v>
      </c>
      <c r="N16" s="57" t="s">
        <v>230</v>
      </c>
      <c r="O16" s="66">
        <f t="shared" si="8"/>
        <v>41974</v>
      </c>
      <c r="P16" s="48"/>
    </row>
    <row r="17">
      <c r="A17" s="46"/>
      <c r="B17" s="57" t="s">
        <v>231</v>
      </c>
      <c r="C17" s="52" t="s">
        <v>151</v>
      </c>
      <c r="D17" s="47" t="str">
        <f t="shared" si="1"/>
        <v>[](/NOP) Pelicans</v>
      </c>
      <c r="E17" s="52" t="s">
        <v>151</v>
      </c>
      <c r="F17" s="54">
        <f t="shared" si="2"/>
        <v>-2</v>
      </c>
      <c r="G17" s="52" t="s">
        <v>151</v>
      </c>
      <c r="H17" s="55" t="str">
        <f t="shared" si="3"/>
        <v>-</v>
      </c>
      <c r="I17" s="52" t="s">
        <v>151</v>
      </c>
      <c r="J17" s="47" t="str">
        <f t="shared" si="4"/>
        <v/>
      </c>
      <c r="K17" s="52" t="s">
        <v>151</v>
      </c>
      <c r="M17" s="6" t="str">
        <f t="shared" si="7"/>
        <v>4 - 12/15/2014</v>
      </c>
      <c r="N17" s="57" t="s">
        <v>232</v>
      </c>
      <c r="O17" s="66">
        <f t="shared" si="8"/>
        <v>41988</v>
      </c>
      <c r="P17" s="48"/>
    </row>
    <row r="18">
      <c r="A18" s="46"/>
      <c r="B18" s="57" t="s">
        <v>233</v>
      </c>
      <c r="C18" s="52" t="s">
        <v>151</v>
      </c>
      <c r="D18" s="47" t="str">
        <f t="shared" si="1"/>
        <v>[](/OKC) Thunder</v>
      </c>
      <c r="E18" s="52" t="s">
        <v>151</v>
      </c>
      <c r="F18" s="54">
        <f t="shared" si="2"/>
        <v>-1</v>
      </c>
      <c r="G18" s="52" t="s">
        <v>151</v>
      </c>
      <c r="H18" s="55" t="str">
        <f t="shared" si="3"/>
        <v>-</v>
      </c>
      <c r="I18" s="52" t="s">
        <v>151</v>
      </c>
      <c r="J18" s="47" t="str">
        <f t="shared" si="4"/>
        <v/>
      </c>
      <c r="K18" s="52" t="s">
        <v>151</v>
      </c>
      <c r="M18" s="6" t="str">
        <f t="shared" si="7"/>
        <v>5 - 12/29/2014</v>
      </c>
      <c r="N18" s="57" t="s">
        <v>235</v>
      </c>
      <c r="O18" s="66">
        <f t="shared" si="8"/>
        <v>42002</v>
      </c>
      <c r="P18" s="48"/>
      <c r="Q18" s="48"/>
      <c r="R18" s="48"/>
      <c r="S18" s="48"/>
      <c r="T18" s="48"/>
      <c r="U18" s="60"/>
      <c r="V18" s="48"/>
      <c r="W18" s="61"/>
      <c r="X18" s="48"/>
      <c r="Y18" s="48"/>
      <c r="Z18" s="48"/>
      <c r="AA18" s="48"/>
    </row>
    <row r="19">
      <c r="A19" s="46"/>
      <c r="B19" s="57" t="s">
        <v>237</v>
      </c>
      <c r="C19" s="52" t="s">
        <v>151</v>
      </c>
      <c r="D19" s="47" t="str">
        <f t="shared" si="1"/>
        <v>[](/BOS) Celtics</v>
      </c>
      <c r="E19" s="52" t="s">
        <v>151</v>
      </c>
      <c r="F19" s="54" t="str">
        <f t="shared" si="2"/>
        <v>+3</v>
      </c>
      <c r="G19" s="52" t="s">
        <v>151</v>
      </c>
      <c r="H19" s="55" t="str">
        <f t="shared" si="3"/>
        <v>-</v>
      </c>
      <c r="I19" s="52" t="s">
        <v>151</v>
      </c>
      <c r="J19" s="47" t="str">
        <f t="shared" si="4"/>
        <v>Boston finished the season as one of the hottest teams in the league going from an outsider in the playoff chase to having the 7th seed sewn up with a game to spare. People can diminish the achievment by pointing out that the Cavs were resting for the last five quarters of their games but there's no denying a 20-9 finish or that this team earned their spot. Even if Cleveland sweeps it will have been a very successful season for the Celtics but I suspect Boston will give a better account of themselves than most expect. That's been the story of the whole season.</v>
      </c>
      <c r="K19" s="52" t="s">
        <v>151</v>
      </c>
      <c r="M19" s="6" t="str">
        <f t="shared" si="7"/>
        <v>6 - 1/12/2015</v>
      </c>
      <c r="N19" s="57" t="s">
        <v>239</v>
      </c>
      <c r="O19" s="66">
        <f t="shared" si="8"/>
        <v>42016</v>
      </c>
      <c r="P19" s="48"/>
      <c r="Q19" s="48"/>
      <c r="R19" s="48"/>
      <c r="S19" s="48"/>
      <c r="T19" s="48"/>
      <c r="U19" s="60"/>
      <c r="V19" s="48"/>
      <c r="W19" s="61"/>
      <c r="X19" s="48"/>
      <c r="Y19" s="48"/>
      <c r="Z19" s="48"/>
      <c r="AA19" s="48"/>
    </row>
    <row r="20" ht="15.0" customHeight="1">
      <c r="A20" s="46"/>
      <c r="B20" s="57" t="s">
        <v>240</v>
      </c>
      <c r="C20" s="52" t="s">
        <v>151</v>
      </c>
      <c r="D20" s="47" t="str">
        <f t="shared" si="1"/>
        <v>[](/MIL) Bucks</v>
      </c>
      <c r="E20" s="52" t="s">
        <v>151</v>
      </c>
      <c r="F20" s="54" t="str">
        <f t="shared" si="2"/>
        <v>+3</v>
      </c>
      <c r="G20" s="52" t="s">
        <v>151</v>
      </c>
      <c r="H20" s="55" t="str">
        <f t="shared" si="3"/>
        <v>-</v>
      </c>
      <c r="I20" s="52" t="s">
        <v>151</v>
      </c>
      <c r="J20" s="47" t="str">
        <f t="shared" si="4"/>
        <v>There's no need to overreact to game one. The worst part is that young teams tend to have a hard time switching the momentum in a series. Beyond that, this series is far from over. 
</v>
      </c>
      <c r="K20" s="52" t="s">
        <v>151</v>
      </c>
      <c r="M20" s="6" t="str">
        <f t="shared" si="7"/>
        <v>7 - 1/26/2015</v>
      </c>
      <c r="N20" s="57" t="s">
        <v>241</v>
      </c>
      <c r="O20" s="66">
        <f t="shared" si="8"/>
        <v>42030</v>
      </c>
      <c r="P20" s="48"/>
      <c r="Q20" s="48"/>
      <c r="R20" s="48"/>
      <c r="S20" s="48"/>
      <c r="T20" s="48"/>
      <c r="U20" s="60"/>
      <c r="V20" s="48"/>
      <c r="W20" s="61"/>
      <c r="X20" s="48"/>
      <c r="Y20" s="48"/>
      <c r="Z20" s="48"/>
      <c r="AA20" s="48"/>
    </row>
    <row r="21">
      <c r="A21" s="46"/>
      <c r="B21" s="57" t="s">
        <v>242</v>
      </c>
      <c r="C21" s="52" t="s">
        <v>151</v>
      </c>
      <c r="D21" s="47" t="str">
        <f t="shared" si="1"/>
        <v>[](/UTA) Jazz</v>
      </c>
      <c r="E21" s="52" t="s">
        <v>151</v>
      </c>
      <c r="F21" s="54">
        <f t="shared" si="2"/>
        <v>-1</v>
      </c>
      <c r="G21" s="52" t="s">
        <v>151</v>
      </c>
      <c r="H21" s="55" t="str">
        <f t="shared" si="3"/>
        <v>-</v>
      </c>
      <c r="I21" s="52" t="s">
        <v>151</v>
      </c>
      <c r="J21" s="47" t="str">
        <f t="shared" si="4"/>
        <v/>
      </c>
      <c r="K21" s="52" t="s">
        <v>151</v>
      </c>
      <c r="M21" s="6" t="str">
        <f t="shared" si="7"/>
        <v>8 - 2/9/2015</v>
      </c>
      <c r="N21" s="57" t="s">
        <v>243</v>
      </c>
      <c r="O21" s="66">
        <f t="shared" si="8"/>
        <v>42044</v>
      </c>
      <c r="P21" s="48"/>
      <c r="Q21" s="48"/>
      <c r="R21" s="48"/>
      <c r="S21" s="48"/>
      <c r="T21" s="48"/>
      <c r="U21" s="60"/>
      <c r="V21" s="48"/>
      <c r="W21" s="61"/>
      <c r="X21" s="48"/>
      <c r="Y21" s="48"/>
      <c r="Z21" s="48"/>
      <c r="AA21" s="48"/>
    </row>
    <row r="22">
      <c r="A22" s="46"/>
      <c r="B22" s="57" t="s">
        <v>244</v>
      </c>
      <c r="C22" s="52" t="s">
        <v>151</v>
      </c>
      <c r="D22" s="47" t="str">
        <f t="shared" si="1"/>
        <v>[](/BKN) Nets</v>
      </c>
      <c r="E22" s="52" t="s">
        <v>151</v>
      </c>
      <c r="F22" s="54">
        <f t="shared" si="2"/>
        <v>-2</v>
      </c>
      <c r="G22" s="52" t="s">
        <v>151</v>
      </c>
      <c r="H22" s="55" t="str">
        <f t="shared" si="3"/>
        <v>-</v>
      </c>
      <c r="I22" s="52" t="s">
        <v>151</v>
      </c>
      <c r="J22" s="47" t="str">
        <f t="shared" si="4"/>
        <v/>
      </c>
      <c r="K22" s="52" t="s">
        <v>151</v>
      </c>
      <c r="M22" s="6" t="str">
        <f t="shared" si="7"/>
        <v>9 - 2/23/2015</v>
      </c>
      <c r="N22" s="57" t="s">
        <v>246</v>
      </c>
      <c r="O22" s="66">
        <f t="shared" si="8"/>
        <v>42058</v>
      </c>
      <c r="P22" s="48"/>
      <c r="Q22" s="48"/>
      <c r="R22" s="48"/>
      <c r="S22" s="48"/>
      <c r="T22" s="48"/>
      <c r="U22" s="60"/>
      <c r="V22" s="48"/>
      <c r="W22" s="61"/>
      <c r="X22" s="48"/>
      <c r="Y22" s="48"/>
      <c r="Z22" s="48"/>
      <c r="AA22" s="48"/>
    </row>
    <row r="23">
      <c r="A23" s="46"/>
      <c r="B23" s="53" t="s">
        <v>247</v>
      </c>
      <c r="C23" s="52" t="s">
        <v>151</v>
      </c>
      <c r="D23" s="47" t="str">
        <f t="shared" si="1"/>
        <v>[](/IND) Pacers</v>
      </c>
      <c r="E23" s="52" t="s">
        <v>151</v>
      </c>
      <c r="F23" s="54" t="str">
        <f t="shared" si="2"/>
        <v>+1</v>
      </c>
      <c r="G23" s="52" t="s">
        <v>151</v>
      </c>
      <c r="H23" s="55" t="str">
        <f t="shared" si="3"/>
        <v>-</v>
      </c>
      <c r="I23" s="52" t="s">
        <v>151</v>
      </c>
      <c r="J23" s="47" t="str">
        <f t="shared" si="4"/>
        <v>The Pacers season ended with a thud Wednesday night in Memphis. With no playoff berth, Indy fans look ahead to the draft lottery. Maybe good karma for PG's injury will reward us with a top 3 pick?</v>
      </c>
      <c r="K23" s="52" t="s">
        <v>151</v>
      </c>
      <c r="M23" s="6" t="str">
        <f t="shared" si="7"/>
        <v>10 - 3/9/2015</v>
      </c>
      <c r="N23" s="53" t="s">
        <v>249</v>
      </c>
      <c r="O23" s="66">
        <f t="shared" si="8"/>
        <v>42072</v>
      </c>
      <c r="P23" s="48"/>
      <c r="Q23" s="48"/>
      <c r="R23" s="48"/>
      <c r="S23" s="48"/>
      <c r="T23" s="48"/>
      <c r="U23" s="60"/>
      <c r="V23" s="48"/>
      <c r="W23" s="61"/>
      <c r="X23" s="48"/>
      <c r="Y23" s="48"/>
      <c r="Z23" s="48"/>
      <c r="AA23" s="48"/>
    </row>
    <row r="24">
      <c r="A24" s="46"/>
      <c r="B24" s="57" t="s">
        <v>250</v>
      </c>
      <c r="C24" s="52" t="s">
        <v>151</v>
      </c>
      <c r="D24" s="47" t="str">
        <f t="shared" si="1"/>
        <v>[](/PHX) Suns</v>
      </c>
      <c r="E24" s="52" t="s">
        <v>151</v>
      </c>
      <c r="F24" s="54">
        <f t="shared" si="2"/>
        <v>-3</v>
      </c>
      <c r="G24" s="52" t="s">
        <v>151</v>
      </c>
      <c r="H24" s="55" t="str">
        <f t="shared" si="3"/>
        <v>-</v>
      </c>
      <c r="I24" s="52" t="s">
        <v>151</v>
      </c>
      <c r="J24" s="47" t="str">
        <f t="shared" si="4"/>
        <v/>
      </c>
      <c r="K24" s="52" t="s">
        <v>151</v>
      </c>
      <c r="M24" s="6" t="str">
        <f t="shared" si="7"/>
        <v>11 - 3/23/2015</v>
      </c>
      <c r="N24" s="57" t="s">
        <v>252</v>
      </c>
      <c r="O24" s="66">
        <f t="shared" si="8"/>
        <v>42086</v>
      </c>
      <c r="P24" s="48"/>
      <c r="Q24" s="48"/>
      <c r="R24" s="48"/>
      <c r="S24" s="48"/>
      <c r="T24" s="48"/>
      <c r="U24" s="60"/>
      <c r="V24" s="48"/>
      <c r="W24" s="61"/>
      <c r="X24" s="48"/>
      <c r="Y24" s="48"/>
      <c r="Z24" s="48"/>
      <c r="AA24" s="48"/>
    </row>
    <row r="25" ht="14.25" customHeight="1">
      <c r="A25" s="46"/>
      <c r="B25" s="57" t="s">
        <v>254</v>
      </c>
      <c r="C25" s="52" t="s">
        <v>151</v>
      </c>
      <c r="D25" s="47" t="str">
        <f t="shared" si="1"/>
        <v>[](/MIA) Heat</v>
      </c>
      <c r="E25" s="52" t="s">
        <v>151</v>
      </c>
      <c r="F25" s="54" t="str">
        <f t="shared" si="2"/>
        <v>--</v>
      </c>
      <c r="G25" s="52" t="s">
        <v>151</v>
      </c>
      <c r="H25" s="55" t="str">
        <f t="shared" si="3"/>
        <v>-</v>
      </c>
      <c r="I25" s="52" t="s">
        <v>151</v>
      </c>
      <c r="J25" s="47" t="str">
        <f t="shared" si="4"/>
        <v/>
      </c>
      <c r="K25" s="52" t="s">
        <v>151</v>
      </c>
      <c r="M25" s="6" t="str">
        <f t="shared" si="7"/>
        <v>12 - 4/6/2015</v>
      </c>
      <c r="N25" s="57" t="s">
        <v>255</v>
      </c>
      <c r="O25" s="66">
        <f t="shared" si="8"/>
        <v>42100</v>
      </c>
      <c r="P25" s="48"/>
      <c r="Q25" s="48"/>
      <c r="R25" s="48"/>
      <c r="S25" s="48"/>
      <c r="T25" s="48"/>
      <c r="U25" s="60"/>
      <c r="V25" s="48"/>
      <c r="W25" s="61"/>
      <c r="X25" s="48"/>
      <c r="Y25" s="48"/>
      <c r="Z25" s="48"/>
      <c r="AA25" s="48"/>
    </row>
    <row r="26" ht="1.5" customHeight="1">
      <c r="A26" s="46"/>
      <c r="B26" s="53" t="s">
        <v>256</v>
      </c>
      <c r="C26" s="52" t="s">
        <v>151</v>
      </c>
      <c r="D26" s="47" t="str">
        <f t="shared" si="1"/>
        <v>[](/DET) Pistons</v>
      </c>
      <c r="E26" s="52" t="s">
        <v>151</v>
      </c>
      <c r="F26" s="54" t="str">
        <f t="shared" si="2"/>
        <v>+1</v>
      </c>
      <c r="G26" s="52" t="s">
        <v>151</v>
      </c>
      <c r="H26" s="55" t="str">
        <f t="shared" si="3"/>
        <v>-</v>
      </c>
      <c r="I26" s="52" t="s">
        <v>151</v>
      </c>
      <c r="J26" s="47" t="str">
        <f t="shared" si="4"/>
        <v/>
      </c>
      <c r="K26" s="52" t="s">
        <v>151</v>
      </c>
      <c r="M26" s="6" t="str">
        <f t="shared" si="7"/>
        <v>13 - 4/20/2015</v>
      </c>
      <c r="N26" s="53" t="s">
        <v>258</v>
      </c>
      <c r="O26" s="66">
        <f t="shared" si="8"/>
        <v>42114</v>
      </c>
      <c r="P26" s="48"/>
      <c r="Q26" s="48"/>
      <c r="R26" s="48"/>
      <c r="S26" s="48"/>
      <c r="T26" s="48"/>
      <c r="U26" s="60"/>
      <c r="V26" s="48"/>
      <c r="W26" s="61"/>
      <c r="X26" s="48"/>
      <c r="Y26" s="48"/>
      <c r="Z26" s="48"/>
      <c r="AA26" s="48"/>
    </row>
    <row r="27">
      <c r="A27" s="46"/>
      <c r="B27" s="57" t="s">
        <v>259</v>
      </c>
      <c r="C27" s="52" t="s">
        <v>151</v>
      </c>
      <c r="D27" s="47" t="str">
        <f t="shared" si="1"/>
        <v>[](/CHA) Hornets</v>
      </c>
      <c r="E27" s="52" t="s">
        <v>151</v>
      </c>
      <c r="F27" s="54">
        <f t="shared" si="2"/>
        <v>-1</v>
      </c>
      <c r="G27" s="52" t="s">
        <v>151</v>
      </c>
      <c r="H27" s="55" t="str">
        <f t="shared" si="3"/>
        <v>-</v>
      </c>
      <c r="I27" s="52" t="s">
        <v>151</v>
      </c>
      <c r="J27" s="47" t="str">
        <f t="shared" si="4"/>
        <v/>
      </c>
      <c r="K27" s="52" t="s">
        <v>151</v>
      </c>
      <c r="L27" s="61"/>
      <c r="M27" s="48"/>
      <c r="N27" s="48"/>
      <c r="O27" s="48"/>
      <c r="P27" s="48"/>
      <c r="Q27" s="48"/>
      <c r="R27" s="60"/>
      <c r="S27" s="48"/>
      <c r="T27" s="61"/>
      <c r="U27" s="48"/>
      <c r="V27" s="48"/>
      <c r="W27" s="48"/>
      <c r="X27" s="48"/>
      <c r="Y27" s="48"/>
      <c r="Z27" s="60"/>
    </row>
    <row r="28">
      <c r="A28" s="46"/>
      <c r="B28" s="57" t="s">
        <v>260</v>
      </c>
      <c r="C28" s="52" t="s">
        <v>151</v>
      </c>
      <c r="D28" s="47" t="str">
        <f t="shared" si="1"/>
        <v>[](/SAC) Kings</v>
      </c>
      <c r="E28" s="52" t="s">
        <v>151</v>
      </c>
      <c r="F28" s="54" t="str">
        <f t="shared" si="2"/>
        <v>--</v>
      </c>
      <c r="G28" s="52" t="s">
        <v>151</v>
      </c>
      <c r="H28" s="55" t="str">
        <f t="shared" si="3"/>
        <v>-</v>
      </c>
      <c r="I28" s="52" t="s">
        <v>151</v>
      </c>
      <c r="J28" s="47" t="str">
        <f t="shared" si="4"/>
        <v/>
      </c>
      <c r="K28" s="52" t="s">
        <v>151</v>
      </c>
      <c r="L28" s="61"/>
      <c r="M28" s="48"/>
      <c r="N28" s="48"/>
      <c r="O28" s="48"/>
      <c r="P28" s="48"/>
      <c r="Q28" s="48"/>
      <c r="R28" s="60"/>
      <c r="S28" s="48"/>
      <c r="T28" s="61"/>
      <c r="U28" s="48"/>
      <c r="V28" s="48"/>
      <c r="W28" s="48"/>
      <c r="X28" s="48"/>
      <c r="Y28" s="48"/>
      <c r="Z28" s="60"/>
    </row>
    <row r="29">
      <c r="A29" s="46"/>
      <c r="B29" s="57" t="s">
        <v>261</v>
      </c>
      <c r="C29" s="52" t="s">
        <v>151</v>
      </c>
      <c r="D29" s="47" t="str">
        <f t="shared" si="1"/>
        <v>[](/DEN) Nuggets</v>
      </c>
      <c r="E29" s="52" t="s">
        <v>151</v>
      </c>
      <c r="F29" s="54" t="str">
        <f t="shared" si="2"/>
        <v>--</v>
      </c>
      <c r="G29" s="52" t="s">
        <v>151</v>
      </c>
      <c r="H29" s="55" t="str">
        <f t="shared" si="3"/>
        <v>-</v>
      </c>
      <c r="I29" s="52" t="s">
        <v>151</v>
      </c>
      <c r="J29" s="47" t="str">
        <f t="shared" si="4"/>
        <v>And thus ends another forgettable season for the Denver Nuggets. While the team showed signs of life under interim coach Melvin Hunt, it was too little, too late as the Nuggets were already out of contention for the playoffs. All eyes will be on the front office this offseason, as they have a chance to start anew with a coaching vacancy, a lottery pick, and a roster full of moveable pieces. Although Nuggets fans shouldn't be expecting a complete bottoming out, the harsh reality is that it will be a long time until playoff basketball returns to the Pepsi Center. </v>
      </c>
      <c r="K29" s="52" t="s">
        <v>151</v>
      </c>
      <c r="L29" s="61"/>
      <c r="M29" s="48"/>
      <c r="N29" s="48"/>
      <c r="O29" s="48"/>
      <c r="P29" s="48"/>
      <c r="Q29" s="48"/>
      <c r="R29" s="60"/>
      <c r="S29" s="48"/>
      <c r="T29" s="61"/>
      <c r="U29" s="48"/>
      <c r="V29" s="48"/>
      <c r="W29" s="48"/>
      <c r="X29" s="48"/>
      <c r="Y29" s="48"/>
      <c r="Z29" s="60"/>
    </row>
    <row r="30">
      <c r="A30" s="46"/>
      <c r="B30" s="57" t="s">
        <v>262</v>
      </c>
      <c r="C30" s="52" t="s">
        <v>151</v>
      </c>
      <c r="D30" s="47" t="str">
        <f t="shared" si="1"/>
        <v>[](/ORL) Magic</v>
      </c>
      <c r="E30" s="52" t="s">
        <v>151</v>
      </c>
      <c r="F30" s="54">
        <f t="shared" si="2"/>
        <v>-1</v>
      </c>
      <c r="G30" s="52" t="s">
        <v>151</v>
      </c>
      <c r="H30" s="55" t="str">
        <f t="shared" si="3"/>
        <v>-</v>
      </c>
      <c r="I30" s="52" t="s">
        <v>151</v>
      </c>
      <c r="J30" s="47" t="str">
        <f t="shared" si="4"/>
        <v>Losing 4 straight probably isn’t how the Magic wanted to end the season, but such is life. With Jacque Vaughn at head coach, the playoffs were never truly in consideration, even after the poor start of the East as a whole. A 2-win improvement isn’t what fans expected but it was only the third year of the rebuild. Hopefully an NBA-caliber coach and another top-5 pick can get this team into playoff contention.</v>
      </c>
      <c r="K30" s="52" t="s">
        <v>151</v>
      </c>
      <c r="L30" s="61"/>
      <c r="M30" s="48"/>
      <c r="N30" s="48"/>
      <c r="O30" s="48"/>
      <c r="P30" s="48"/>
      <c r="Q30" s="48"/>
      <c r="R30" s="60"/>
      <c r="S30" s="48"/>
      <c r="T30" s="61"/>
      <c r="U30" s="48"/>
      <c r="V30" s="48"/>
      <c r="W30" s="48"/>
      <c r="X30" s="48"/>
      <c r="Y30" s="48"/>
      <c r="Z30" s="60"/>
    </row>
    <row r="31">
      <c r="A31" s="46"/>
      <c r="B31" s="57" t="s">
        <v>264</v>
      </c>
      <c r="C31" s="52" t="s">
        <v>151</v>
      </c>
      <c r="D31" s="47" t="str">
        <f t="shared" si="1"/>
        <v>[](/LAL) Lakers</v>
      </c>
      <c r="E31" s="52" t="s">
        <v>151</v>
      </c>
      <c r="F31" s="54" t="str">
        <f t="shared" si="2"/>
        <v>--</v>
      </c>
      <c r="G31" s="52" t="s">
        <v>151</v>
      </c>
      <c r="H31" s="55" t="str">
        <f t="shared" si="3"/>
        <v>-</v>
      </c>
      <c r="I31" s="52" t="s">
        <v>151</v>
      </c>
      <c r="J31" s="47" t="str">
        <f t="shared" si="4"/>
        <v/>
      </c>
      <c r="K31" s="52" t="s">
        <v>151</v>
      </c>
      <c r="L31" s="61"/>
      <c r="M31" s="48"/>
      <c r="N31" s="48"/>
      <c r="O31" s="48"/>
      <c r="P31" s="48"/>
      <c r="Q31" s="48"/>
      <c r="R31" s="60"/>
      <c r="S31" s="48"/>
      <c r="T31" s="61"/>
      <c r="U31" s="48"/>
      <c r="V31" s="48"/>
      <c r="W31" s="48"/>
      <c r="X31" s="48"/>
      <c r="Y31" s="48"/>
      <c r="Z31" s="60"/>
    </row>
    <row r="32">
      <c r="A32" s="46"/>
      <c r="B32" s="57" t="s">
        <v>266</v>
      </c>
      <c r="C32" s="52" t="s">
        <v>151</v>
      </c>
      <c r="D32" s="47" t="str">
        <f t="shared" si="1"/>
        <v>[](/PHI) 76ers</v>
      </c>
      <c r="E32" s="52" t="s">
        <v>151</v>
      </c>
      <c r="F32" s="54" t="str">
        <f t="shared" si="2"/>
        <v>--</v>
      </c>
      <c r="G32" s="52" t="s">
        <v>151</v>
      </c>
      <c r="H32" s="55" t="str">
        <f t="shared" si="3"/>
        <v>-</v>
      </c>
      <c r="I32" s="52" t="s">
        <v>151</v>
      </c>
      <c r="J32" s="47" t="str">
        <f t="shared" si="4"/>
        <v/>
      </c>
      <c r="K32" s="52" t="s">
        <v>151</v>
      </c>
      <c r="L32" s="61"/>
      <c r="M32" s="48"/>
      <c r="N32" s="48"/>
      <c r="O32" s="48"/>
      <c r="P32" s="48"/>
      <c r="Q32" s="48"/>
      <c r="R32" s="60"/>
      <c r="S32" s="48"/>
      <c r="T32" s="61"/>
      <c r="U32" s="48"/>
      <c r="V32" s="48"/>
      <c r="W32" s="48"/>
      <c r="X32" s="48"/>
      <c r="Y32" s="48"/>
      <c r="Z32" s="60"/>
    </row>
    <row r="33">
      <c r="A33" s="46"/>
      <c r="B33" s="57" t="s">
        <v>267</v>
      </c>
      <c r="C33" s="52" t="s">
        <v>151</v>
      </c>
      <c r="D33" s="47" t="str">
        <f t="shared" si="1"/>
        <v>[](/MIN) TWolves</v>
      </c>
      <c r="E33" s="52" t="s">
        <v>151</v>
      </c>
      <c r="F33" s="54" t="str">
        <f t="shared" si="2"/>
        <v>--</v>
      </c>
      <c r="G33" s="52" t="s">
        <v>151</v>
      </c>
      <c r="H33" s="55" t="str">
        <f t="shared" si="3"/>
        <v>-</v>
      </c>
      <c r="I33" s="52" t="s">
        <v>151</v>
      </c>
      <c r="J33" s="47" t="str">
        <f t="shared" si="4"/>
        <v/>
      </c>
      <c r="K33" s="52" t="s">
        <v>151</v>
      </c>
      <c r="L33" s="61"/>
      <c r="M33" s="48"/>
      <c r="N33" s="48"/>
      <c r="O33" s="48"/>
      <c r="P33" s="48"/>
      <c r="Q33" s="48"/>
      <c r="R33" s="60"/>
      <c r="S33" s="48"/>
      <c r="T33" s="61"/>
      <c r="U33" s="48"/>
      <c r="V33" s="48"/>
      <c r="W33" s="48"/>
      <c r="X33" s="48"/>
      <c r="Y33" s="48"/>
      <c r="Z33" s="60"/>
    </row>
    <row r="34">
      <c r="A34" s="46"/>
      <c r="B34" s="57" t="s">
        <v>268</v>
      </c>
      <c r="C34" s="52" t="s">
        <v>151</v>
      </c>
      <c r="D34" s="47" t="str">
        <f t="shared" si="1"/>
        <v>[](/NYK) Knicks</v>
      </c>
      <c r="E34" s="52" t="s">
        <v>151</v>
      </c>
      <c r="F34" s="54" t="str">
        <f t="shared" si="2"/>
        <v>--</v>
      </c>
      <c r="G34" s="52" t="s">
        <v>151</v>
      </c>
      <c r="H34" s="55" t="str">
        <f t="shared" si="3"/>
        <v>-</v>
      </c>
      <c r="I34" s="52" t="s">
        <v>151</v>
      </c>
      <c r="J34" s="47" t="str">
        <f t="shared" si="4"/>
        <v/>
      </c>
      <c r="K34" s="52" t="s">
        <v>151</v>
      </c>
      <c r="L34" s="61"/>
      <c r="M34" s="48"/>
      <c r="N34" s="48"/>
      <c r="O34" s="48"/>
      <c r="P34" s="48"/>
      <c r="Q34" s="48"/>
      <c r="R34" s="60"/>
      <c r="S34" s="48"/>
      <c r="T34" s="61"/>
      <c r="U34" s="48"/>
      <c r="V34" s="48"/>
      <c r="W34" s="48"/>
      <c r="X34" s="48"/>
      <c r="Y34" s="48"/>
      <c r="Z34" s="60"/>
    </row>
    <row r="35">
      <c r="A35" s="46"/>
      <c r="B35" s="60"/>
      <c r="C35" s="48"/>
      <c r="D35" s="48"/>
      <c r="E35" s="48"/>
      <c r="F35" s="48"/>
      <c r="G35" s="48"/>
      <c r="H35" s="48"/>
      <c r="I35" s="48"/>
      <c r="J35" s="60"/>
      <c r="K35" s="48"/>
      <c r="L35" s="48"/>
      <c r="M35" s="48"/>
      <c r="N35" s="48"/>
      <c r="O35" s="48"/>
      <c r="P35" s="48"/>
      <c r="Q35" s="48"/>
      <c r="R35" s="60"/>
      <c r="S35" s="48"/>
      <c r="T35" s="48"/>
      <c r="U35" s="48"/>
      <c r="V35" s="48"/>
      <c r="W35" s="48"/>
      <c r="X35" s="48"/>
      <c r="Y35" s="48"/>
      <c r="Z35" s="60"/>
    </row>
    <row r="36">
      <c r="B36" s="60"/>
      <c r="D36" s="48"/>
      <c r="E36" s="48"/>
      <c r="F36" s="48"/>
      <c r="G36" s="48"/>
      <c r="H36" s="48"/>
      <c r="I36" s="48"/>
      <c r="J36" s="60"/>
      <c r="K36" s="48"/>
      <c r="L36" s="48"/>
      <c r="M36" s="48"/>
      <c r="N36" s="48"/>
      <c r="O36" s="48"/>
      <c r="P36" s="48"/>
      <c r="Q36" s="48"/>
      <c r="R36" s="60"/>
      <c r="S36" s="48"/>
      <c r="T36" s="48"/>
      <c r="U36" s="48"/>
      <c r="V36" s="48"/>
      <c r="W36" s="48"/>
      <c r="X36" s="48"/>
      <c r="Y36" s="48"/>
      <c r="Z36" s="60"/>
    </row>
    <row r="37">
      <c r="A37" s="48"/>
      <c r="B37" s="48"/>
      <c r="C37" s="48"/>
      <c r="D37" s="48"/>
      <c r="E37" s="48"/>
      <c r="F37" s="48"/>
      <c r="G37" s="48"/>
      <c r="H37" s="48"/>
      <c r="I37" s="48"/>
      <c r="J37" s="48"/>
      <c r="K37" s="48"/>
      <c r="L37" s="48"/>
      <c r="M37" s="48"/>
      <c r="N37" s="48"/>
      <c r="O37" s="48"/>
      <c r="P37" s="48"/>
      <c r="Q37" s="48"/>
      <c r="R37" s="48"/>
      <c r="S37" s="48"/>
      <c r="T37" s="48"/>
      <c r="U37" s="48"/>
      <c r="V37" s="48"/>
      <c r="W37" s="48"/>
      <c r="X37" s="48"/>
      <c r="Y37" s="48"/>
      <c r="Z37" s="48"/>
    </row>
    <row r="38">
      <c r="A38" s="52" t="s">
        <v>270</v>
      </c>
      <c r="B38" s="48"/>
      <c r="C38" s="52">
        <v>0.0</v>
      </c>
      <c r="D38" s="52">
        <v>1.0</v>
      </c>
      <c r="E38" s="52">
        <v>2.0</v>
      </c>
      <c r="F38" s="52">
        <v>3.0</v>
      </c>
      <c r="G38" s="52">
        <v>4.0</v>
      </c>
      <c r="H38" s="52">
        <v>5.0</v>
      </c>
      <c r="I38" s="52">
        <v>6.0</v>
      </c>
      <c r="J38" s="52">
        <v>7.0</v>
      </c>
      <c r="K38" s="52">
        <v>8.0</v>
      </c>
      <c r="L38" s="52">
        <v>9.0</v>
      </c>
      <c r="M38" s="52">
        <v>10.0</v>
      </c>
      <c r="N38" s="52">
        <v>11.0</v>
      </c>
      <c r="O38" s="52">
        <v>12.0</v>
      </c>
      <c r="P38" s="52">
        <v>13.0</v>
      </c>
      <c r="Q38" s="52">
        <v>14.0</v>
      </c>
      <c r="W38" s="48"/>
      <c r="X38" s="48"/>
      <c r="Y38" s="48"/>
      <c r="Z38" s="48"/>
    </row>
    <row r="39">
      <c r="A39" s="48"/>
      <c r="B39" s="3" t="s">
        <v>271</v>
      </c>
      <c r="C39" s="47" t="str">
        <f>ATL!B36</f>
        <v>"The Hawks emphasis, from the off-season acquisitions of Thabo Sefolosha and Kent Bazemore to day one of training camp, has been on the defensive side of the ball. Just a few games into the preseason and this seems to be taking hold. Add in the solid play of the younger guys on the squad and the Hawks bench is looking more stacked than ever. 
But the team is not without its faults. A lot of questions still remain surrounding Al Horford's return from a torn pectoral muscle 10 months ago and whether or not the Hawks are a serious threat in the East after doing so little this off-season while others did so much. Time will tell but for now they seem solidly stuck in the middle of the pack.</v>
      </c>
      <c r="D39" s="47" t="str">
        <f>ATL!C36</f>
        <v>Atlanta's rebounding woes have continued into this young season as Al Horford and company are simply being bullied for offensive and defensive boards. The relatively small team could make up for this if they ever bothered to box out. 
On a positive note the defense is gelling nicely. Teague and Horford are firing on all cylinders and Mike Scott is damn near automatic from anywhere on the court</v>
      </c>
      <c r="E39" s="47" t="str">
        <f>ATL!D36</f>
        <v/>
      </c>
      <c r="F39" s="47" t="str">
        <f>ATL!E36</f>
        <v>Despite a two game stretch of miserable losses (CLE, LAL) the Hawks are 7-3 in their last 10. A stretch equaled in the East by only Toronto. 
Though they lost to those Raptors it was a good week for Atlanta beating the Wiz then mostly quieting AD in another win. Toss in that they're soaring up the attendance ladder and MVTeague isn't even in his final form and you've got a good looking Hawks team right now.  </v>
      </c>
      <c r="G39" s="47" t="str">
        <f>ATL!F36</f>
        <v/>
      </c>
      <c r="H39" s="47" t="str">
        <f>ATL!G36</f>
        <v>In easily the Hawks biggest test of the season its safe to say they soared. Defeating three of the West's best, destroying the Cavaliers, and toppling the mighty Chicago Bulls in a five game stretch. And despite a rather shocking romp from the Bucks in Atlanta the Hawks look to be a championship contender behind terrific team defense and ball movement that has become synonymous with this squad.</v>
      </c>
      <c r="I39" s="47" t="str">
        <f>ATL!H36</f>
        <v>In the past two weeks the Hawks have gone from damn good basketball team, to the best in the East, to a whole new stratosphere of Atlanta sports. One that has drawn sellout crowds to 4 of the last 5 contests.
And the Hawks have delivered. No matter what happens during the course of a game they simply close them out. They pull 12-3 runs from thin air and everyone in the building loses their shit..</v>
      </c>
      <c r="J39" s="47" t="str">
        <f>ATL!I36</f>
        <v>The Hawks just keep winning. At this point these blurbs are useless. This team is hands-down the best in the NBA. They just dont lose. And if anyone has any concerns regarding this look at Friday night. Where they handled their business against OKC, whom beat the Warriors the week prior. 
I have no verbs to add to this. Who will dethrone the mighty Hawks?</v>
      </c>
      <c r="K39" s="47" t="str">
        <f>ATL!J36</f>
        <v>Despite a couple difficult road losses against Western opponents this past week the Hawks defeated the Warriors and still hold the best record in the NBA, making them the best team in the NBA.</v>
      </c>
      <c r="L39" s="47" t="str">
        <f>ATL!K36</f>
        <v/>
      </c>
      <c r="M39" s="47" t="str">
        <f>ATL!L36</f>
        <v>The Hawks bench is proving its one of the best in the league. The likes of Mike Scott, Dennis Schroder and Kent Bazemore are propelling the Hawks to wins over great teams. They may have lost on Saturday to the Sixers but true Hawks fans aren't sweating that one. Coach Bud is preparing this team for what looks like a deep playoff run. Especially after beating the pundits ECF champ pick: Cleveland.</v>
      </c>
      <c r="N39" s="47" t="str">
        <f>ATL!M36</f>
        <v>Since the last power ranking, the Hawks have played .500 ball with a loss to the Nuggets, then three straight against GSW, OKC, and SAS. They were able to clinch the Southeast division, which along with recent injuries is likely the cause for this recent stretch. They should be able to clinch the #1 seed in the East within the next few games.</v>
      </c>
      <c r="O39" s="47" t="str">
        <f>ATL!N36</f>
        <v>It was a pretty good 2 weeks for the Hawks. We tied our franchise record for wins in a season with some good wins against the Magic, Heat, Bucks, and Nets sprinkled in among some tactical #TankForAtlanta losses to the teams that we want to have better records than the Nets. Mike Scott returned after an 11 game absence and Dennis Schröder should be back by Tuesday. Millsap took a hard bump from Earl Clark and will be out 7-10 days but he'll be back for the playoffs. Heading into the playoffs we will be well rested and hopefully as close to 100% healthy as anyone else in the league.  </v>
      </c>
      <c r="P39" s="47" t="str">
        <f>ATL!O36</f>
        <v/>
      </c>
      <c r="Q39" s="47" t="str">
        <f>ATL!P36</f>
        <v/>
      </c>
      <c r="R39" s="48"/>
      <c r="S39" s="48"/>
      <c r="W39" s="48"/>
      <c r="X39" s="48"/>
      <c r="Y39" s="48"/>
      <c r="Z39" s="48"/>
    </row>
    <row r="40">
      <c r="A40" s="48"/>
      <c r="B40" s="3" t="s">
        <v>275</v>
      </c>
      <c r="C40" s="47" t="str">
        <f>BOS!B36</f>
        <v>The Celtics finished last season tied for the fourth worst record in the league. Despite another year in the team’s tradition of bad lottery luck, they’ve added NBA-ready combo guard Marcus Smart who should make a fearsome defensive back court with re-signed Avery Bradley while the team waits for Rajon Rondo’s minor hand injury to heal.
Brad Stevens has a year of experience under his belt along with Kelly Olynyk who is getting rave camp and pre-season reviews. Jared Sullinger should step forward to lock up the starting PF spot and Tyler Zeller has been brought on to try to provide some rim protection. The Celtics are a surprisingly deep team for a likely lottery squad and should move up a few spots from last season’s position.</v>
      </c>
      <c r="D40" s="47" t="str">
        <f>BOS!C36</f>
        <v>The Celtics started the season with a heartening win against the Nets. Rajon Rondo returned ahead of schedule and eight C’s scored in double-digits. The win was never in doubt. After a long three day break they played in Houston in a wire-to-wire loss. They went an incredible 1-25 from three and conceded 40 free throws as James Harden took potential defensive stoppers Avery Bradley and Marcus Smart to school.
Overall it was a solid start for a likely lottery team that should see Boston move a few spots up the rankings even if a brutal November schedule makes a slide back down pretty likely in the near future.</v>
      </c>
      <c r="E40" s="47" t="str">
        <f>BOS!D36</f>
        <v>The Celtics had a disppointing two weeks with the injury to Marcus Smart and losses at home to OKC and Cleveland where they blew big leads. That being said, they've played the 3rd hardest schedule in the league and could very easily still be sitting at .500. The offense is for real; the defense is a problem.</v>
      </c>
      <c r="F40" s="47" t="str">
        <f>BOS!E36</f>
        <v>There's no sugar coating going 1-5 over the past two weeks so the Celtics have to drop. A long stretch of winnable games in December will decide if the C's should be in the 19-24 or 25-29 range.</v>
      </c>
      <c r="G40" s="47" t="str">
        <f>BOS!F36</f>
        <v>Fifty minutes into their 2OT game in Washington the Celtics were a top-20 team. A loss there is fine but following it up with losses in Charlotte and home to the Knicks means they should drop, but below who? Everyone in the bottom 8 had a terrible two weeks so the C's stay in place.</v>
      </c>
      <c r="H40" s="47" t="str">
        <f>BOS!G36</f>
        <v>Rajon Rondo may not have been playing like an all star but he could still run the team. The C's now have 13 rotation-quality or better players with a rookie PG and second year coach in charge of keeping them happy and engaged. The team needs to move some bodies or things will get very uncomfortable for Brad Stevens.</v>
      </c>
      <c r="I40" s="47" t="str">
        <f>BOS!H36</f>
        <v>It's tempting to say the Celtics are tanking but the recent trades fix more problems than they cause. They are now able to set a 10 man rotation with defined roles. The Celtics won't be good the rest of the way, and the next few weeks are brutal, but they'll settle into the same 25 win range as last season.</v>
      </c>
      <c r="J40" s="47" t="str">
        <f>BOS!I36</f>
        <v>The Celtics continue to play better than their reputation. Going 3-4 over two weeks may not seem like much but against their toughest two week schedule of the season it's progress.</v>
      </c>
      <c r="K40" s="47" t="str">
        <f>BOS!J36</f>
        <v>The Celtics continue to sit in Leastern Conference purgatory; two games out of the 8th seed and two games out of the 6th lottery slot. If decent offers arrive for their veterans this will be a busy trade deadline but if not the playoff push may continue by default.</v>
      </c>
      <c r="L40" s="47" t="str">
        <f>BOS!K36</f>
        <v>The Celtics beat Atlanta and lost to the Lakers (and Tony Brothers). They added Isaiah Thomas and lost Jared Sullinger to injury. The last two loses are a big blow in the race for 8th but Thomas will solve some of the C's problems for the final 30 games.</v>
      </c>
      <c r="M40" s="47" t="str">
        <f>BOS!L36</f>
        <v>Boston continues to hang around the edge of the race for the 8th seed but their tendency to blow large early leads returned in a killer loss to the Magic. It looks like they'll need to go 12-10 the rest of the way to make the playoffs; that starts with a near must win against Miami. The recent additions of Isaiah Thomas and Jonas Jerebko have given the team the trade deadline shot in the arm they might have needed to keep up the chase into April.</v>
      </c>
      <c r="N40" s="47" t="str">
        <f>BOS!M36</f>
        <v>A second consecutive 5-3 ranking period has the Celtics on the edge of the East playoff race. A 5-0 stretch was followed by understandable losses in OKC and San Antonio and a bad loss at home to Detroit. They currently sit in the 9th spot but with games coming up against all the other playoff chasers the next two weeks are huge. Considering they've played most of this last period without Isaiah Thomas and the Detroit game without Marcus Smart there's still good reason to hope they'll make a season ending sprint and end up in the playoffs. They've already exceeded their full season projections but there's still a lot to play for.</v>
      </c>
      <c r="O40" s="47" t="str">
        <f>BOS!N36</f>
        <v>It's a dogfight for the final two playoff spots in the East but on recent quality of play the Celtics deserve to make it. They've got a wiining record post All Star break with a positive point differential. Oddly, they're also damn near unbeatable on the second night of back-to-backs. Having said that, the fate of this plucky bunch may come down to if Cleveland wants to rest their stars in at least one of their remaining games against the Celtics.</v>
      </c>
      <c r="P40" s="47" t="str">
        <f>BOS!O36</f>
        <v>Boston finished the season as one of the hottest teams in the league going from an outsider in the playoff chase to having the 7th seed sewn up with a game to spare. People can diminish the achievment by pointing out that the Cavs were resting for the last five quarters of their games but there's no denying a 20-9 finish or that this team earned their spot. Even if Cleveland sweeps it will have been a very successful season for the Celtics but I suspect Boston will give a better account of themselves than most expect. That's been the story of the whole season.</v>
      </c>
      <c r="Q40" s="47" t="str">
        <f>BOS!P36</f>
        <v/>
      </c>
      <c r="R40" s="48"/>
      <c r="S40" s="48"/>
      <c r="W40" s="48"/>
      <c r="X40" s="48"/>
      <c r="Y40" s="48"/>
      <c r="Z40" s="48"/>
    </row>
    <row r="41">
      <c r="A41" s="48"/>
      <c r="B41" s="3" t="s">
        <v>278</v>
      </c>
      <c r="C41" s="47" t="str">
        <f>BRK!B36</f>
        <v>The Nets may be the biggest "if" team in the NBA. If Deron Williams and Brook Lopez can regain All-Star form and stay healthy, if the rest of the team can stay healthy, and if Bojan Bogdanovic can make a quick transition to the NBA (which would basically nullify the loss of Pierce), then the Nets could be very good. Williams seems to have regained his bounce and aggressiveness in preseason, and Brook Lopez has looked as good as ever (though he is out for the rest of the preseason with a mild foot sprain). The question marks seem to slowly be fading away. This roster, on paper, "if healthy" can win at least close to 50 games in the East. If they aren't healthy, well, Nets fans may be in for a long seaon. </v>
      </c>
      <c r="D41" s="47" t="str">
        <f>BRK!C36</f>
        <v/>
      </c>
      <c r="E41" s="47" t="str">
        <f>BRK!D36</f>
        <v/>
      </c>
      <c r="F41" s="47" t="str">
        <f>BRK!E36</f>
        <v/>
      </c>
      <c r="G41" s="47" t="str">
        <f>BRK!F36</f>
        <v>With a series of ups and down, the Nets are on the path to gaining the identity they so desperately need. With a lot of the key players in and out of the line-up because of health, Lionel Hollins is finding whom on the roster he can trust. It’s becoming clear, when the ball can move on the offense; the Nets are a high quality team. Nets’ GM Billy King and Coach Hollins have talked recently on how they’re looking to trade to upgrade the roster, and in many ways it looking like Lopez maybe the biggest question mark.</v>
      </c>
      <c r="H41" s="47" t="str">
        <f>BRK!G36</f>
        <v>With Brook and DWill out of the lineup and then coming back off the bench in recent games, the question still remains, “how does this roster shake out?” Plumlee has been a double-double machine in the starting center role and it looks like he maybe staying there for a while. Jarrett Jack has really stepped up with Dwill out, but with our 6th man starting, it’s clear how weak our PG position really is. With 2014 coming to a close, this team is pretty much right where we’ve been the past two Brooklyn years, so there’s no fear. Coach Hollins understands the strengths of this team and is working hard to create a truly competitive team on the court. With 2015 comes the chance to continue our progression out of the below-.500 hole and stay within the eastern conference playoff picture. </v>
      </c>
      <c r="I41" s="47" t="str">
        <f>BRK!H36</f>
        <v>The Nets are looking to hit "rock-bottom," which amazingly means they've only dropped from 7th to 8th seed after dropping 5 in a row. Things aren't looking good while Dwill is out and as most fans agree, if ever a trade was needed to right this ship, it's now. With the weak eastern conference, this terrible play isn't spelling doom just yet, but if things don't begin to change it will. The Nets are looking at their hardest schedule yet, so we are on the verge hell. All we can do is sit back and hope things change. </v>
      </c>
      <c r="J41" s="47" t="str">
        <f>BRK!I36</f>
        <v>What can be said... This is a very dark time for Nets fans. All the things said in my last write-up have stayed the same. This team is a mess, we need Dwill back, we need to make trades, we need to ACCEPT that this roster isnt going to win even in a weak Eastern Conference. We have to back Hollins because we know he can produce a winner, and the option to move on again is not going to happen. We just have to hope that King and the higher ups can just hear what Hollins has to say and give him the players he wants to succeed. At this point, we HAVE to stay in the Playoffs and the only way to get that is to FIX IT NOW</v>
      </c>
      <c r="K41" s="47" t="str">
        <f>BRK!J36</f>
        <v/>
      </c>
      <c r="L41" s="47" t="str">
        <f>BRK!K36</f>
        <v/>
      </c>
      <c r="M41" s="47" t="str">
        <f>BRK!L36</f>
        <v>If there ever was a time the Nets needed to step things up, it was these past two weeks. They looked to really get something going with the movement of 2nd round pick, Markel Brown into the starting line up. But not only could they not sustain any success but look to be even worse now more than ever. The playoff window for the Nets is closing fast, if they hope to make the postseason something needs to change quick. </v>
      </c>
      <c r="N41" s="47" t="str">
        <f>BRK!M36</f>
        <v>The Nets, namely Brook Lopez, responded to the important situation infront of them. Winners of the last 4/5, and with two keys wins over the Bucks and the Pacers, the Nets are now back in the battle for 8th. This upcoming week is just as important, with games that will once again make or break our hopes for the post season.</v>
      </c>
      <c r="O41" s="47" t="str">
        <f>BRK!N36</f>
        <v>Finally the Net have gotten things on track on the back of the Beast Lopez. Nets are sitting in 7th and are finally looking like they will be able to make the playoffs. Things aren't over yet and they have a hard schedule ahead and still need to beat a couple good teams to get to the post season. But things are really looking up for Nets fans since the last time we ranked. This team hasn't gone on any rolls this season, so this is a happy change.</v>
      </c>
      <c r="P41" s="47" t="str">
        <f>BRK!O36</f>
        <v/>
      </c>
      <c r="Q41" s="47" t="str">
        <f>BRK!P36</f>
        <v/>
      </c>
      <c r="R41" s="48"/>
      <c r="S41" s="48"/>
      <c r="W41" s="48"/>
      <c r="X41" s="48"/>
      <c r="Y41" s="48"/>
      <c r="Z41" s="48"/>
    </row>
    <row r="42" ht="32.25" customHeight="1">
      <c r="A42" s="48"/>
      <c r="B42" s="3" t="s">
        <v>279</v>
      </c>
      <c r="C42" s="47" t="str">
        <f>CHA!B36</f>
        <v>This fanbase is so excited about the Hornets' return that I'm tempted to write BUZZ BUZZ MOTHERFUCKERS and call it a day. We need to talk basketball, though, as the brand alone won't win Charlotte any games on the court (even if it does help the [court itself](http://grantland.com/features/nba-court-design-power-rankings/)). 
There is plenty of reason for optimism this season. After tanking to a basketball hell where no team should go, Charlotte somewhat surprisingly catapulted into the playoffs thanks to two newcomers: head coach Steve Clifford and All-NBA center Al Jefferson. Clifford turned the worst defense in the league (by efficiency rating) into one of the NBA's best, while Big Al became the first and only legitimate scoring big man in Bobcats history (apologies to Sean May, Primoz Brezec, Nazr Mohammed, DeSagana Diop, Tyrus Thomas, Fat Boris Diaw, and Byron Mullens. Yikes.) 
Add a young, talented SG in Lance Stephenson to the mix and Charlotte should continue its ascent, right? Well, it's not that simple.  It remains to be seen how the new pieces will fit together.  That uncertainty is compounded by the loss of Josh McRoberts, whose floor spacing and ball movement were essential to a Charlotte team that did not have much of either otherwise.  Given the team's turnover in personnel--not to mention the well-documented capriciousness of its biggest addition--you can expect a few uneven performances as the players figure each other out. 
The good news is there's talent here. So, while it may not come together right away for Charlotte, the Hornets should improve as the season goes on; in the meantime, buzz buzz motherfuckers.</v>
      </c>
      <c r="D42" s="47" t="str">
        <f>CHA!C36</f>
        <v>Kemba’s opening-night heroics and #MKG4MIP aside, this has been the uneven start Hornets fans feared. But it’s getting better. One day after nearly murdering basketball against Memphis (final: 71-69), Charlotte’s offense showed flashes in New York, with Lance Stephenson looking more comfortable alongside his teammates. If Charlotte expects to compete in the East, that chemistry will be key.</v>
      </c>
      <c r="E42" s="47" t="str">
        <f>CHA!D36</f>
        <v>Can the Hornets just play the East at home all year?  Charlotte is 3-0 in eastern conference home games and 1-6 in all other contests.   The Hornets will have to wait their turn for a reprieve in the schedule:  7 of the next 9 opponents are likely playoff teams.</v>
      </c>
      <c r="F42" s="47" t="str">
        <f>CHA!E36</f>
        <v>[Submitted without further comment.](http://gfycat.com/HeartfeltGloomyIndianrhinoceros)</v>
      </c>
      <c r="G42" s="47" t="str">
        <f>CHA!F36</f>
        <v>Taking Memphis to 2OT on the road showed the Hornets can compete with any team on a good night; suffering a blowout loss to the Nets 24 hours later proved they still have a long way to go. The offense remains hopelessly inefficient: Charlotte has yet to shoot better than 50% from the field in a game this season. Given the team's struggles, it's unsurprising to see the Hornets active in trade talks.</v>
      </c>
      <c r="H42" s="47" t="str">
        <f>CHA!G36</f>
        <v>Charlotte recently went on its longest winning streak of the season (four whole games!). The offense clicked and the team looked relaxed—all while Lance was conspicuously absent.  Was this addition by subtraction?  Well, maybe, but only to a point.  After feasting on mediocre-to-poor competition, Charlotte looked entirely overmatched against OKC. With Lance, the team might lack cohesion, but without him, they lack talent.</v>
      </c>
      <c r="I42" s="47" t="str">
        <f>CHA!H36</f>
        <v>Charlotte's won five in a row.  How are they doing it?  Well, by losing two of their presumed top three players of course!  Okay, that might be oversimplifying.  But with no one else on the floor to monopolize the ball, Kemba has gone off, averaging 30 PPG on a .495/.400/.886 shooting line during the streak.  Charlotte might have less individual talent right now, but the pieces sure seem to fit. </v>
      </c>
      <c r="J42" s="47" t="str">
        <f>CHA!I36</f>
        <v>Kemba might need surgery on his knee. The front office looks desperate to trade Lance. The offense vacillates between “poor” and “oh my God we can’t even score on the Knicks.” Silver lining: the defense is solid against non-Cleveland opponents and the Hornets play in the Eastern Conference, which, by rule, must send eight teams to the playoffs. Why not us? We could be the worst playoff team ever! WE BEE-LIEVE!</v>
      </c>
      <c r="K42" s="47" t="str">
        <f>CHA!J36</f>
        <v>Things were looking up for Charlotte.  In many ways, this seson began to mirror last year:  start slow, then coalesce around a strong defense; score just enough to win, and make the playoffs as a respectable .500 team.  Then the Hornets dropped one to Philly and choked away another against Indiana.  This is still a team that has to fight for every win it can get.  </v>
      </c>
      <c r="L42" s="47" t="str">
        <f>CHA!K36</f>
        <v>Let's face it: Charlotte is dangerously close to being stuck in the purgatory of mediocrity.  There are promising young pieces, but no one looks like a star in the making.  The Hornets have found themselves in a no-win situation: first-round exit or low lottery pick?</v>
      </c>
      <c r="M42" s="47" t="str">
        <f>CHA!L36</f>
        <v>With Mo Williams providing a scoring boost, the Hornets have won five in a row.  This team still doesn't pose much of a playoff threat, but it's improving, and it will be interesting to see what Charlotte can do when Kemba comes back.</v>
      </c>
      <c r="N42" s="47" t="str">
        <f>CHA!M36</f>
        <v>At 30-38, the Hornets are currently in the playoffs somehow.  More importantly, with the Bucks' recent slide, Charlotte is just three games back of 6th.  Dodging Atlanta and Cleveland would go a long way in avoiding a first-round sweep.</v>
      </c>
      <c r="O42" s="47" t="str">
        <f>CHA!N36</f>
        <v>There's very little to say about the Hornets at this point.  Fans are running out of compelling reasons to watch; ESPN recently pulled Charlotte from the national TV schedule, and no one really complained.  Failing to capitalize on renewed excitement generated by the Hornets' return, Charlotte must hit reset once again, hoping a young player (MKG? Vonleh?) can turn into a difference maker. </v>
      </c>
      <c r="P42" s="47" t="str">
        <f>CHA!O36</f>
        <v/>
      </c>
      <c r="Q42" s="47" t="str">
        <f>CHA!P36</f>
        <v/>
      </c>
      <c r="R42" s="48"/>
      <c r="S42" s="48"/>
      <c r="W42" s="48"/>
      <c r="X42" s="48"/>
      <c r="Y42" s="48"/>
      <c r="Z42" s="48"/>
    </row>
    <row r="43">
      <c r="A43" s="48"/>
      <c r="B43" s="3" t="s">
        <v>282</v>
      </c>
      <c r="C43" s="47" t="str">
        <f>CHI!B36</f>
        <v>Despite another year of terrible injury luck, The Bulls finished last season with a 48-34 record.  Chicago's off-season success largely flew under the radar as a Central Division rival made noise.  Since Tom Thibodeau became head coach in 2010-2011, he's had to deal with a lack of offensive firepower and floor spacing on his rosters.  The Bulls addressed that issue this summer by bringing over European prospect Nikola Mirotic and trading up in the draft to select Creighton sharpshooter Doug McDermott.  These two NBA-ready rookies have the potential to inject shooting and floor spacing in an offense that desperately needed it last year.  The signing of veteran forward Pau Gasol will help matters on that side of the ball, as will a full season from former MVP Derrick Rose.</v>
      </c>
      <c r="D43" s="47" t="str">
        <f>CHI!C36</f>
        <v>Chicago blew out NY in their season opener. The Bulls weren't at full strength entering their back-to-back and fell to Cleveland in OT before notching a road win against Minnesota. This team hasn't been whole yet but their off-season additions are already showing a lot of promise. Chicago is shooting 59 TS% while holding opponents to 40 FG%, for what that's worth through 3 games.</v>
      </c>
      <c r="E43" s="47" t="str">
        <f>CHI!D36</f>
        <v>The Bulls came out of playing 4 games in 5 nights last week by going 3-1. Chicago looked better on the glass as they put together two good wins, first against Detroit and then Toronto. Jimmy Butler continued to impress in his 32 point performance vs Indiana. The Bulls have been playing their best basketball on the road so far, which they hope to sustain as they embark on a 7 game roadtrip tonight.</v>
      </c>
      <c r="F43" s="47" t="str">
        <f>CHI!E36</f>
        <v>The Bulls have had a road heavy schedule which saw them play 7 consecutive games away from the UC, after which they emerged with an 11-6 record. Injuries made the Circus Trip even tougher than usual but the Bulls went out on a high note with a blowout victory in Brooklyn. They look forward to 4 out of their next 5 games being at home, especially with their starting 5 healthy.</v>
      </c>
      <c r="G43" s="47" t="str">
        <f>CHI!F36</f>
        <v>Since last rankings the Bulls have had two tightly contested losses to top Western Conference opponents. Regardless, they seem to slowly but surely be rounding into form as they currently see themselves on a 3 game win streak, all against playoff teams.  Chicago's last 4 total wins have come by an average of 15 points per game and that's without Joakim Noah. </v>
      </c>
      <c r="H43" s="47" t="str">
        <f>CHI!G36</f>
        <v>Chicago is 9-1 over their last 10, with each win coming by an average of 12 PPG. The Bulls are rebounding from their brutal early season schedule by hosting 9 of their next 12 at home. That should help them gain some ground in the EC playoff race, especially since their starting five is healthy. X factor Derrick Rose is averaging 23.3 PPG on 54 FG% since returning from an illness.</v>
      </c>
      <c r="I43" s="47" t="str">
        <f>CHI!H36</f>
        <v>Injured wings Doug McDermott/Mike Dunleavy should be back for Chicago soon. In the meantime, the Bulls have enjoyed Pau Gasol's resurgence. The 34 year old posted a career high in points to go along with his 18 REB in a home victory. Over Chicago's last 4 wins, Gasol is averaging 30 PTS 14 REB &amp; 4 BLK. Lost in the Spainard's career night a near triple double from breakout star Jimmy Butler, who himself dished out a career high 10 assists.</v>
      </c>
      <c r="J43" s="47" t="str">
        <f>CHI!I36</f>
        <v/>
      </c>
      <c r="K43" s="47" t="str">
        <f>CHI!J36</f>
        <v/>
      </c>
      <c r="L43" s="47" t="str">
        <f>CHI!K36</f>
        <v>The Bulls have won 5 of their last 6 and also have a league high 19 road wins, matched only by GSW/ATL/DAL. They started their 7 game home stand with a win over Phoenix and are looking to improve their record at the UC. After Saturday, Chicago took sole possession of the league's best 4th quarter scoring margin as well. Portland was in a tie with them for 1st overall in that category previously.</v>
      </c>
      <c r="M43" s="47" t="str">
        <f>CHI!L36</f>
        <v>In the absence of Rose, Butler &amp; Gibson, Nikola Mirotic set a new career high with 29 points against the Clippers. The next-man-up trend continued as E'twaun Moore set his own career high against a possessed Russell Westbrook &amp; Doug McDermott notched the 3rd career high scoring night of the week for Chicago with a strong outing in Indiana. A lot of silver linings in Chicago's recent play.</v>
      </c>
      <c r="N43" s="47" t="str">
        <f>CHI!M36</f>
        <v>The Bulls are still waiting for 40 PPG to walk through the door as their All Star backcourt inches closer to returning. Patience is the key in Chicago as post-season health takes priority over seeding. Mirotic is a 20 PPG 8 RPG PF in March, while a healthy Joakim Noah is also killing it. Averages of 11 RPG &amp; 7.4 APG is the same kind of play that earned Noah 1st team All NBA honors a year ago.</v>
      </c>
      <c r="O43" s="47" t="str">
        <f>CHI!N36</f>
        <v>Butler is looking to find his foothold after returning from injury, Thibs continues to impress by overachieving through injuries, minutes restrictions etc and despite getting more rest &amp; less PT, Joakim Noah is still proving to be one of the league's best passers (7.1 APG &amp; 1.9 TOPG since the 1st of March). A weapon like Rose is the kind of spark this team needs as we get ready for the playoffs.</v>
      </c>
      <c r="P43" s="47" t="str">
        <f>CHI!O36</f>
        <v/>
      </c>
      <c r="Q43" s="47" t="str">
        <f>CHI!P36</f>
        <v/>
      </c>
      <c r="R43" s="48"/>
      <c r="S43" s="48"/>
      <c r="W43" s="48"/>
      <c r="X43" s="48"/>
      <c r="Y43" s="48"/>
      <c r="Z43" s="48"/>
    </row>
    <row r="44">
      <c r="A44" s="48"/>
      <c r="B44" s="3" t="s">
        <v>285</v>
      </c>
      <c r="C44" s="47" t="str">
        <f>CLE!B36</f>
        <v/>
      </c>
      <c r="D44" s="47" t="str">
        <f>CLE!C36</f>
        <v>The Cavaliers released AJ Price and signed Will Cherry this past week. After the Knicks spoiled the season opening celebration, where LeBron struggled from the field, the Cavs bounced back to beat the Bulls in an overtime thriller. The Cavs’ have shown signs of brilliance with their offensive sets, but the sets are still often broken down when the ball starts to stick on one player.</v>
      </c>
      <c r="E44" s="47" t="str">
        <f>CLE!D36</f>
        <v/>
      </c>
      <c r="F44" s="47" t="str">
        <f>CLE!E36</f>
        <v>The Cavaliers notched their third straight win on Saturday over the Pacers. The Cavs’ offense has shown signs of brilliance at times, especially when the Cavs’ starters are on the floor. The Cavs’ bench has provided much less consistent scoring, often allowing teams to get back into games after the Big 3 get them out to an early lead.</v>
      </c>
      <c r="G44" s="47" t="str">
        <f>CLE!F36</f>
        <v/>
      </c>
      <c r="H44" s="47" t="str">
        <f>CLE!G36</f>
        <v>The Cavs lost a large piece of their team in Anderson Varejao in their game against Minnesota. While the team averages the second highest points scored in the first quarter, as well as averaging the highest margin of lead after the initial quarter, the Cavs have had their fair share of struggles as the game goes on. The Cavs' secondary must step up and be more consistent, as it is still the main reason the team is losing its early leads by the end of the first half.</v>
      </c>
      <c r="I44" s="47" t="str">
        <f>CLE!H36</f>
        <v>The Cavs are on a four game losing streak going into Sacramento on Sunday. The Cavs welcomed JR Smith, Iman Shumpert and Timofey Mozgov to the team this past week, giving up assets including Dion Waiters and a protected Memphis 1st round pick. The Cavs are currently missing LeBron, Shumpert and Marion due to injuries and all three players are expected to be healthy by mid-January.</v>
      </c>
      <c r="J44" s="47" t="str">
        <f>CLE!I36</f>
        <v>With LeBron's return from injury and the addition of Mozgov, Shumpert and JR, the Cavaliers are looking like a whole new team. They have won 6 straight after their Sunday win against OKC. Their defense is leaps and bounds above what it was in the earlier part of the season, allowing significantly fewer easy shots in the paint. One of the main goals now going forward is to continue to ease Iman into playing more minutes to give the team a boost to our perimeter defense.</v>
      </c>
      <c r="K44" s="47" t="str">
        <f>CLE!J36</f>
        <v>The Cavs recorded a win against the LA Lakers on Sunday after their streak ended in Indiana Friday. They have won 13 of their last 14 games, and have continued to look like a whole new team recently as Mozgov and other new pieces continue to contribute night after night. Moving forward, the Cavs have a four game road trip facing teams such as the Bulls and the Wizards, making this trip very important for all teams considered as they continue to fight for the number 3 spot in the conference.</v>
      </c>
      <c r="L44" s="47" t="str">
        <f>CLE!K36</f>
        <v>The Cavs did not directly become part of all the trades that occurred over the past week with the trade deadline. They did, however, indirectly benefit from the Thunder/Jazz trade, as Kendrick Perkins was bought out of his contract and has committed to signing with the Cavs in the near future. The Cavs looks to alleviate PF Tristan Thompson from having to play most of his minutes at the Center position while Mozgov got a breather during games. The team continues to learn to play off of each other's strengths, especially on the defensive end. A few notable upcoming games include facing both red hot teams in GSW and ATL, as well as a matchup with the Dallas Mavericks.</v>
      </c>
      <c r="M44" s="47" t="str">
        <f>CLE!L36</f>
        <v/>
      </c>
      <c r="N44" s="47" t="str">
        <f>CLE!M36</f>
        <v>This past week, the Cavs clinched their first playoff spot since LeBron had left, and it seems like they have no intention of letting off the gas. This team had the best offensive rating over the past two weeks and were the only team to have a TS% over 60%. It seems like everyone in the Cavs' starting lineup has found their place on the court, and the bench isn't really that far behind either.</v>
      </c>
      <c r="O44" s="47" t="str">
        <f>CLE!N36</f>
        <v/>
      </c>
      <c r="P44" s="47" t="str">
        <f>CLE!O36</f>
        <v/>
      </c>
      <c r="Q44" s="47" t="str">
        <f>CLE!P36</f>
        <v/>
      </c>
      <c r="R44" s="48"/>
      <c r="S44" s="48"/>
      <c r="W44" s="48"/>
      <c r="X44" s="48"/>
      <c r="Y44" s="48"/>
      <c r="Z44" s="48"/>
    </row>
    <row r="45">
      <c r="A45" s="48"/>
      <c r="B45" s="3" t="s">
        <v>286</v>
      </c>
      <c r="C45" s="47" t="str">
        <f>DAL!B36</f>
        <v>The Mavericks come into the 2014-2015 season with high expectations. With the beloved Tyson Chandler back in town, along with the free agent signing of Chandler Parsons, the Mavs have a very strong core built for this year. While there is no superstar outside of Dirk, the Mavs have 3 borderline all stars to help him in the starting lineup alone. The bench is deep, and Rick Carlisle is one of the best coaches in the league. While the injury bug has already struck early, the Mavs have a great training staff, and if they can stay healthy, the Mavs should be on everyone's radars.</v>
      </c>
      <c r="D45" s="47" t="str">
        <f>DAL!C36</f>
        <v>The Mavs added JJ Barea after game 1, which added to the Mavs' already deep bench. They have been up by double digits in every game, and have proven they can hang with anyone. The offense might be the best in the league, and the defense is at worst average. Hopes are high in Dallas. </v>
      </c>
      <c r="E45" s="47" t="str">
        <f>DAL!D36</f>
        <v>The Mavs had a lot of blowouts since the last rankings- going both ways. The bench looks strong, and the offense has never been better. They need to beat the stronger teams though to prove being a top 5 team though, as well as not falling behind big early.</v>
      </c>
      <c r="F45" s="47" t="str">
        <f>DAL!E36</f>
        <v>Dallas went 6-2 since the last published power rankings. However, they played a lot of easy teams, and after blowing out the Lakers, they went a week of barely beating teams, or losing, that they should have won big against. Felton has served his suspension, so the bench got a slight upgrade. The team needs these 2 days off, since they face a brutal December schedule that'll show how good this Dallas team really is.</v>
      </c>
      <c r="G45" s="47" t="str">
        <f>DAL!F36</f>
        <v>The Mavs' offense is just fine, but their defense needs work. The interior has significantly improved thanks to Tyson Chandler, but right now the perimeter defense is severely holding the Mavs back. Until they can imrpove on that, they are not going to threaten any contenders. </v>
      </c>
      <c r="H45" s="47" t="str">
        <f>DAL!G36</f>
        <v>Well, it looks like the Mavs' front office read my write-up from last week. The Mavs now have one of the best point guards in the league, in Rajon Rondo that helps big time on defense and offense. Besides losing to a Phoenix team that has given the Mavs trouble in both meetings, as well as Atlanta, the Mavs are starting to gel and look like they can compete with anyone. Dirk's shot also looks to be back, which is a huge plus.</v>
      </c>
      <c r="I45" s="47" t="str">
        <f>DAL!H36</f>
        <v>With the West being so tight, the Mavs can move to anywhere from the 3 seed to the 6 seed with a blink of an eye. Rondo has been playing poorly offensively, Dirk has been inconsistent on offense, and Parsons has gone missing since the turn of the calendar. This January schedule is a tough one, and a true test to how good this team is. They have played a lot of easy teams, and that has been boosting their record quite a bit. Don't hit the panic button though if they do not succeed this month. Even in the title season the Mavs had a tough January (for different reasons though), and then went on to have a scorching hot finish to the end of the year. Hopefully the same thing happens this season. In order to become a legit contender in the West though, I think the bench, mainly the interior depth, needs an upgrade.</v>
      </c>
      <c r="J45" s="47" t="str">
        <f>DAL!I36</f>
        <v>The Mavs have seen their perimeter defense improve drastically, but they have not been able to pull out some recent close games. Sunday's loss could have been a lot worse when Tyson Chandler went down, but luckily he returned to action later in the game. The bench still needs an upgrade, and as the deadline approaches, a move is more likely. A wing or big man would be nice.</v>
      </c>
      <c r="K45" s="47" t="str">
        <f>DAL!J36</f>
        <v>Dallas may be without star acquisition, Rajon Rondo, for the foreseeable future, but the rest of the team has picked it up. After a 4 game dry spell, the Mavs have won 5 out of their last six, and the loss was a blown 24-4 lead over Golden State. Who knows how much this team will change by the next power rankings, and how much of an impact Rondo could have had in the game versus Golden State. The Mavs play the struggling and Blake Griffin-less Clippers and then the Jazz to round out their first half. They are within striking distance of the promising three seed. </v>
      </c>
      <c r="L45" s="47" t="str">
        <f>DAL!K36</f>
        <v>The Mavericks started the second half of the season in a rough manner, but everything has clicked the last two games (vs HOU, CHA). Amar'e looks like he could be a better version of Wright, which is hard to imagine, and the defense is improved. The Mavericks need to prove they can beat the top tier teams more consistently, but right now they have the 4th most wins in the NBA. Granted, they have played the most games, which helps them going forward.</v>
      </c>
      <c r="M45" s="47" t="str">
        <f>DAL!L36</f>
        <v>Dallas had an odd 2 week stretch. They played their first game with their normal starting 5 for the first time since the second game back from the All Star break. However, their weak beginning of the season schedule is starting to weigh on their recent performance. They are struggling against playoff caliber teams in the West. However, consider that Chandler Parsons has been out for extended time, and he is a key part to the offense, which has had trouble going of late.Considering the offense was on a historic pace to start the year, it is fair to believe that at least some of the last few weeks is due to injury.</v>
      </c>
      <c r="N45" s="47" t="str">
        <f>DAL!M36</f>
        <v>When one man plays well, another key player decides not to play well. That's how these last couple of weeks, and honestly the whole season, have gone. Amar'e has played well on the bench, and is probably the best acquisition of the season for Dallas this year, at least among the mid-season acquisitions. A very disappointing loss to the Suns is stinging the Mavericks, but over the last week, they have found their offensive groove again, and Rondo has been playing very well. Luckily, most people are paying attention to March Madness instead of the Mavs' struggles from Friday and Sunday vs Memphis and Phoenix. </v>
      </c>
      <c r="O45" s="47" t="str">
        <f>DAL!N36</f>
        <v>The Mavs close the season out with 4 of their last 5 games versus non playoff bound teams, so that should get them near 50 wins. Minor injuries have plagued them all year, and they need to rest their players to get everyone back on track. The Mavs have the talent to do damage, and are certainly better than the 7th seed in the West.</v>
      </c>
      <c r="P45" s="47" t="str">
        <f>DAL!O36</f>
        <v/>
      </c>
      <c r="Q45" s="47" t="str">
        <f>DAL!P36</f>
        <v/>
      </c>
      <c r="R45" s="48"/>
      <c r="S45" s="48"/>
      <c r="W45" s="48"/>
      <c r="X45" s="48"/>
      <c r="Y45" s="48"/>
      <c r="Z45" s="48"/>
    </row>
    <row r="46">
      <c r="A46" s="48"/>
      <c r="B46" s="3" t="s">
        <v>287</v>
      </c>
      <c r="C46" s="47" t="str">
        <f>DEN!B36</f>
        <v>The Nuggets limped to a 36-46 record last season, missing the playoffs for the first time since 2003. However, good times are ahead in Denver, as Danilo Gallinari returns from injury, Arron Afflalo returns from Orlando, and "The Manimal" Kenneth Faried returns with a FIBA gold medal and a big contract extension to live up to. Along with star player Ty Lawson, promising rookies Gary Harris and Jusuf Nurkic, and one of the top second units in the league, this (finally) healthy Nuggets squad will aim to finish anywhere in the 5th to 8th seed free-for-all in the ultra competitive Western Conference.</v>
      </c>
      <c r="D46" s="47" t="str">
        <f>DEN!C36</f>
        <v>Good news: The "injury squad" of Gallinari, McGee, and Robinson is looking healthy as they're eased back into action. Bad news: The team is still using a 12 man rotation despite Brian Shaw's promises of a 10 man rotation. Much like last year, this team doesn't seem to have a clear identity through the first few games of the season, which they will need to rectify.</v>
      </c>
      <c r="E46" s="47" t="str">
        <f>DEN!D36</f>
        <v>The Nuggets have been in a freefall that was only partially redeemed by a big win against the crippled Pacers. The execution of Brian Shaw's system on offense and defense has been a massive failure, and the team looks completely out of sync. Shaw will be fighting for his job over these next two weeks, and with rumors that he has lost the locker room, it may be tough to do.</v>
      </c>
      <c r="F46" s="47" t="str">
        <f>DEN!E36</f>
        <v>After a 2-7 start, the Nuggets have rallied to win 6 out of the last 7 games, including a 5 game win streak against the likes of the Bulls, Pelicans, and Cavaliers. Ty Lawson has led the team during that stretch, putting up a cool 17 pts and 12 asts per game. With an established 10 man rotation, Brian Shaw's seat has cooled off considerably, and the Nuggets are right back in the West playoff hunt.</v>
      </c>
      <c r="G46" s="47" t="str">
        <f>DEN!F36</f>
        <v>The streakiness that plagued George Karl's tenure with the Nuggets has reared its ugly head under Brian Shaw. The Nuggets followed their 6-1 run two weeks ago with a 2-6 record, including a 4 game losing streak. Many key rotation players have been forced off the court with injuries, such as Kenneth Faried, Danilo Gallinari, Nate Robinson, and JaVale McGee, but this team will need to persevere and stay competitive if they have any hope of making the playoffs this year.</v>
      </c>
      <c r="H46" s="47" t="str">
        <f>DEN!G36</f>
        <v>The Nuggets continue to ride the waves through the end of 2014, as this team continues to follow impressive, hard fought wins with head scratching losses. Kenneth Faried has flourished over the past week, averaging 21 points and 17 rebounds over the last three games, and the Nuggets will need Faried to stay in this groove to get back over the .500 mark.</v>
      </c>
      <c r="I46" s="47" t="str">
        <f>DEN!H36</f>
        <v>The Nuggets have started 2015 on a roll, winning 4 out of 5 games, including impressive wins over Memphis and Sacramento. Ty Lawson has led the charge per usual, averaging nearly 20 points and 9 assists over the past 5 games. The emergence of rookie center Jusuf Nurkic (12 Pts/8 Reb/3 Blk avg. over the past 5 games) led to the trade of the MozGOD, and it appears a Wilson Chandler trade may be on the horizon, however this team is still only 4 games out of 8th place in the West. It's worth keeping an eye on the Nuggets, and GM Tim Connelly in particular, to see what their next move is.</v>
      </c>
      <c r="J46" s="47" t="str">
        <f>DEN!I36</f>
        <v>The rudderless Nuggets continue to leave fans shaking their heads, as they followed a 5 game winning streak with a 6 game losing streak, including embarrassing losses to Minnesota and Boston at home. Questions have risen once again about the safety of Brian Shaw's job, as he has made numerous questionable decisions over the past few games. Coupled with a head-scratching trade of an expiring Nate Robinson for Jameer Nelson, as well as the DUI arrest of star PG Ty Lawson, this team appears to have no direction as they continue to hang on at the top edge of the lottery.</v>
      </c>
      <c r="K46" s="47" t="str">
        <f>DEN!J36</f>
        <v>On February 9th, 2013, the Nuggets sported a 33-18 record and were at the tail end of a 9 game win streak. They turned the Pepsi Center into a fortress, only losing 3 games at home all year, with none after January 18th. On February 9th, 2015, the Nuggets now have a 19-32 record. They have lost 11 of their last 12 games. They are the only team in the NBA to lose to the Knicks, T'Wolves, Sixers, AND Lakers. They back up a horrifying 7-19 road record with a 12-13 mark at their former fortress of a home. These are dark, dark times in Denver, and no one in the Nuggets organization is safe as the All-Star Break and trading deadline approaches.</v>
      </c>
      <c r="L46" s="47" t="str">
        <f>DEN!K36</f>
        <v>The Nuggets entered the All-Star Break as losers in 13 of their last 15 games. How did the front office respond? By trading a grand total of two players for trade exceptions, a 1st round pick (with another 1st round pick being sent out), Will Barton, and two bought out players in Claver and Robinson. After a relatively quiet trade deadline, the Nuggets have nothing left to do except lose their way to a high lottery pick. *Go Nuggets...!* </v>
      </c>
      <c r="M46" s="47" t="str">
        <f>DEN!L36</f>
        <v>Despite the unimpressive record, the Nuggets have shown new life under interim coach Melvin Hunt, snagging impressive wins against Milwaukee and Minnesota. Although they have dug themselves in too deep of a hole to charge to the 8th seed, most Nuggets fans are just happy to see the team actually trying to win games again. After being voted the second best assistant coach in the NBA two years ago, Hunt is coaching for a top job next season, despite the usual names floating around as well, such as Mike D'Antoni, Mark Jackson, Alvin Gentry, and Avery Johnson.</v>
      </c>
      <c r="N46" s="47" t="str">
        <f>DEN!M36</f>
        <v>The Nuggets, slowly but surely, appear to be getting back on track. While it's too late for a playoff push, with the Nuggets being eliminated from contention on Friday, many fans are satisfied with seeing a level of effort that hasn't been seen since 2013. Melvin Hunt has shown to be an excellent motivator and a positive influence on his players, and always remains upbeat in post game interviews, which Brian Shaw was 0-for-3 on in his tenure with the Nuggets. Something to keep an eye on is the resurgence of The Rooster, Danilo Gallinari, who appears to be back in form after going through two ACL surgeries and surgery for a torn meniscus in the span of two years. Gallinari is averaging 17 points and 5 rebounds on 42% shooting in the month of March, and he set a new career high of 40 points on Sunday against [](/ORL).
</v>
      </c>
      <c r="O46" s="47" t="str">
        <f>DEN!N36</f>
        <v>The past two weeks have been rough for the Nuggets, only nabbing one win to five losses. While it may be easy to point to the end of the team's honeymoon with Melvin Hunt, the losses can mostly be attributed to a tough stretch against Portland, a surging Utah, San Antonio, and the Clippers. The effort level has gone up since Brian Shaw was fired, but it has become clear that this roster isn't built to compete in the brutal Western Conference.</v>
      </c>
      <c r="P46" s="47" t="str">
        <f>DEN!O36</f>
        <v>And thus ends another forgettable season for the Denver Nuggets. While the team showed signs of life under interim coach Melvin Hunt, it was too little, too late as the Nuggets were already out of contention for the playoffs. All eyes will be on the front office this offseason, as they have a chance to start anew with a coaching vacancy, a lottery pick, and a roster full of moveable pieces. Although Nuggets fans shouldn't be expecting a complete bottoming out, the harsh reality is that it will be a long time until playoff basketball returns to the Pepsi Center. </v>
      </c>
      <c r="Q46" s="47" t="str">
        <f>DEN!P36</f>
        <v/>
      </c>
      <c r="R46" s="48"/>
      <c r="S46" s="48"/>
      <c r="W46" s="48"/>
      <c r="X46" s="48"/>
      <c r="Y46" s="48"/>
      <c r="Z46" s="48"/>
    </row>
    <row r="47">
      <c r="A47" s="48"/>
      <c r="B47" s="3" t="s">
        <v>288</v>
      </c>
      <c r="C47" s="47" t="str">
        <f>DET!B36</f>
        <v/>
      </c>
      <c r="D47" s="47" t="str">
        <f>DET!C36</f>
        <v/>
      </c>
      <c r="E47" s="47" t="str">
        <f>DET!D36</f>
        <v>A record of 3-7 doesn't showcase what the Pistons really are, they're still getting to know SVG and the new system; look for an upward trend coming from the Pistons in the near future. Brandon Jennings is having a great start to the year, shooting over 45% from the field and averaging 22pts/6ast over the last 5 games. Kentavious Caldwell-Pope has struggled in a few games, but over all has shown a growrth in confidence and skill since his rookie season. Andre Drummond stuggled to start the season, The Pistons were trying to forcethe ball through Drummond on the post but it wasn't working; now he is focusing back on defense and rebounding and he is being much more productive. It's a miracle, Josh Smith is only averaging 1.7 3pt Attempts per game andthe ones he is taking aren't horrible shots (has SVG been able to get to him?).</v>
      </c>
      <c r="F47" s="47" t="str">
        <f>DET!E36</f>
        <v>The Pistons have no leader, no one who can, will, or wants to take over a game when the going gets tough. They often hang with their opponent until midway through the 3rd quarter and then they fall apart. Its hard to continue to be optimistic when the Pistons have lost 8 games in a row and show no sings of improvement.</v>
      </c>
      <c r="G47" s="47" t="str">
        <f>DET!F36</f>
        <v>Holy crap. The Pistons are on a two game winning streak! With Jodi Meeks back from injury and in the rotation the Pistons finally have some stability and leadership in their second unit. Hopefully Meeks is the piece that was missing... but they're gioing to remain at the bottom of the list until they can prove they are a changed team.</v>
      </c>
      <c r="H47" s="47" t="str">
        <f>DET!G36</f>
        <v/>
      </c>
      <c r="I47" s="47" t="str">
        <f>DET!H36</f>
        <v>Bad Analysis: FUCK JOSH SMITH! Addition by subtraction! Jennings can't possibly keep this up. DEEEETRROOOOITTT BAAASKETTBALLLL!!! - I'm not entirely convinced the Pistons are a playoff team just yet, I need about 2 more weeks of solid play and a few more wins before I am officially ready to call them "Back", but whatever SVG has done, it's working and Detroit Basketball is fun to watch again. The NBA is a better league when the Pistons are a good team.</v>
      </c>
      <c r="J47" s="47" t="str">
        <f>DET!I36</f>
        <v>The Pistons gave me the continued perfomance for two more weeks like I wanted to see, and how are they rewarded? With Jennings tearing his Achilles at the end of those two weeks. The Pistons have continued their winning ways and have been holding onto late leads which has been their downfall in the past few years. DJ Augustin played great in place of the injured Rose last year, and his first game starting since Jennings got hurt was hopefully a vision of what is to come.</v>
      </c>
      <c r="K47" s="47" t="str">
        <f>DET!J36</f>
        <v>With Brandon Jennings out with an Achilles injury the Pistons playoff hopes looked to be crushed. But I surge from DJ Augustin and consistent Double-Doubles from Greg Monroe and Andre Drummond have kept the team alive. They've beaten teams like the Houston Rockets but lost to teams like the Minnesota Timberwolves. Hopefully the All-Star break will give the team a chance to get their feet back under them and give them energy for a late push for that 8th playoff seed.</v>
      </c>
      <c r="L47" s="47" t="str">
        <f>DET!K36</f>
        <v>The Pistons traded 40% of their starting rotation on the Trade deadline but have gone 2-0 since then (3-1) since the last rankings. The with acquisiton of Reggie Jackson the Pistons show they are trying to make a push towards the playoffs. They won their first game back from the All-Star break against the Chicago Bulls with only 10 active players. This was followed by a win Sunday night against the Wizards, the main component to these games was the powerful presence of Andre Drummond and Greg Monroe as well as an increase in Defensive intensisty from the rest of the team. Look for the Pistons to make a strong push for the 6-8 seed in the east.</v>
      </c>
      <c r="M47" s="47" t="str">
        <f>DET!L36</f>
        <v/>
      </c>
      <c r="N47" s="47" t="str">
        <f>DET!M36</f>
        <v>The Pistons fell. Right on their face. Hard. KCP has really come in to his own and has been putting up good numbers. Making hard drives to the hoop and either putting the ball in the hoop or getting fouled. Greg Monroe has been out for the last few games allowing Tolliver to start and spread the floor a little more. With Tolliver starting it has opened the floor for driving guards like Reggie Jackson and KCP. Jackson had a 23-21 game, Drummond flirted with another 20-20 last night. Pieces of the Pistons are playing well, but they're stuggling putting it all together. Unfortunately, at this point, every win hurts them.</v>
      </c>
      <c r="O47" s="47" t="str">
        <f>DET!N36</f>
        <v/>
      </c>
      <c r="P47" s="47" t="str">
        <f>DET!O36</f>
        <v/>
      </c>
      <c r="Q47" s="47" t="str">
        <f>DET!P36</f>
        <v/>
      </c>
      <c r="R47" s="48"/>
      <c r="S47" s="48"/>
      <c r="W47" s="48"/>
      <c r="X47" s="48"/>
      <c r="Y47" s="48"/>
      <c r="Z47" s="48"/>
    </row>
    <row r="48">
      <c r="A48" s="48"/>
      <c r="B48" s="3" t="s">
        <v>289</v>
      </c>
      <c r="C48" s="47" t="str">
        <f>GSW!B36</f>
        <v>It's hard not to be overly optimistic as a Warriors fan entering the regular season. The change from the iso heavy offensive system run by Mark Jackson the last few years to the constant movement of players and the ball has been a welcome change, and the results show it. Entering Sunday's game against Houston, the Warriors were second in the league in points per game (112), first in assists (27/game) and first in FG% (51.7%), a far cry from the average offense the Warriors put up last season. Klay Thompson has led the way, leading the the league in points per game with 21.6 in just 25.2 minutes, shooting 53.6% from the field and 58.6% from 3</v>
      </c>
      <c r="D48" s="47" t="str">
        <f>GSW!C36</f>
        <v>The Warriors are off to a great start 3-0 after a heart-pounding win @ Portland. They’ve been carried by their defense thus far, with a league best dRTG of 87.5, holding teams to just 39.5% shooting from the field. Klay Thompson leads the league with 29.7 ppg, including a career high 41 vs. the Lakers and a game winner @ Portland the next night. They will be tested this week with games vs. LAC, HOU, PHX and SAS, which should provide a good barometer of the team so early in the season.</v>
      </c>
      <c r="E48" s="47" t="str">
        <f>GSW!D36</f>
        <v>Despite disappointing back-to-back losses to Phoenix and San Antonio, the Warriors have to be pleased with how they are playing. They currently lead the league in TS% (60.2 as a team!), and have begun to resolve their turnover problem that cost them in their two losses. As expected, Steph Curry has led the way with a stellar stat-line of 24.8 points, 5.5 rebounds, and 7.7 assists per game on 49-39-96 shooting splits, but has also been a pleasant surprise on the defensive end as well. </v>
      </c>
      <c r="F48" s="47" t="str">
        <f>GSW!E36</f>
        <v>The Warriors have been perfect since the last rankings, riding a 9 game win streak and going 5-0 on a road trip for only the 2nd time in franchise history. This was in jeopardy in both OKC and Charlotte, but the 6th ranked player in PER saved them a couple of times. I'm of course talking about Marresse Speights, who scored 28 and 27 points in those games respectively. However, they will be heavily tested over the next several weeks with games vs. NOP x2, CHI, HOU, DAL, MEM, and OKC, many of which are on the road.</v>
      </c>
      <c r="G48" s="47" t="str">
        <f>GSW!F36</f>
        <v>The Warriors have kept that 16 game win streak alive despite Bogut's knee tendonitis keeping him sidelined the last 2 games. The depth of this team is really standing out as 3 players have scored 20+ in the last 3 games. It's also clear the have the ability to close out games (CHI, HOU, &amp; NOP) though that Mavs game was a little too close for comfort.</v>
      </c>
      <c r="H48" s="47" t="str">
        <f>GSW!G36</f>
        <v>The last two weeks have been the toughest on the Warriors in the young season, finishing 3-3 including a loss to Memphis that snapped their 16 game win streak (longest in franchise history) and back to back losses in LA to the Kobe-less Lakers and the division rival Clippers on Christmas night. The loss of Bogut has really affected the team on both ends of the ball but they have still managed to go 7-3 in games without him this year thanks to the Splash Brothers. Steph Curry's 3 point stroke has been a struggle lately, shooting a career low 38% from 3 point land this year, but there isn't much reason for concern as he (historically starts slow from deep and picks it up as the season goes on)[https://pbs.twimg.com/media/B5uJfdHCIAEKWF-.png] </v>
      </c>
      <c r="I48" s="47" t="str">
        <f>GSW!H36</f>
        <v>After dropping two disappointing games in LA, the Warriors got back on track finishing a 6 game homestand undefeated with a remarkable average point differential of +22.2. They won every game by double figures and had a net rating of 24.5 during the homestand, including dominating wins over OKC and Toronto. However, the schedule gets brutal quick, as they start a stretch of 9 games in 15 days Tuesday @ Utah.  </v>
      </c>
      <c r="J48" s="47" t="str">
        <f>GSW!I36</f>
        <v>Klay All Day Everyday, [especially the third quarter.](http://i.imgur.com/AVtEhTB.gifv) That max contract ain't looking so bad, and neither are the Warriors. They've continued dismantling teams at home with their 19th win in a row at home over the Celtics. With everything going well, the Rockets game and Celtics game gave a little glimpse of last years inability to blow out a team to the end with the bench. Not a bad problem to have, but a problem nonetheless.</v>
      </c>
      <c r="K48" s="47" t="str">
        <f>GSW!J36</f>
        <v/>
      </c>
      <c r="L48" s="47" t="str">
        <f>GSW!K36</f>
        <v>The Warriors weren't quite clicking on all cylinders pre all-star break with a couple of narrow victories on the road over the 76ers and TWolves. After the break the Warriors put on  a dominating performance against the Spurs, followed up by a poor Curry-less performance against the up and coming Pacers. Get better Steph, your distribution is desperately needed for this road trip coming up.</v>
      </c>
      <c r="M48" s="47" t="str">
        <f>GSW!L36</f>
        <v>Warriors finished out their 6 game East coast road trip going 3-3 with a tough loss to a Jarret Jack dagger against the Nets on the back end of a 4 game in 5 nights. Since coming back to the Roaracle the Warriors have been whooping teams with majority of their key players sitting in the 4th against the Bucks, Mavericks and Clippers. Steph Curry has gone into God mode with his handles and has elevated his season 3 Point percentage by 1.7%. He's now on pace to beat his 272 3 pointers made in a season.</v>
      </c>
      <c r="N48" s="47" t="str">
        <f>GSW!M36</f>
        <v>The controversial rest game in Denver was the Warriors only loss since last rankings. The offense has been a thing of beauty to watch  especially these last 5 games at home where they support a 16.8 differential. The schedule for the rest of the year is tough, but it's looking like the Warriors will get to 60, a franchise record and their first divisional and conference title since the 1975-76 season. It's a great time for bay area basketball.</v>
      </c>
      <c r="O48" s="47" t="str">
        <f>GSW!N36</f>
        <v>After a 12 game win streak while simultaneously resting players the Warriors were abruptly brought back down to earth by a thrashing by the Spurs. While it was a SEGABABA on the road, it has become apparent that the San Antonio still has our number. Having home court advantage throughout the playoffs will be nice though.</v>
      </c>
      <c r="P48" s="47" t="str">
        <f>GSW!O36</f>
        <v/>
      </c>
      <c r="Q48" s="47" t="str">
        <f>GSW!P36</f>
        <v/>
      </c>
      <c r="R48" s="48"/>
      <c r="S48" s="48"/>
      <c r="W48" s="48"/>
      <c r="X48" s="48"/>
      <c r="Y48" s="48"/>
      <c r="Z48" s="48"/>
    </row>
    <row r="49">
      <c r="A49" s="48"/>
      <c r="B49" s="3" t="s">
        <v>290</v>
      </c>
      <c r="C49" s="47" t="str">
        <f>HOU!B36</f>
        <v>After a disappointing off-season and a successful preseason, the Rockets are ready to begin their next journey. Howard and Harden look to improve thanks to having a year together, and for Howard, health that hasn’t been seen since his Orlando days. The improved defense that Ariza brings, plus a hopeful improvement from Harden should provide one of the better starting fives in the league. Houston’s lack of depth, with a very young and prospect filled bench will be the thing holding the Rockets back. If one of the starters goes down with an injury, Houston ranking will dip significantly.    </v>
      </c>
      <c r="D49" s="47" t="str">
        <f>HOU!C36</f>
        <v>Houston have shown great consistency beating three lottery comfortably, something that was a struggle at the start of last season. Whilst Harden has been great defensively and Ariza has shown to be a perfect fit with his great D and 3pt%, the Rockets lackadaisical bench and injuries to Howard and Beverley could provde an obstacle with the next stretch of games including Miami, Golden State and San Antonio </v>
      </c>
      <c r="E49" s="47" t="str">
        <f>HOU!D36</f>
        <v>After impressive wins against Miami and San Antonio, the shorthanded Rockets had their first loss after falling short to the Warriors and Curry's amazingness. The Rockets continue to beat teams they should, even with Jones and Beverley's indefinite injuries and after the shock near-loss to the 76ers, the Rockets will look to show they're the real deal against Memphis, Clippers, Dallas and Sacramento in the upcoming fortnight. </v>
      </c>
      <c r="F49" s="47" t="str">
        <f>HOU!E36</f>
        <v>The injury bug has bit hard for Houston, with Beverley, Jones, Howard and now Caanan all out for an indefinite amount of time. An impressive win when shorthanded against Dallas as well as comfortable wins against New York and the much improved Milwaukee has allowed Houston to maintain it's great record, but without three starters and the backup PG, Houston may soon struggle. </v>
      </c>
      <c r="G49" s="47" t="str">
        <f>HOU!F36</f>
        <v>Houston are at an impressive 5-1 since the last PR even with Dwight and Bev missing nearly all of it whilst Jones, Caanan and K-Pop continue to ride the pine. Harden is in the top tier for the MVP race and D-Mo continues to have a breakout year. An upcoming tough schedule and hopeful long-term return of various players will shed light on just how good this Houston team could be. </v>
      </c>
      <c r="H49" s="47" t="str">
        <f>HOU!G36</f>
        <v>It's been a rollercoaster of a fortnight for the Rockets who have quickly gone from one of the worst benches in the league to the current predicament of too many players needing too many minutes. As Coach McHale looks to find a balance between the new additions and returned players, the Rockets will look to bounce back from some bad losses with a short homestand and then East roadtrip. </v>
      </c>
      <c r="I49" s="47" t="str">
        <f>HOU!H36</f>
        <v>It's been a mixed bag for the Rockets the past fortnight, with embarassing losses to GSW and ORL. An injured Dwight and lack of effort has eradicated the defensive first identity that the Rockets built during their hot start. Great wins against OKC and PHX provide evidence that if the Rockets can get healthy and their rotation sorted, they can beat any team.</v>
      </c>
      <c r="J49" s="47" t="str">
        <f>HOU!I36</f>
        <v>It's been a mixed bag for the Rockets the past fortnight, with embarassing losses to GSW and ORL. An injured Dwight and lack of effort has eradicated the defensive first identity that the Rockets built during their hot start. Great wins against OKC and PHX provide evidence that if the Rockets can get healthy and their rotation sorted, they can beat any team.</v>
      </c>
      <c r="K49" s="47" t="str">
        <f>HOU!J36</f>
        <v>With Dwight expected to be out 6-8 weeks and a upcoming schedule featuring 5 playoff teams in a row, Houston will look to return to their scrappy defensive mentality with Harden carrying the offensive load. Recent off games by Harden have been saved by Houston's new found bench scoring. </v>
      </c>
      <c r="L49" s="47" t="str">
        <f>HOU!K36</f>
        <v>The All-Star break provided a much needed rest for Harden whilst the trade deadline showed Morey is content to ride out this season with the current squad, making only minor moves. Recent losses against quality WC teams due to paint defense and offense show the importance of Howard but if the quality of play from the Rockets bench (Smith, Brewer and Jones) continues, it should hopefully be enough to maintain a high playoff seed.   </v>
      </c>
      <c r="M49" s="47" t="str">
        <f>HOU!L36</f>
        <v>Tough losses to Memphis and Atlanta have marred an otherwise great stretch by the Rockets with huge wins against the Cavs and Clips. A relatively easy schedule to finish off the season with a hopefully returning Dwight in a few weeks is something to look forward to for Rockets fans and allows Houston to get a hopeful stranglehold on a top 4 seed. </v>
      </c>
      <c r="N49" s="47" t="str">
        <f>HOU!M36</f>
        <v>5-5 in their last ten, the Rockets will look towards a relatively easy schedule to weather the injury storm. With a hopeful returning Dwight (Wednesday at the earliest) and Jones in the next fortnight, Houston will finally have a healthy line-up and aim to lockup a top 4 seed. </v>
      </c>
      <c r="O49" s="47" t="str">
        <f>HOU!N36</f>
        <v>8 and 2 in their last ten and clutch wins against Dallas and OKC on the road, the Rockets have had an impressive few weeks. Dwight has looked dominant in his brief spurts which the Rockets may need more of as their quest for the second seed will conclude with a tough remaining schedule, including a B2B against the Champs. </v>
      </c>
      <c r="P49" s="47" t="str">
        <f>HOU!O36</f>
        <v>An absolutely brutal two losses to San Antonio looked to drastically change the Rockets season, but a great last three games and New Orleans being bros has lead the Rockets to the second seed. An almighty accomplishment for an injury-battered team.
</v>
      </c>
      <c r="Q49" s="47" t="str">
        <f>HOU!P36</f>
        <v/>
      </c>
      <c r="R49" s="48"/>
      <c r="S49" s="48"/>
      <c r="W49" s="48"/>
      <c r="X49" s="48"/>
      <c r="Y49" s="48"/>
      <c r="Z49" s="48"/>
    </row>
    <row r="50">
      <c r="A50" s="48"/>
      <c r="B50" s="3" t="s">
        <v>291</v>
      </c>
      <c r="C50" s="47" t="str">
        <f>IND!B36</f>
        <v>The Indiana Pacers head into the 2014 season as a gigantic question mark. Losing Lance Stephenson to free agency and Paul George to injury has left the team with a serious deficiency on the offensive side of the ball. The Pacers will have to rely heavily on the efforts of George Hill, David West, and Roy Hibbert to create some identity going forward. With those three at the forefront, expect a return to the defensive mindset from the previous two years. To combat the perceived lack of offense, Indiana added Croatian sharpshooter Damjan Rudez and certified former Pacer-killer CJ MIiles. Despite massive holes, the Pacers' experience should make them feel optimistic they can at least compete for a playoff spot in the East.</v>
      </c>
      <c r="D50" s="47" t="str">
        <f>IND!C36</f>
        <v>The Pacers began the season minus 3 key players who were expected to carry huge loads for the offense. Against Philadelphia, Indiana got a lift from Rodney Stuckey who was drilling threes left and right while Roy Hibbert continued to own the paint. Losses to Memphis and Atlanta showed that the Pacers are capable of making runs on offense, but any offensive drought they experience will let a game get out of hand extremely quickly.</v>
      </c>
      <c r="E50" s="47" t="str">
        <f>IND!D36</f>
        <v>It's bound to be an up-and-down season for the Pacers, evidenced by their wacky past two weeks. Losing six straight after winning against Philly, a home thrashing vs. Denver, and road wins over rivals Miami and Chicago. One thing is clear- Frank Vogel is coaching his ass off, so when West and Hill get healthy, this team could get verrrrrrrry interesting.</v>
      </c>
      <c r="F50" s="47" t="str">
        <f>IND!E36</f>
        <v>Another interesting two weeks for the Pacers as they rack up an impressive road win against Dallas, look strong in a loss to San Antonio, and also get clobbered at home by Phoenix...all of this without star big man Roy Hibbert. With West and Watson returning, there's more scoring for Indiana, and Hibbert returning can help solidify the defense.</v>
      </c>
      <c r="G50" s="47" t="str">
        <f>IND!F36</f>
        <v>The return of David West hasn't exactly lit a fire under the Pacers. Indiana has lost 8 straight thanks to sloppy play, offensive droughts, and mind-numbingly slow starts. Vogel's refusal to start CJ Watson has fans scratching their heads as well. Indiana hosts the Lakers Monday in what might be their best remaining chance to win in December.</v>
      </c>
      <c r="H50" s="47" t="str">
        <f>IND!G36</f>
        <v>With the entire expected lineup of the Pacers back and healthy (save Paul George), things are starting to look interesting. The defense continues to be stifling thanks to Hibbert, and the offense has been mind-bogglingly better since George Hill's return. The January schedule looks much more reasonable than the December slate, but the Pacers must keep pace with the four teams surrounding them in the standings if they want a shot at the playoffs.</v>
      </c>
      <c r="I50" s="47" t="str">
        <f>IND!H36</f>
        <v>The Pacers find themselves clinging to the edge of the playoffs, and a tough 5-game road trip looms. Roy Hibbert has been a rebounding fiend as of late, and the offense continues to putt-putt along, but Indiana needs to stop letting these big leads slip away or their playoff hopes will take a tumble. HUUUUGE games against Miami and surging Detroit in the coming weeks.</v>
      </c>
      <c r="J50" s="47" t="str">
        <f>IND!I36</f>
        <v>If not for a huge fourth quarter Sunday vs. Orlando, the Pacers would have been cruising on an 8 game losing streak. Watching this team play offense is like watching an autistic baby get hired to solve a murder that it committed. CJ Miles has thrown up more bricks than the third little pig. Maybe, MAYBE, if George "Indiana Member's Credit Union Ambassador" Hill can stay healthy, the flow will finally kick in. But it looks like the tank is on.</v>
      </c>
      <c r="K50" s="47" t="str">
        <f>IND!J36</f>
        <v>Whoa, whoa, WHOA, what have we here? Three straight wins? Tied with Minnesota for the longest active win streak? George Hill leading an offense that can now consistently score 100 points? CJ Miles shooting and scoring? Rumors of Paul George coming back in March or April? Excitement for Pacers fans?! YOU BETTER BELIEVE IT!!! CHOO-CHOO!!!!</v>
      </c>
      <c r="L50" s="47" t="str">
        <f>IND!K36</f>
        <v>The Pacers began the "second half" of the season in terrific fashion- walking all over Philly and edging out (an, albeit, sans-Curry) Golden State. GODney Stuckey and CJ Miles have been tremendous the last few weeks, and the offense as a whole has never looked better this year. Now just a half-game of the eighth seed in the playoff picture, Indy must keep pace with division rival Detroit if they wanna go dancing. All eyes on #theRETURNmidMarch</v>
      </c>
      <c r="M50" s="47" t="str">
        <f>IND!L36</f>
        <v>Few teams are hotter than the Indiana Pacers at the moment. The Pacers are on a season-high 5-game win streak, have won 8 of their last 10, and 13 of their last 17. The defensive consistency has returned, and the supporting cast has never looked better offensively. All of Indiana sits on the edge of the collective seat, hoping Paul George's return can steer the Pacers into the postseason promised land.</v>
      </c>
      <c r="N50" s="47" t="str">
        <f>IND!M36</f>
        <v>After riding a huge wave of momentum from a 7-game win streak, the Pacers have fallen flat vs. tougher competition and dropped their last five games in a row. It seems the close-game struggles have returned, as Indiana failed to hold fourth-quarter leads against both Brooklyn and Cleveland. As Pacers fans' collective anxiety surrounding Paul George grows, the schedule continues to look daunting. Will the once-stingy defense return before it's too late?</v>
      </c>
      <c r="O50" s="47" t="str">
        <f>IND!N36</f>
        <v>He's back ladies and gentlemen!!! Just when all seemed lost for the Pacers, PG-13 rose on Easter Sunday and sparked Indiana to a huge win over Miami following a defensive romp vs. Charlotte. Indiana most likely must win out if they want a shot at the playoffs, and they need some losses from Brooklyn and Boston. By the way, fun fact: the best 3-point shooter since (arbitrary time frame alert) January 25th? [Damjan "GOAT" Rudez](http://8points9seconds.com/2015/04/05/damjan-rudez-trying-to-be-perfect-beyond-the-arc/?utm_source=FanSided&amp;utm_medium=Network&amp;utm_campaign=Trending%20on%20FS). </v>
      </c>
      <c r="P50" s="47" t="str">
        <f>IND!O36</f>
        <v>The Pacers season ended with a thud Wednesday night in Memphis. With no playoff berth, Indy fans look ahead to the draft lottery. Maybe good karma for PG's injury will reward us with a top 3 pick?</v>
      </c>
      <c r="Q50" s="47" t="str">
        <f>IND!P36</f>
        <v/>
      </c>
      <c r="R50" s="48"/>
      <c r="S50" s="48"/>
      <c r="W50" s="48"/>
      <c r="X50" s="48"/>
      <c r="Y50" s="48"/>
      <c r="Z50" s="48"/>
    </row>
    <row r="51">
      <c r="A51" s="48"/>
      <c r="B51" s="3" t="s">
        <v>292</v>
      </c>
      <c r="C51" s="47" t="str">
        <f>LAC!B36</f>
        <v>Simultaneously underrated and overestimated in the past, the Clippers might finally be fairly regarded by national consensus. They've resolved most of the doubts and flaws plaguing them in recent years — now they have the superstars, the depth, the coaching, and at last the ownership. Previous playoff runs were marred by inexperience (2012), injury (2013), and bad breaks (2014), but now they're in their second year as a true title contender, with perhaps the best team in franchise history. At last, the Clippers look like they're ready to win a championship. All that's left are the results — will they take their place among the greats, or will history remember them as an also-ran looking up at generational competition?</v>
      </c>
      <c r="D51" s="47" t="str">
        <f>LAC!C36</f>
        <v/>
      </c>
      <c r="E51" s="47" t="str">
        <f>LAC!D36</f>
        <v>The Clippers continue their seesaw November, and it's hard to tell what you can expect from them any given night. It seems like they're starting to put things together, but is it just a blip on the radar or a sign of things to come? A home showdown against Chicago and an upcoming seven-game road swing should provide a little clarity as to how the rest of the season might progress. SF is a weakness.</v>
      </c>
      <c r="F51" s="47" t="str">
        <f>LAC!E36</f>
        <v>Perhaps the Clippers' early season struggles had more to do with a shooting slump than we thought. They've been lights out over the past few weeks, and although they're still underwhelming against some elite teams they've rebounded quite nicely. After an unprecedented 6-1 road swing (with three SEGABABAs), they've got a very favorable schedule for the next few weeks, so next time we check in they may very well be back in the top five.</v>
      </c>
      <c r="G51" s="47" t="str">
        <f>LAC!F36</f>
        <v/>
      </c>
      <c r="H51" s="47" t="str">
        <f>LAC!G36</f>
        <v>After what looked to be a turning point the Clippers stumbled backwards into a purgatory, still just a few steps above mediocrity. To be fair, they just went through a hell of a road trip and the schedule has been brutally unforgiving this month, with little chance for a breather. We'll see if a nice long homestand with cupcakes is just what the doctor ordered.</v>
      </c>
      <c r="I51" s="47" t="str">
        <f>LAC!H36</f>
        <v>Although their starting unit is firmly cemented as perhaps the finest 5-man lineup this side of the bay, the Clippers' bench continues to ail the team and hold it back from the heights it should be reaching. Although Jamal Crawford has mostly played well, it's his fellow substitutes (including new additions Spencer Hawes and Jordan Farmar) whose play has been submarining the team and consistently giving up leads and putting the starters behind. The team continues to play well, yet it continues to feel like there's a gear they're missing. Maybe a certain prodigal son might be the answer...</v>
      </c>
      <c r="J51" s="47" t="str">
        <f>LAC!I36</f>
        <v>The Clippers have been flying under the radar recently, at least in terms of their actual basketball performance. But that role seems to be suiting them just fine, as they've quietly been winning games, oftentimes by dominant margins. They've reclaimed their spot as the league's top offense, while posting differentials that exceed even last year's, putting them only below the Warriors and Hawks. This is starting to reflect in the league standings, where they're in a three-way race for the fourth seed and less than two games out of second (also of note, they're 8-4 against the top eight in the West).</v>
      </c>
      <c r="K51" s="47" t="str">
        <f>LAC!J36</f>
        <v>Unfortunately the Clippers' turn in the national eye came during the toughest stretch of their season — at the end of an NBA-high 8-game roadtrip (in 13 days!) that finished with a 4-in-5 from the depths of hell. Of course those games all fell on national TV — as if the Clippers weren't going to be already be run ragged beforehand — and at the same time they started suffering major injuries and fell into a shooting slump. They're not as bad as everyone who's come out of the woodwork (people who seemingly have never watched them play a good game) claims. But things aren't looking great at the moment.</v>
      </c>
      <c r="L51" s="47" t="str">
        <f>LAC!K36</f>
        <v>So the bottom didn't quite drop out after all, huh? Even without Blake Griffin, the Clippers have performed admirably against a [continuingly elite gauntlet of competition](http://www.clipsnation.com/2015/1/28/7930795/los-angeles-clippers-nba-season-most-challenging#postasb). The schedule doesn't let up anytime soon, though — from now until March 15 the Clippers play 9 games against contending teams, along with a pair of SEGABABAs with spunky Minnesota. Not counting the Wolves, the Clippers' SOS over this stretch is a jaw-dropping .679, meaning the teams they'll be playing have an average record of 37-17. This shouldn't be a big deal though for one of the only two NBA teams to go undefeated over the last two weeks; Los Angeles also piled up a league-leading 15.8 net rating over that time period. Bring on the flip flops!</v>
      </c>
      <c r="M51" s="47" t="str">
        <f>LAC!L36</f>
        <v/>
      </c>
      <c r="N51" s="47" t="str">
        <f>LAC!M36</f>
        <v>Unlike the rest of their peers in the West, the Clippers can actually ride smoothly into the postseason on a slate of lesser teams, having one of the easiest schedules in the league down the home stretch. With that in mind, don't be surprised at all to see them back in the three seed within a week or two. Frequently derided or disregarded, the Clips are beating injuries and consolidating their augmented depth, with only Jamal Crawford still recovering. They've had their minds on the playoffs for the whole year, and now they're rounding into postseason form just in time to make some noise.</v>
      </c>
      <c r="O51" s="47" t="str">
        <f>LAC!N36</f>
        <v>The Clippers are pretty firmly establishing themselves as championship contenders as we head down the stretch, playing like one of the best teams in the league on both sides of the ball in recent weeks and since the All-Star Break overall. They've won 10 of their last 11 and could run the rest of the table with an easy remaining schedule. Unfortunately, all that dominance might still not be enough for them to escape a first-round matchup with the likes of San Antonio.</v>
      </c>
      <c r="P51" s="47" t="str">
        <f>LAC!O36</f>
        <v/>
      </c>
      <c r="Q51" s="47" t="str">
        <f>LAC!P36</f>
        <v/>
      </c>
      <c r="R51" s="48"/>
      <c r="S51" s="48"/>
      <c r="W51" s="48"/>
      <c r="X51" s="48"/>
      <c r="Y51" s="48"/>
      <c r="Z51" s="48"/>
    </row>
    <row r="52">
      <c r="A52" s="48"/>
      <c r="B52" s="3" t="s">
        <v>293</v>
      </c>
      <c r="C52" s="47" t="str">
        <f>LAL!B36</f>
        <v>Hard to gauge this team with the amount of injuries they've had though it's obvious we aren't a contendor. Scott's defense and offense don't look great and the principles aren't sound for this day and age in the NBA. Kobe isn't going to be able to carry the load every night when it's needed like he used to.</v>
      </c>
      <c r="D52" s="47" t="str">
        <f>LAL!C36</f>
        <v>Expectations weren't high for the Lakers coming in to this season and with the injuries they've endured, most notably a fractured tibia for rookie Julius Randle in his very first NBA game, things aren't looking great for them. After two huge blow out losses against the Houston Rockets &amp; Phoenix Suns, they did surprise everyone with their efforts against the Clippers and Warriors. Unfortunately their effort didn’t last a full 48 minutes and they weren't able to pull off any of the upsets. Their inability to guard the 3 pointer will be on display all season as players continue to set career highs against our defense.</v>
      </c>
      <c r="E52" s="47" t="str">
        <f>LAL!D36</f>
        <v>Another shitty week for the Lakers. Stagnant, ball watching offense with a non-existent defense. Swaggy P comes back Tuesday and is at least a player that can create his own shot.</v>
      </c>
      <c r="F52" s="47" t="str">
        <f>LAL!E36</f>
        <v>The Lakers are giving a much better effort in every game and I think much of that has to do with having another guy on the team that can create their own shot in Nick Young. The ball movement is much better all around though the offense still gets stagnant with ball watching far too often. The defense is still pretty terrible and Ed Davis still deserves more minutes. There doesn't seem to be an actual offensive plan and the defensive plan is garabage. Other than the blowout in Dallas we've been competitive in all the recent games too.</v>
      </c>
      <c r="G52" s="47" t="str">
        <f>LAL!F36</f>
        <v>First 3 game winning streak in over a year. Kobe Bryant passes Michael Jordan for #3 on the all-time scoring list. Swaggy P hits a big game winning 3. Some good wins against teams that are going through injuries issues and weren't at their full strength. We'll take the W's any way we can get them though.</v>
      </c>
      <c r="H52" s="47" t="str">
        <f>LAL!G36</f>
        <v>1-6 over the two weeks has brought us back down from the 4-3 high from the previous two weeks. Kobe is now taking games off for rest, but in his first game back, didn't force the issue and tried to be a facilitator. One positive is that outside of one of the last 7 games, we've been close in every one but just couldn't quite pull it together in the 4th. Lakers have waived Xavier Henry and have picked up Tarik Black in hopes of bolstering up their down low presence on offense and defense.</v>
      </c>
      <c r="I52" s="47" t="str">
        <f>LAL!H36</f>
        <v>Don't let the 3-4 record over the last 2 weeks fool you. We beat Indiana, Orlando and Denver. But they're wins so we'll take them. Tarik Black has looked pretty damn good in his minutes so far and I can see those increasing as we progress this season. Wouldn't even be surprised if B Scott starts him for a few games in the future. Have kept it close in most of the games we lost only to give up the game in the last few minutes.</v>
      </c>
      <c r="J52" s="47" t="str">
        <f>LAL!I36</f>
        <v>Kobe tore his right rotator cuff on a simple baseline dunk. We were made aware that he'd had an issue with this shoulder all season long and word is that he'll decided on surgery &amp; treatment Monday or soon thereafter. Lakers haven't looked good by any means recently. Byron Scott is trying to get fired and never let back into the league with his rotations - or he's just auditioning for the next team needing a tank job. Not only, ugly basketball, but pretty damn boring too.</v>
      </c>
      <c r="K52" s="47" t="str">
        <f>LAL!J36</f>
        <v>1-9 in the last 10 and 4 losses in a row. Kobe's out for the season and we've lost a bunch of games within the last moments of the game after having the lead. The one thing the team is doing right is losing. Gotta keep that top 5 pick I guess.</v>
      </c>
      <c r="L52" s="47" t="str">
        <f>LAL!K36</f>
        <v>We beat the Celtics at home after an epic collapse at the end of the 4th quarter. Our season championship has been won. Inconsistent lineups, guys not playing one game and starting the next. Just B Scott things.</v>
      </c>
      <c r="M52" s="47" t="str">
        <f>LAL!L36</f>
        <v>The Lakers have actually been playing pretty well for the last two weeks. Picked up 3 straight wins and have now lost 5 straight. In our 5 losses we have led or been competetive for a majority of the game only to falter in the last minute or two. This really helps the chances at keeping our top 5 pick and is also signs of a younger team without a solid veteran presence to finish out the game. Jordan Clarkson has been much more consistent and has shown the poise of a second or third year player rather a rookie.</v>
      </c>
      <c r="N52" s="47" t="str">
        <f>LAL!M36</f>
        <v>Another standard week for the 2014-15 Los Angeles Lakers. Stayed competitive for most of our losses only to lose in the end. Didn't lose by more than 7 points through the 4 game losing streak and put up a great fight again Atlanta and Golden State. Winning in Philadelphia Sunday night won't help our lottery chances for this year's pick, but it was nice seeing Jeremy Lin get to do Jeremy Lin things without Byron Scott watching over his every move.</v>
      </c>
      <c r="O52" s="47" t="str">
        <f>LAL!N36</f>
        <v>This season is so fucked up Byron Scott said he thinks Kobe should be in the running for MVP. Jordan Clarkson looks dope, Jabari Brown was a nice pickup and we've got a good young core of rookies for the future. At least they get tons of playing time for the next 6 games.</v>
      </c>
      <c r="P52" s="47" t="str">
        <f>LAL!O36</f>
        <v/>
      </c>
      <c r="Q52" s="47" t="str">
        <f>LAL!P36</f>
        <v/>
      </c>
      <c r="R52" s="48"/>
      <c r="S52" s="48"/>
      <c r="W52" s="48"/>
      <c r="X52" s="48"/>
      <c r="Y52" s="48"/>
      <c r="Z52" s="48"/>
    </row>
    <row r="53">
      <c r="A53" s="48"/>
      <c r="B53" s="3" t="s">
        <v>294</v>
      </c>
      <c r="C53" s="47" t="str">
        <f>MEM!B36</f>
        <v>The Grizzlies still retain much of the core from their Western Confrence Final run. Major offseason changes this year include Mike Miller being replaced with Vince Carter, the return of Quincy Pondexter from injury, and Marc Gasol in arguably the best shape of his career. Rookies Jordan Adams and Jarnell Stokes are both projected to be solid NBA rotation level players should they crack the rotation; otherwise, look to see the Grizzlies try to maximize their new single affiliation with the Iowa Energy in the Development League. With a healthy core of players, the Grizzlies should win about 50 games this year.</v>
      </c>
      <c r="D53" s="47" t="str">
        <f>MEM!C36</f>
        <v>The Grizzlies start the season 3-0 for the first time in franchise history. Marc Gasol and Zach Randolph lead the team, averaging 25/8 and 20/13, respectively. Courntey Lee suffered a mild concusion on October 31 and is not expected to return to the team for a couple of days. Former starter Tayshaun Prince has started since Lee's injury. Tony Allen returned to the starting lineup this year and leads the league with 4.0 steals/game.</v>
      </c>
      <c r="E53" s="47" t="str">
        <f>MEM!D36</f>
        <v>The Grizzlies suffered their only lose this season to the Bucks after a clutch 3-point play by Brandon Knight. Their best wins came at Phoenix (102-91) and a home game with the Kings (111-110) where Courtney Lee made a controversial [buzzer beater](https://www.youtube.com/watch?v=J7kpjKNbbPc) after rallying from 26 points down. Despite low production from the team bench, the Grizzlies have been able to win due to stingy defense allowing only 91.3 points/game.</v>
      </c>
      <c r="F53" s="47" t="str">
        <f>MEM!E36</f>
        <v>The Grizzlies have gone 6-1 since the last update. The team started strong with a 26 point home win over the Houston Rockets, who were on a SEGABABA. Their sole lose was at the Raptors where 2 starters and 3 rotation players were missing due to illness (Mike Conley's backup, callup Kalin Lucas of the Iowa Energy, didn't arrive to the stadium until after introductions). The Grizzlies still put up a solid fight against the leading team in the East before falling by 4 points. The Grizzlies bounced back from the virus for a solid win over Boston and a huge home win over their rivals, the Clippers. The Grizz then had a succesfull 3-0 west coast road trip, with solid wins over the Lakers, Kings, and the Trailblazers (who were on a 9 game winning streak). Marc Gasol's quiet MVP quest continues as he averages 25pts/9rb/4ast/1.5blks on 60.5% shooting and 91.7% FT the last 5 games. Courtney Lee has provided reliable scoring, averaging 13.3 pts with a TS% of 66.6%</v>
      </c>
      <c r="G53" s="47" t="str">
        <f>MEM!F36</f>
        <v>The Grizzlies are 4-2 since the last ranking. It began with a big lose at Houston, who were looking to avenge the previous game. Unable to offensively execute in the Rocket zone-defense, the Grizzlies easily played their worst game of the season. The Grizzlies then lost their first home game since February to the reigning champions, the San Antonio Spurs. The Grizz were never able to recover from the initial punch in the mouth and trailed the game by about 8 to 12 points while exchanging baskets. After this short two game slide, the Grizz then took care of business at home verse the Heat. The following game was a solid home win over the Dallas with the Grizzlies offense able to keep up with the Mavericks. The Grizz then play a back-to-back double overtime win at home over the Hornets followed up by a single OT win at Philly. Both games featured last minute comebacks with clutch threes from Vince Carter and Mike Conley.</v>
      </c>
      <c r="H53" s="47" t="str">
        <f>MEM!G36</f>
        <v>The Grizzlies are 3-4 since last ranking. The Grizzlies first defeated the Golden State Warriors at home and then played at San Antonio, winning in tripple overtime (regular season game of the year so far featuring multiple buzzer beaters). After the exhausting wins against elite talent, the Grizzlies went on a losing streak with 3 rare loses at home (previously, the Grizzlies had lost one game at home since February) before bouncing back in Miami on a back to back OT lose to Houston. The Grizzlies have struggled heavily since Zach Randolph's knee injury, and also missed a few games from Tony Allen after an eye contusion.</v>
      </c>
      <c r="I53" s="47" t="str">
        <f>MEM!H36</f>
        <v>The Grizzlies are 4-3 since last rank. Zach Randolph has returned from knee sorness, and shook off the rust for a 27/17 showing in last night's double overtime win against the Suns. The major Grizzlies news is their aquisition of Jeff Green (and Russ Smith) in exchange for Quincy Pondexter, Tayshaun Prince, and picks. Look to see the Grizzlies integrate Green into the roster the coming weeks and see how it affects playing time and starting lineups with Courtney Lee or Tony Allen likely to move to the bench.</v>
      </c>
      <c r="J53" s="47" t="str">
        <f>MEM!I36</f>
        <v>The Grizzlies are 5-1 since last ranking, including wins over Portland and Toronto. Zach Randolph has been leading the charge, averaging 19/14 on 57.8% shooting since his return from injury earlier this month. Marc Gasol was selected as an All Star starter, the first in Grizz history.</v>
      </c>
      <c r="K53" s="47" t="str">
        <f>MEM!J36</f>
        <v>The Grizzlies are 7-1 since last ranking, with notable wins over Atlanta, Oklahoma City, at Dallas, and at Phoenix. Over those two weeks, the Grizz posted a league leading +11.4pts/100possesions. After a slow defensive start, Grizzlies are now back in the top 5 DRtg for the season. Tony Allen, determined to make first team all defense again, leads the league in steals/48min at 3.69. When guarded by Allen, players have shot 8 percent worse than they would on average.</v>
      </c>
      <c r="L53" s="47" t="str">
        <f>MEM!K36</f>
        <v>After a ten day All Star break, the Grizzlies returned to action last night in Portland with a 13 point comeback in the 4th quarter due to their defensive prowess. This is the earliest the franchise has won 40 games into the schedule. The Grizz will play the Clippers twice this week, including a home game with a flip-flop giveaway.</v>
      </c>
      <c r="M53" s="47" t="str">
        <f>MEM!L36</f>
        <v>The Grizzlies are 4-4 the past two weeks which included three back to back games. They had an away win and home lose with the Clippers, a win in Houston, and bad loses to Kings, Jazz, and Pelicans. Jeff Green has struggled as of late, causing some to call for Tony Allen to return to the starting lineup. When not fighting in practice, Nick Calathes and Tony Allen lead the league in steals per 36 (minimum 500 min)</v>
      </c>
      <c r="N53" s="47" t="str">
        <f>MEM!M36</f>
        <v>After a recent skid punctuated with turrible turn over problems, the Grizzlies seem to have corrected course. Jeff Green has volunteered to lead the second unit while Tony Allen returns to the starting lineup, giving the Grizz the same starting lineup which had proven so effective to begin the season. Mike Conley Jr recently returned from a variety of nagging injuries and his health should be closely monitored as the playoffs approach</v>
      </c>
      <c r="O53" s="47" t="str">
        <f>MEM!N36</f>
        <v>3-4 since last ranking, the Grizzlies are falling apart at the worst time with big loses to Cleveland, Golden State, San Antonio, and Washington with their only notable win against OKC. Mike Conley has performed poorly since returning from injury and Tony Allen has missed the last 4 games due to a hamstring injury. Turnovers and the inability to transition back to defense has greatly hurt the performance of this slow paced team, in addition to their general poor 3pt shooting.</v>
      </c>
      <c r="P53" s="47" t="str">
        <f>MEM!O36</f>
        <v>The Grizzlies finished the season on a strong note with the second best finish in franchise history and homecourt advantage over Portland, which the Grizz have historically matched up well with. Mike Conley's ankle injury lingers, but there'll Beno problem.</v>
      </c>
      <c r="Q53" s="47" t="str">
        <f>MEM!P36</f>
        <v/>
      </c>
      <c r="R53" s="48"/>
      <c r="S53" s="48"/>
      <c r="W53" s="48"/>
      <c r="X53" s="48"/>
      <c r="Y53" s="48"/>
      <c r="Z53" s="48"/>
    </row>
    <row r="54">
      <c r="A54" s="48"/>
      <c r="B54" s="3" t="s">
        <v>295</v>
      </c>
      <c r="C54" s="47" t="str">
        <f>MIA!B36</f>
        <v>Miami comes into the season with a renovated roster featuring Chris Bosh, Dwyane Wade, Luol Deng and Josh McRoberts. A heavy underdog in the east, Miami is prospected to fall somewhere between the 3rd and 6th seed. Miami has not had a strong preseason but it is in part to the absense of Josh McRoberts so Miami's true potential is yet to be seen.</v>
      </c>
      <c r="D54" s="47" t="str">
        <f>MIA!C36</f>
        <v>After many questions throughout the preseason Miami starts the season strong, going 3-0 and standing alone as the only undefeated team and leader in the Eastern Conference. All of this without one of Miami's core starters in McRoberts, who even though is now active is playing on heavily restricted minutes. In their last game Miami had to battle without Chris "Birdman" Andersen, Danny Granger, and Udonis Haslem, but still managed to pull a gritty win over the Toronto Raptors with Chris Bosh putting 21 pts / 11rbs and Dwayne Wade nearing a triple double with 19pts / 11 rbs/ 7ast.</v>
      </c>
      <c r="E54" s="47" t="str">
        <f>MIA!D36</f>
        <v/>
      </c>
      <c r="F54" s="47" t="str">
        <f>MIA!E36</f>
        <v/>
      </c>
      <c r="G54" s="47" t="str">
        <f>MIA!F36</f>
        <v>Miami is strugglin' right now fam. The team has been riddled with injuries and has not been able to form much chemistry on the floor due to all this injuries. Fortunately we're still in the playoff picture and only 2/3 games below .500. Our schedule has also been merciless, going through 3/4 of our back to backs in 3 months. Hopefully the Heat will bounce back as we near the ASB. We started from the top, we now in the bottom and we still here but with a little effort and dedication and hopefully a Norris Cole trade we can get to the now.</v>
      </c>
      <c r="H54" s="47" t="str">
        <f>MIA!G36</f>
        <v>We a strong, confident, basketball team WHO DON'T NEED NO LEBRON.</v>
      </c>
      <c r="I54" s="47" t="str">
        <f>MIA!H36</f>
        <v/>
      </c>
      <c r="J54" s="47" t="str">
        <f>MIA!I36</f>
        <v/>
      </c>
      <c r="K54" s="47" t="str">
        <f>MIA!J36</f>
        <v>The Heat have had a pretty rough week. We’re on the end of a 3 game losing streak and even though we’ve lost a few close games, we've pretty been blown out in most; however, there are still things worth noting. Hassan “Wilt Chamberlain, bout to dunk on LeBron’s ass to win Game 7 of the ECF” Whiteside has shown steady improvement as he’s had double doubles in 5 of his last 6 games, more notably his first [20/20 game against the Timberwolves](https://www.youtube.com/watch?v=PXC6Mza2g90). Tyler Johnson, who was recently signed by the Heat, has also had his shining moments on the court going for 18pts against the Spurs, and putting [13/8/4 against the Celtics](https://www.youtube.com/watch?v=esvyPBMTofo). The Heat now look to scale up the East's ladder as they go on a schedule featuring games against the Knicks, Sixers, Pelicans &amp; that team that is ruining basketball by rigging the lottery 3/4 years to get assets worth trading for superstars.</v>
      </c>
      <c r="L54" s="47" t="str">
        <f>MIA!K36</f>
        <v>Talking about a rolletcoaster of emotions. There was such excitement in the air with the trade of Goran &amp; Zoran Dragic but unfortunately hours after it being announced reports of Chris Bosh getting rushed to the hospital starting surfacing online. CB will miss the rest of the season (including playoffs) w/ blood clots in his lung, fortunately he is expected to make a full recovery. Something not many fans in /r/nba are aware of is that Ethan J Skolnick has reported McRoberts is likely to be back sooner than later, so we've got that to look forward too. Some rumors too about the Heat pursuing Blatche &amp; Beasley as we inch near April. In summary this week can be described with the following.  
First off, the trade for Goran  
Ultimately giving Miami hope  
Chris Bosh goes out  
Kudos to the classy fans  
Time to move on  
History will be remembered  
Expectations, higher than ever  
Can't give up now  
April is near  
Victory is the only option  
Savor every moment.</v>
      </c>
      <c r="M54" s="47" t="str">
        <f>MIA!L36</f>
        <v>We had a pretty good week. BUT DOES ANYONE EVEN CARE ABOUT HOW AM DOIN? I come here every two weeks and not a single "Nice writeup, Smoky". I'M JUST PUTTING IT OUT THERE that I'm 1/325th part Native American and just found out that my my grand grand grand grand grand father trailed somewhere in the suburbs of Atlanta, and you know those kids could use some learnin' and yeah something homecoming or something, gotta do what gotta do what gotta do. Anyhow we went a pretty cool 5-3, because of our starters missing some games we've had some stand out games &amp; highlight from some of our D-League talent, most notably TJ. Overall this team is showing some serious grit, staying in the fight for the Easts' 7 - 8 seed. While it has been a bittersweet season, watching this team stay united throughout has been fun. Also Beasley has stood out, he seems to finally be coming into his own, playing with a lot of effort on both ends of the floor. </v>
      </c>
      <c r="N54" s="47" t="str">
        <f>MIA!M36</f>
        <v>We had a pretty suave week (also shoutout to the /r/heat fam). We beat the Cavs, proving once again that we're a strong, confident basketball team who don't need no LeBron. In addition, Wade has played great for us and came up big on some clutch moments, most notably [his game winner against portland](https://www.youtube.com/watch?v=njt9q56-OJo). **A few points one would use to describe this Heat team**:  Fighters until the end.  Undisputed grit &amp; heart.  Continuing to get better.  Kudos to our great fans.  Time to move on.  History will be remembered.  Expectations will be higher than ever.  Can't give up now.  April is near.  Victory is the only option.  Savor every moment.
</v>
      </c>
      <c r="O54" s="47" t="str">
        <f>MIA!N36</f>
        <v>Miami is falling off the playoff race. One too many injuries have placed this team as the 9th seed in the east. Miami prepares itself for an up coming home stretch trying to regain position of the East's 7th or 8th seed.</v>
      </c>
      <c r="P54" s="47" t="str">
        <f>MIA!O36</f>
        <v/>
      </c>
      <c r="Q54" s="47" t="str">
        <f>MIA!P36</f>
        <v/>
      </c>
      <c r="R54" s="48"/>
      <c r="S54" s="48"/>
      <c r="W54" s="48"/>
      <c r="X54" s="48"/>
      <c r="Y54" s="48"/>
      <c r="Z54" s="48"/>
    </row>
    <row r="55">
      <c r="A55" s="48"/>
      <c r="B55" s="3" t="s">
        <v>296</v>
      </c>
      <c r="C55" s="47" t="str">
        <f>MIL!B36</f>
        <v>New owners, new coach, young talent, Larry playing something resembling basketball again. There are a lot of reasons to be excited about the squad this year. Unfortunately they have to play against 28 other NBA teams and thus have a lot to prove after registering the worst record in the league last year. </v>
      </c>
      <c r="D55" s="47" t="str">
        <f>MIL!C36</f>
        <v>The most important thing about these first three games is that we sold out the Bradley Center for the first time in four years. The fans are coming back, but the team is "blow a 24 point lead" young. The wins will come though. They'll come. </v>
      </c>
      <c r="E55" s="47" t="str">
        <f>MIL!D36</f>
        <v>Although Knight’s potato status remains a superposition of several eigenstates, the team is really playing some competitive basketball. We handed Memphis their only loss and got another in Miami. Giannis is establishing himself as a scoring option as Kidd invents positions like point 4’s. Unfortunately the team is still young and has a tendency to lay eggs some nights when the offense stalls.</v>
      </c>
      <c r="F55" s="47" t="str">
        <f>MIL!E36</f>
        <v>Ersan's move to the bench has helped him bring his efficiency back to his contract year numbers while opening up minutes for an ever improving Giannis. Mayo has finally supplanted Duds as well. However, losing two thirds of the three headed Frankencenter is really exposing our lack of size as the schedule tightens.</v>
      </c>
      <c r="G55" s="47" t="str">
        <f>MIL!F36</f>
        <v>The schedule got a lot harder but the team has managed to get wins over the Clippers and Heat. Given the youth on the roster, 500 should be cause for celebration in Milwaukee.</v>
      </c>
      <c r="H55" s="47" t="str">
        <f>MIL!G36</f>
        <v>The team is still hovering around 500, but fuck ACL tears. That Hawks blowout was nice, but he was finally starting to put together his NBA game. </v>
      </c>
      <c r="I55" s="47" t="str">
        <f>MIL!H36</f>
        <v>The 76ers pay their starting five $11,912,979, the Bucks finish this ranking period ahead of the Cavs while paying their starting five $12,142,360. That being said, the PF situation is a bit bleak. Johnny O is not NBA ready and K-Mart is not exactly NBA ready for the opposite reason.</v>
      </c>
      <c r="J55" s="47" t="str">
        <f>MIL!I36</f>
        <v>[Are there any other survivors? This is the Bradley Center speaking](https://www.youtube.com/watch?v=umH0ZpLaAwI). The Bucks are still the 6th seed in the east. Come on down and see them play. Kidd has a young squad playing hard basketball and perservering in the face of surmounting ACL tears. There are still five men out there a few nights a week fighting for that playoff spot. We have beer.  </v>
      </c>
      <c r="K55" s="47" t="str">
        <f>MIL!J36</f>
        <v>Since inserting John Henson into the starting lineup, the Bucks have been 5-1 with a close loss to Houston. The group of Knight, Middleton, Giannis, Jabari, and Henson is finally emerging as the future core for this team. With that top 5 defense, we should be able to give anyone a series come playoff time. </v>
      </c>
      <c r="L55" s="47" t="str">
        <f>MIL!K36</f>
        <v>Management did something I have never seen in my lifetime. Feeling that Knight was not a core piece, they traded him for youth and future development rather than for an aging star/rental to try and bark loudly from the 6th seed. Yes, the team got worse immediately. No this isn't SOB. Let's hope Kidd's crush on MCW is more well founded than high school butterflies. </v>
      </c>
      <c r="M55" s="47" t="str">
        <f>MIL!L36</f>
        <v>In what amounted to a brutal west coast road trip, the Bucks struggled to integrate their roster changes and lack of a scoring threat. Arising from the ashes of the missing Knight has been Khris Middleton taking a more assertive role within the offense. Hopefully he can continue to grow into this new role as the Bucks make a push for the 5 seed as Washington continues to self-destruct. </v>
      </c>
      <c r="N55" s="47" t="str">
        <f>MIL!M36</f>
        <v>This end of season collapse is so bad we might as well just build the new arena inside of Miller Park</v>
      </c>
      <c r="O55" s="47" t="str">
        <f>MIL!N36</f>
        <v>Losses to the Cavs, Hawks, and Warriors are more a matter of a tough stretch in the schedule. However, we might just be justifying that 6th seed with wins over the Pacers, Heat, Celtics, and Bulls. Let's just write that Orlando game off as conservation of greatness. 
</v>
      </c>
      <c r="P55" s="47" t="str">
        <f>MIL!O36</f>
        <v>There's no need to overreact to game one. The worst part is that young teams tend to have a hard time switching the momentum in a series. Beyond that, this series is far from over. 
</v>
      </c>
      <c r="Q55" s="47" t="str">
        <f>MIL!P36</f>
        <v/>
      </c>
      <c r="R55" s="48"/>
      <c r="S55" s="48"/>
      <c r="W55" s="48"/>
      <c r="X55" s="48"/>
      <c r="Y55" s="48"/>
      <c r="Z55" s="48"/>
    </row>
    <row r="56">
      <c r="A56" s="48"/>
      <c r="B56" s="3" t="s">
        <v>297</v>
      </c>
      <c r="C56" s="47" t="str">
        <f>MIN!B36</f>
        <v>After yet another disappointing season and another missed shot at the playoffs the Wolves shook up the offseason embarking on another rebuild. Wolves traded their superstar Kevin Love to Cleveland in exchange for the last two #1 overall picks Andrew Wiggins and Anthony Bennett, Wolves also acquired veteran power forward Thaddeus Young in a separate deal. The Wolves look to have a better core than their last attempt to start anew and the future looks bright. For now the young pups will have to learn and grow as they dazzle the league with hopefully an entertaining style of play. Success may be in this team’s future but for now the Wolves will keep their playoff drought and wait another year to end their eternal playoff winter. </v>
      </c>
      <c r="D56" s="47" t="str">
        <f>MIN!C36</f>
        <v>Decent week for the Wolves losing a pair of close games to very good teams and getting the win in the home opener. They did secure their starting point guard in Rubio for four more years and he was able to tie a franchise record for assists in a game vs the Bulls. The Wolves have been lead by their veterans but the young guys are still having solid production albeit with the mistakes that comes with inexperience.</v>
      </c>
      <c r="E56" s="47" t="str">
        <f>MIN!D36</f>
        <v>From the moment the Wolves starting PG Ricky Rubio went down with an ankle injury everyone knew the Wolves were in trouble. The Wolves are so bad without Rubio they are in contention to be the worst team in the league. Getting blown out in 4 straight games and being absolutely massacred in New Orleans. If you have to single out a bright spot, Andrew Wiggins is leading all qualified rookies in scoring so that’s nice. </v>
      </c>
      <c r="F56" s="47" t="str">
        <f>MIN!E36</f>
        <v>Wolves put up only 2 wins (against the Knicks and the Lakers) since the last time we ranked them but the Wolves once again lost another starter to boo-boos as Kevin Martin went down with a wrist injury. With the rest of the starters and most of the vets out the Wolves have been relying heavily on their youth. This has brought hope for the team as the Wolves have the highest and second highest points in a game among rookies.</v>
      </c>
      <c r="G56" s="47" t="str">
        <f>MIN!F36</f>
        <v>With very few wins to come by the Wolves have embraced rebuilding and are more focused on growth in the young players. Over the last week Wiggins has averaged 19.5 points per game coming against some of the Western conference's best. The rookie has been given some high praise from some of the best players in the league as well even Kobe compared the Rookie to himself as a 19 year old. Shabazz Muhammad has also come up huge off the bench for the Wolves. With wins hard to come by it’s great for Wolves fans to see the young guys start to blossom. </v>
      </c>
      <c r="H56" s="47" t="str">
        <f>MIN!G36</f>
        <v>Wolves haven’t registered a win since the last time we’ve done the rankings and things have gone terribly for them. Even the youth movement that Wolves have embraced hasn’t been inspiring as it appears their growth have stagnated. Wiggins’ performances depend on how motivated he feels to try. Teams may have figured out Shabazz Muhammad, and Bennett has been awful. Hopefully the team can improve once Rubio comes back soon. 
</v>
      </c>
      <c r="I56" s="47" t="str">
        <f>MIN!H36</f>
        <v>The Wolves are not good. They are currently on a 15 game losing streak and have the worst defense in the league to combine with an abomination of an offense. They are missing 3 of their starters and 2 of the fill ins, Mo Williams and Shabazz Muhammad, are also banged up. The lone bright spot has been Andrew Wiggins where he has put up 20 points or more in 8 of his last 10 games. Hopefully the draft lottery will make another lost season worth it. 
</v>
      </c>
      <c r="J56" s="47" t="str">
        <f>MIN!I36</f>
        <v>Wolves picked up a couple of wins since the last time we we ranked them yet they are still the worst team in the league. Wolves got those wins from a 52 point effort by Mo Williams against Indiana and a 31 point magical night by Wiggins against the Nuggets. Wolves got some help as Pek came back to the team but it hasn’t made much of a difference in the win column. Until the team can get healthy it will remain in the bottom of the of the league.</v>
      </c>
      <c r="K56" s="47" t="str">
        <f>MIN!J36</f>
        <v>The Wolves are finally getting healthy and looking damn good too. With the return of Rubio the Wolves have started a 3 game win streak. Rubio is an absolute maestro on offense and an insatiable wolverine on defense. He is also flashing a new reliable jumpshot. With him back, Pekovic laying waste to opposing centers, and Wiggins showing himself as a future superstar the Wolves are showing what they could have been this season if it weren’t for injury misfortune. 
</v>
      </c>
      <c r="L56" s="47" t="str">
        <f>MIN!K36</f>
        <v>Wolves shined during all star weekend. The pups dominated in the Rising Stars challenge as Wiggins took home MVP. Zach LaVine both killed and resurrected the dunk contest. Wolves were also in the headlines of the trade deadline as they brought back franchise legend Kevin Garnett as both a mentor figure and provide some interior toughness in limited minutes. Even with the injuries to Anthony Bennett and sensational sophomore Shabazz Muhammad the Wolves vets still look to close the season strong. 
</v>
      </c>
      <c r="M56" s="47" t="str">
        <f>MIN!L36</f>
        <v>Since we ranked last KG had his triumphant homecoming to Minnesota that saw boost in fan support at the Target Center. Wolves have also felt the effects of having Rubio back on the team as the team’s offense has improved with Rubio orchestrating the offense. Andrew Wiggins established his case as ROTY and a potential superstar by averaging 20.5 ppg since the All-Star Break. The Wolves were the first team eliminated from postseason contention and their difficult upcoming schedule should help in the tank race to the bottom. </v>
      </c>
      <c r="N56" s="47" t="str">
        <f>MIN!M36</f>
        <v>Things are not good for the Wolves. Their already weak defense has been even more abysmal due to injuries to half the team. The injury trouble is so bad they called up  Sean Kilpatrick from the D-League because he was within driving distance to the game vs the Knicks. Wiggins has struggled over the last week due to the Wolves’ poor PG play and play calling. He may be losing grip on the ROY title race only a few weeks ago he was so assured to win. </v>
      </c>
      <c r="O56" s="47" t="str">
        <f>MIN!N36</f>
        <v>The tanking effort for the Wolves grows stronger as they shut down both Nikola Pekovic and Ricky Rubio for the season. Wolves sit 1.5 games back of the Knicks from the worst record in the league. Despite all this Andrew Wiggins is still playing strong averaging 23 points, 5 boards, 3 assists and nearly a block and a steal a game since the last time we ranked. 
</v>
      </c>
      <c r="P56" s="47" t="str">
        <f>MIN!O36</f>
        <v/>
      </c>
      <c r="Q56" s="47" t="str">
        <f>MIN!P36</f>
        <v/>
      </c>
      <c r="R56" s="48"/>
      <c r="S56" s="48"/>
      <c r="W56" s="48"/>
      <c r="X56" s="48"/>
      <c r="Y56" s="48"/>
      <c r="Z56" s="48"/>
    </row>
    <row r="57">
      <c r="A57" s="48"/>
      <c r="B57" s="3" t="s">
        <v>298</v>
      </c>
      <c r="C57" s="47" t="str">
        <f>NOP!B36</f>
        <v>Coming off an injury riddled year, the New Orleans Pelicans finally addressed their biggest need - a rebounding and defensive center. With Jrue Holiday and Ryan Anderson back on the court, and a healthy Eric Gordon, the Pelicans look to make a push for that coveted playoff spot in the brutal west. But those hopes lie on the broad shoulders of their one eyebrowed star. After a successful FIBA campagin, Davis looks to build upon his allstar season. The Pelicans will go as far as he takes them. How soon can he cement his place among the best players in the league? Find out next time on Dragon Ball Z.</v>
      </c>
      <c r="D57" s="47" t="str">
        <f>NOP!C36</f>
        <v>Anthony Davis is off to the races, almost as if he took personal slight at ESPN's #3 ranking of him. His unibrow scoffs at nonbelievers. But while he's out destroying the world, Eric Gordon seems to have forgotten how basketball works. The Pelicans will need more production out of him to make noise in the wild wild west. </v>
      </c>
      <c r="E57" s="47" t="str">
        <f>NOP!D36</f>
        <v>The Pels have gone 4-1 since the last ranking, one only to Cleveland on the road. Meanwhile local police have put out an a missings person's report on Eric Gordon. Check your milk cartons for his perfecly round head and tell me if you've seen him. Interestingly, Gordon was a perfect 4-4 from the field during NOLA's scorching hot record setting route of Minnesota. Lets see if Gordon and the Pels can ride this heat wave on this tough WC road trip they face. </v>
      </c>
      <c r="F57" s="47" t="str">
        <f>NOP!E36</f>
        <v>New Orleans has dropped 3 straight since Eric Gordon's injury. That should tell you about everything you need to know.</v>
      </c>
      <c r="G57" s="47" t="str">
        <f>NOP!F36</f>
        <v>New Orleans has been red hot, sporting the league's best offense over the last 6 games. This is in large part due to the awakening of Jrue Holiday, who is averaging 22.2-8.4-3.4-2.2 on 62.1% TS over the last 5. Can the guards keep up this play when the Brow gets back?</v>
      </c>
      <c r="H57" s="47" t="str">
        <f>NOP!G36</f>
        <v>Another week, another epidsode of .500 ball. The pels continue to be a baffling team, beating teams like Houston and San Antonio but falling to Indiana. Not to mention, who knows what is going on with their lineups. I see them trot out 3 power forwards and 2 shooting guards from time to time. How's that for positions?</v>
      </c>
      <c r="I57" s="47" t="str">
        <f>NOP!H36</f>
        <v>Although New Orleas stayed true to its course of .500 ball, Gordon has returned to the starting lineup and defensive improvements are abound. Pelicans face a long Easter Conference road trip ahead and need to go streaking if they want to remain in the playoff picture. Hopefully, the addition of Quincy Pondextor provides much needed wing depth.</v>
      </c>
      <c r="J57" s="47" t="str">
        <f>NOP!I36</f>
        <v/>
      </c>
      <c r="K57" s="47" t="str">
        <f>NOP!J36</f>
        <v>The Pels playoff hopes rest squarely on Anthony Davis's furrowed brow. With Holiday set to return after all-star break, the Pelicans are in a good position to make a push for that last spot. They are tied with PHX in the loss column.</v>
      </c>
      <c r="L57" s="47" t="str">
        <f>NOP!K36</f>
        <v/>
      </c>
      <c r="M57" s="47" t="str">
        <f>NOP!L36</f>
        <v>First there was the .500 curse. Now there is the .5 games back curse. New Orleans remains hot on OKC's tail for the final playoff spot and neither team can afford to make a mistake. The good news is that Anthony Davis is averaging 30.3 ppg, 12.3 rpg, 5.3 bpg since his return. The bad news is that Jrue Holiday and Ryan Anderson are in suits. Nice sutis though. </v>
      </c>
      <c r="N57" s="47" t="str">
        <f>NOP!M36</f>
        <v>The Pelicans' playoff chase has faded with a 5-5 stretch that's seen the Suns pass them and OKC pull away. On the plus side, if they do miss the playoffs, as now seems likely, The Brow will get a competent coach next year.</v>
      </c>
      <c r="O57" s="47" t="str">
        <f>NOP!N36</f>
        <v>The Pelicans enter the final stretch of the season tied with OKC in the loss column. Do they have enough in the tank to close out the last 6 games? The schedule does them no favors.Let's see if their recent red hot offense continues and their surpsingly okay defense holds up. </v>
      </c>
      <c r="P57" s="47" t="str">
        <f>NOP!O36</f>
        <v/>
      </c>
      <c r="Q57" s="47" t="str">
        <f>NOP!P36</f>
        <v/>
      </c>
      <c r="R57" s="48"/>
      <c r="S57" s="48"/>
      <c r="W57" s="48"/>
      <c r="X57" s="48"/>
      <c r="Y57" s="48"/>
      <c r="Z57" s="48"/>
    </row>
    <row r="58">
      <c r="A58" s="48"/>
      <c r="B58" s="3" t="s">
        <v>299</v>
      </c>
      <c r="C58" s="47" t="str">
        <f>NYK!B36</f>
        <v>The Knicks are a team full of question marks - the arrival of Phil Jackson, Derek Fisher, and a host of rotation players creates one of the more intriguing unknowns in the league. Can they get back to their 54 win form of only two years ago, or will they fall flat in emabarassing fashion once again? Only time will tell, but things are looking up for the first time in over a decade. The first few weeks are likely to be awkward, turnover-laden affairs as the personnell adjust to a completely novel offensive mindset, but in a still-weak Eastern Conference, anything is possible.</v>
      </c>
      <c r="D58" s="47" t="str">
        <f>NYK!C36</f>
        <v> The Knicks, after an uninspiring opener, have jumped out to a 2-1 record with two consecutive wins over near-surefire playoff teams. The offense looks much more fluid, and it looks like the embarassment of the opener was more a result of Chicago's stingy defense than the Knicks' ineptitude. Carmelo looks re-energized, the team is working hard defensively, and most importantly, the Knicks are functioning as a team on both ends. It's hard to tell who's for real with such a small sample, but keep an eye out during the next stretch of games - the next 10 are much more winnable than the first 5.</v>
      </c>
      <c r="E58" s="47" t="str">
        <f>NYK!D36</f>
        <v>I daresay, these past two weeks involved absolutely classic Knickerbockers basketball. A seven game losing streak (including a loss to Orlando and a buzzer-beater from Trey Burke) came to an end Sunday...against the near-hapless Nuggets (sorry). No consistency has been noted for the Knicks on either end. They are still a question mark game-to-game, but the loss of Iman Shumpert (who was probably the second best player on the team so far) could be crucial. On the other hand, the Knicks have played a pretty heavy gauntlet of playoff teams and have generally managed to hang in all game...so who really knows.</v>
      </c>
      <c r="F58" s="47" t="str">
        <f>NYK!E36</f>
        <v/>
      </c>
      <c r="G58" s="47" t="str">
        <f>NYK!F36</f>
        <v>Let's just say the Knicks have won one game for every 6.6 they have played since starting 2-1. The offense isn't the problem despite lacking any consistent dribble penetration - defense and rebounding have been consistently underwhelming. The Knicks are as baffling a team as I have ever seen, with seemingly random bouts of good offensive and defensive tendencies making for a...frustrating viewing experience. They hang with everyone, but inevitably lose, a hallmark of last year's team...which will only get worse as their SG depth was devastated by injury.</v>
      </c>
      <c r="H58" s="47" t="str">
        <f>NYK!G36</f>
        <v>The Knicks suck. Melo is missing games, as is STAT, and we weren't winning even with them on the floor. It's time for a franchise center. That being said, this team has a point differential better than 3 other teams as of today.</v>
      </c>
      <c r="I58" s="47" t="str">
        <f>NYK!H36</f>
        <v>The Knicks are the worst team in the NBA right now, but our summer league lineup is kinda fun so that's nice.</v>
      </c>
      <c r="J58" s="47" t="str">
        <f>NYK!I36</f>
        <v>The losing streak ended and ended up turning into a 3 game win streak. The team has been led by the 10 day contract crew; most impressive has been Langston Galloway, who looks to be the exact spark of energy this team has desperately needed for two seasons running. Lance Thomas and Lou Amundson haven't been stellar, but they also bring a tone and intensity that the team was lacking. For now, the Knicks have been competitive against lower-tiered teams, and that's all we can ask for.</v>
      </c>
      <c r="K58" s="47" t="str">
        <f>NYK!J36</f>
        <v/>
      </c>
      <c r="L58" s="47" t="str">
        <f>NYK!K36</f>
        <v/>
      </c>
      <c r="M58" s="47" t="str">
        <f>NYK!L36</f>
        <v>Bargnani is our best player.</v>
      </c>
      <c r="N58" s="47" t="str">
        <f>NYK!M36</f>
        <v>The enigma that is the New York Knicks continues; a loss to the Timberwolves in the tank-a-thon 3.0 was counterbalanced by a victory over the defending champions. Langston Galloway, Alexey Shved, and Andrea Bargnani are the best players on our team, and those words will hopefully never be spoken again.</v>
      </c>
      <c r="O58" s="47" t="str">
        <f>NYK!N36</f>
        <v>Yup, still the worst. At least the season is almost over. NCAA tourney has been more entertaining for draft purposes.</v>
      </c>
      <c r="P58" s="47" t="str">
        <f>NYK!O36</f>
        <v/>
      </c>
      <c r="Q58" s="47" t="str">
        <f>NYK!P36</f>
        <v/>
      </c>
      <c r="R58" s="48"/>
      <c r="S58" s="48"/>
      <c r="W58" s="48"/>
      <c r="X58" s="48"/>
      <c r="Y58" s="48"/>
      <c r="Z58" s="48"/>
    </row>
    <row r="59">
      <c r="A59" s="48"/>
      <c r="B59" s="3" t="s">
        <v>300</v>
      </c>
      <c r="C59" s="47" t="str">
        <f>OKC!B36</f>
        <v>The Oklahoma City Thunder start another season with a star out due to an injury—this time, the Thunder are without their MVP. Through the offseason and the preseason, the Thunder have seen Ibaka, Durant, McGary, Collison, Perkins, Jackson, Telfair, Jones, and Morrow suffer some sort of injury. As the Thunder have missed out on advancing in the playoffs in 2013 and 2014 due to injuries, the priority for the team this season is to see if its core three players are able to make it to the finals intact. Watch to see if Westbrook is able to manage the team without Durant or if the team gets off to a poor start.</v>
      </c>
      <c r="D59" s="47" t="str">
        <f>OKC!C36</f>
        <v>It was a rough opening week for the Thunder and that looks to continue through at least the next 4 to 6 weeks—if not longer—as the team is without its two stars. While the team held its own by holding the lead through the first three quarters of each game with big showings from Perry Jones, the lack of depth due to injuries will hamper this team for the foreseeable future.</v>
      </c>
      <c r="E59" s="47" t="str">
        <f>OKC!D36</f>
        <v>Without Westbrook and Durant, the Thunder have struggled to a 2-6 record since the last power ranking and not without great effort from Reggie Jackson and Anthony Morrow. Until its stars are healthy, the Thunder shouldn't provide much outside of stagnant offense and zone defense.</v>
      </c>
      <c r="F59" s="47" t="str">
        <f>OKC!E36</f>
        <v>In his return game, Westbrook scored 32 points/8 assists/7 rebounds/1 steal in just 24 minutes of play—helping the Thunder win two consecutive games for the first time this season. Look for the Thunder to gradually improve its record as more players (Durant, Jones, McGary) return from injuries this month.</v>
      </c>
      <c r="G59" s="47" t="str">
        <f>OKC!F36</f>
        <v>With Kevin Durant and Russell Westbrook back, Oklahoma City has won eight of its last ten after a rough 3-12 start that saw the Thunder reach the worst record in the west. With incredible play from its stars and the fewest points allowed per game in the league, look for upcoming games against Golden State, Portland, San Antonio, and Dallas over the next two weeks to gauge where this team stands in the west and whether it can establish a winning record.</v>
      </c>
      <c r="H59" s="47" t="str">
        <f>OKC!G36</f>
        <v/>
      </c>
      <c r="I59" s="47" t="str">
        <f>OKC!H36</f>
        <v>Oklahoma City is still just short of a .500 record as they struggled through Westbrook’s recent slump—shooting only 32.3% FG and 18.8% 3FG over the last five games. Expect Oklahoma City to break the .500 threshold soon, as following the two upcoming games against the top-ranked Rockets and Warriors they have a road trip against the Eastern Conference through the rest of January.</v>
      </c>
      <c r="J59" s="47" t="str">
        <f>OKC!I36</f>
        <v>The Thunder have continued to hang around the .500 mark and they still haven’t been able to pull away from the Pelicans and Suns in pursuit of a playoff spot in the West. While offense has benefitted from the return of Durant and Westbrook, they are still in the middle of the pack on the aggregate—17th in points scored and 12th in points allowed per game.</v>
      </c>
      <c r="K59" s="47" t="str">
        <f>OKC!J36</f>
        <v>For the past few power rankings, the Thunder have remained within 1-2 games of the .500 mark and that problem continues to persist. Despite the disappointing loss to a browbeating buzzer-beater from Anthony Davis this week, the Thunder going forward looks promising with the emergence of Russell Bean Westbrook and a fully healthy squad that blew out the Clippers on Sunday.</v>
      </c>
      <c r="L59" s="47" t="str">
        <f>OKC!K36</f>
        <v>The Thunder haven’t lost a game since the previous power ranking. Despite Kevin Durant’s recurring foot problems, All-Star MVP Russell Westbrook is putting together his case for regular season MVP by averaging 30.6 points/9.4 assists/6.8 rebounds/1.4 steals on 49.5% shooting and a ridiculous 95.7% from the line. With new additions in Enes Kanter, DJ Augustin, Kyle Singler, and Steve Novak this team is looking the best it has all season.</v>
      </c>
      <c r="M59" s="47" t="str">
        <f>OKC!L36</f>
        <v>The Thunder has held firmly onto its playoff berth over the past two weeks despite three close losses to the Suns, Blazers, and Bulls. During Kevin Durant's absence it's been the Russell Westbrook show in Oklahoma City with five triple-doubles over six games.</v>
      </c>
      <c r="N59" s="47" t="str">
        <f>OKC!M36</f>
        <v>The Thunder have moved back to the eighth seed despite the announcement on Friday that the injury-riddled Kevin Durant was being removed from all basketball-related activities (read: he’s out indefinitely—possibly for the rest of the season). With the absence of Durant and Ibaka for the next few weeks, the Thunder hope that Westbrook will be enough to hold on to the eighth seed for the rest of the season.</v>
      </c>
      <c r="O59" s="47" t="str">
        <f>OKC!N36</f>
        <v>The Thunder have continued reeling in Kevin Durant’s absence. With several losses to Western conference playoff teams and the up-and-coming Jazz over the past couple of weeks, the prospects of making—much less advancing in—the playoffs look dimmer. The Pelicans have a good chance of catching the Thunder for the last playoff spot in the West, but it won’t be without a fight from Russell Westbrook.</v>
      </c>
      <c r="P59" s="47" t="str">
        <f>OKC!O36</f>
        <v/>
      </c>
      <c r="Q59" s="47" t="str">
        <f>OKC!P36</f>
        <v/>
      </c>
      <c r="R59" s="48"/>
      <c r="S59" s="48"/>
      <c r="W59" s="48"/>
      <c r="X59" s="48"/>
      <c r="Y59" s="48"/>
      <c r="Z59" s="48"/>
    </row>
    <row r="60">
      <c r="A60" s="48"/>
      <c r="B60" s="3" t="s">
        <v>301</v>
      </c>
      <c r="C60" s="47" t="str">
        <f>ORL!B36</f>
        <v>Elfrid Payton and Aaron Gordon have looked great in pre-season so far. Team has been competitive without Oladipo and Frye. This is a very deep, young, and athletic team. Payton, Oladipo, Harkless, and Gordon will provide defense, while Fournier, Harris, Frye, and Vucevic provide offense.</v>
      </c>
      <c r="D60" s="47" t="str">
        <f>ORL!C36</f>
        <v>Our record is not truly indicative of how we have played. We have played three close games against tough teams, without Oladipo. Frye is returning to form and Vucevic is continuing to dominate while averaging 18 points and 16 rebounds. Payton had a stellar performance vs Lowry with 16 points, 9 assists, and only 1 turnover on 50% FG. We have a tough opening schedule, but our entire team will change once Oladipo returns. Fournier and even Ben Gordon has been playing well which is a great thing for Orlando.</v>
      </c>
      <c r="E60" s="47" t="str">
        <f>ORL!D36</f>
        <v>The team finally has been playing much better with the return of Oladipo. We have had a very challenging schedule so far playing some good teams. Fournier continues to play exceptionally well. Aaron Gordon is set to miss some time with a broken foot. Orlando is finally starting to build some chemistry and Oladipo is slowly working his way back into the rotation. I don't envision a lot of wins in the next week or so due to our brutal schedule.</v>
      </c>
      <c r="F60" s="47" t="str">
        <f>ORL!E36</f>
        <v>The Orlando Magic lead the entire league in not only games played, but road games played, and still hold a respectable record at 7-12. On top of that, their next 5 games are also on the road against tough opponents. The usual suspects have continued to play well, with Payton being a huge spark off the bench. The team is learning to finally win on the road and the record should start improving once they get past this brutal portion of their schedule.</v>
      </c>
      <c r="G60" s="47" t="str">
        <f>ORL!F36</f>
        <v>The Orlando Magic were finally able to close out a game against a good team with a huge shot from Tobias Harris. After losing two last second games to GS and Washington, this recent win was good to see. The team could have easily been 12-14 if it weren't for 2 big shots by Curry and Beal. Vucevic has finally returned from injury and everyone is playing extremely well together. Aaron Gordon is also looking into making his return soon. His defense, energy, and rebounding was huge for us when he was playing. The Orlando Magic also still lead the league in most games played, as well as most road games played.</v>
      </c>
      <c r="H60" s="47" t="str">
        <f>ORL!G36</f>
        <v>Vaughn has finally made some recent changes to the starting lineup involving starting Payton and O'Quinn over Fournier and Frye. This allows Oladipo to play at his natural position and gives us much better interior defense than Fryes non existent defense. Ben Gordon has begun to thrive off the bench and has been an excellent and efficient spark plug off the bench. Even though Orlando still leads the league in games played and road games played, the schedule will start to even out and they will begin playing better as a unit and closing out more games.</v>
      </c>
      <c r="I60" s="47" t="str">
        <f>ORL!H36</f>
        <v>Just when it was starting to look like Orlando could make a serious push for the playoff, they go ona 6 game losing streak. The team has been absolutely depressing to watch. The team has no fight and no will no win. Some will blame the coach, others will blame the players, but either way something has to change. Now with 2 of our starters slated to possibly miss a few games, I envision more losing in our future.</v>
      </c>
      <c r="J60" s="47" t="str">
        <f>ORL!I36</f>
        <v>We have had terrific invidivual play with Vucevic averaging close to 30 points over a stretch of 8 games. Oladipo and Payton have also been playing at a very high level. However, team defense and coaching continues to be a huge issue. Frye is inconsistent as all hell and a defensive liability. Our coach has started a second round pick in Marble at SF for several games over Harris, Fournier, and Gordon, who was just inserted into the starting lineup tonight. We are playing like absolute trash right now and it is clear that there needs to be some changes made since we have the individual talent to be a much better team.</v>
      </c>
      <c r="K60" s="47" t="str">
        <f>ORL!J36</f>
        <v>We finally managed to get rid of Vaughn and it looks like our effort has skyrocketed these past 2 games. Last night loss to Chicago was extremely embarassing, but can be attributed to a very inexperienced team making several crucial mistakes in the final seconds of a game that was already over. Regardless, Vucevic and Oladipo are continuing to play well, and Payton has really upped his aggression and had a terrific game down the stretch against Chicago. Orlando has the talent to be a better team than their record suggest, they just need to develop a little more and find a decent coaching staff.</v>
      </c>
      <c r="L60" s="47" t="str">
        <f>ORL!K36</f>
        <v/>
      </c>
      <c r="M60" s="47" t="str">
        <f>ORL!L36</f>
        <v>Looks like the race to a top pick is in full effect, with several of our players suddenly becoming injured and missing a good amount of games. However, we have won our past 2 games and have been playing pretty good overall. Oladipo has scored 30+ points 2 out of his last 3 games and is showing a new aggression attacking the basket and finishing in transition. Also Payton continues to build nice chemistry with his teammates and continues to rack up assists while taking care of the ball at a decent rate for a rookie. </v>
      </c>
      <c r="N60" s="47" t="str">
        <f>ORL!M36</f>
        <v>We continue to deal with injuries to a majority of our players. This has made it even more difficult to win games. The teams inconsistent play is a huge red flag. Beating Portland one night, then getting blown out by Denver. Elfrid Payton is doing his best Westbrook impersonation with back to back triple doubles, while Oladipo and Vucevic continue to be consistent. Harris and Frye have been playing very poor as of late, especially on the defensive end. Things should improve once we find an established and experienced head coach next season.</v>
      </c>
      <c r="O60" s="47" t="str">
        <f>ORL!N36</f>
        <v>Getting Tobias Harris and Dewayne Dedmon back from injury was a big plus for the team. Wins against Minnesota and Milwaukee showed what type of team the Magic could really be, even if it negatively affects our lottery position. A coach with true NBA experience and another top-5 pick should help this team get on the right track, especially with a full offseason together.</v>
      </c>
      <c r="P60" s="47" t="str">
        <f>ORL!O36</f>
        <v>Losing 4 straight probably isn’t how the Magic wanted to end the season, but such is life. With Jacque Vaughn at head coach, the playoffs were never truly in consideration, even after the poor start of the East as a whole. A 2-win improvement isn’t what fans expected but it was only the third year of the rebuild. Hopefully an NBA-caliber coach and another top-5 pick can get this team into playoff contention.</v>
      </c>
      <c r="Q60" s="47" t="str">
        <f>ORL!P36</f>
        <v/>
      </c>
      <c r="R60" s="48"/>
      <c r="S60" s="48"/>
      <c r="W60" s="48"/>
      <c r="X60" s="48"/>
      <c r="Y60" s="48"/>
      <c r="Z60" s="48"/>
    </row>
    <row r="61">
      <c r="A61" s="48"/>
      <c r="B61" s="3" t="s">
        <v>302</v>
      </c>
      <c r="C61" s="47" t="str">
        <f>PHI!B36</f>
        <v>Our first looks of Nerlens Noel have been impressive. He struggled in the preseason opener but has since settled down into a nice 9 PPG, 9 RPG, and nearly 2 BPG. Wroten has struggled running the point with the starters and with no timetable for Michael Carter-Williams' return from shoulder surgery it could be a rough stuff for Wroten. Second round rookie KJ McDaniels has shown his defensive prowess and athleticism consistently throughout preseason and looks to be a bright spot in what is bound to be another difficult season.</v>
      </c>
      <c r="D61" s="47" t="str">
        <f>PHI!C36</f>
        <v>At least the games have been competitive for 3 quarters, right? The Sixers have only been outscored by 8 points through the first three quarters of each game but have been outscored 59 to 38 in the 4th quarters. They just don’t have anybody to come down and get a bucket for them when they need one. Hopefully that resolves itself with MCW coming back to practice this week and in games by next week.</v>
      </c>
      <c r="E61" s="47" t="str">
        <f>PHI!D36</f>
        <v>Despite the blowouts to the Raptors and Mavericks the Sixers played tough with Houston, Orlando, and Chicago all without Michael Carter-Williams. With their best player back in the lineup they are still searching for their first win but bouncing back and taking Houston to the wire was encouraging.  </v>
      </c>
      <c r="F61" s="47" t="str">
        <f>PHI!E36</f>
        <v>Welp. MCW's return has been quite disappointing and Tony Wroten is out of the lineup with a strained knee. On the bright side Noel has been putting in some really decent games and KJ McDaniels has proven that he needs as many minutes as he can handle. MCW's shooting will come around and with games against MIN and DET that first win could be right around the corner!</v>
      </c>
      <c r="G61" s="47" t="str">
        <f>PHI!F36</f>
        <v>WE WON! The Sixers have gone 2-5 since the last rankings with wins over Detroit and Minnesota and took Memphis to overtime after leading by 18 in the 4th quarter. MCW has been averaging 16.8 PPG, 10.6 APG, 8.9 RPG over that same stretch with two triple-doubles. Wroten missed 6 games with a sprained knee but is back and the emergence of Robert Covington has been a pleasant surprise as well.</v>
      </c>
      <c r="H61" s="47" t="str">
        <f>PHI!G36</f>
        <v>Since the last PR the Sixers have gone 2-4 including wins over Miami and Orlando. The offense is still awful, but the defense has been the third best defense in the league in DRtg over the same two weeks. They've held opponents to just 93.7 PPG which is also the third best over this stretch. The Sixers are still going to struggle to win games with the worst offense in the league, but the defense is starting to look really good.</v>
      </c>
      <c r="I61" s="47" t="str">
        <f>PHI!H36</f>
        <v>The Sixers have won 3 of their last 4 and 4 of their last 10. After an abysmal west coast road trip they have bounced back with wins over CLE, BRK, and IND. MCW and Tony Wroten have begun to show some real chemistry on the court and Nerlens Noel seems to be finding more and more consistency.</v>
      </c>
      <c r="J61" s="47" t="str">
        <f>PHI!I36</f>
        <v>Since the last PR the Sixers have posted a .500 record and sport the 3rd best DRtg behind Memphis and Charlotte. The offense is still struggling but their NetRtg is only at -1.0 which is a huge improvement over their league worst -10.4 on the year. The four wins came against DET, MIN, DEN, &amp; CHA with 20+ point comebacks against ATL and CLE that came up just short. Needless to say the last 31 games will be much different than the first 62. </v>
      </c>
      <c r="K61" s="47" t="str">
        <f>PHI!J36</f>
        <v>Since the last PR the Sixers have posted a .500 record and sport the 3rd best DRtg behind Memphis and Charlotte. The offense is still struggling but their NetRtg is only at -1.0 which is a huge improvement over their league worst -10.4 on the year. The four wins came against DET, MIN, DEN, &amp; CHA with 20+ point comebacks against ATL and CLE that came up just short. Needless to say the last 31 games will be much different than the first 62. </v>
      </c>
      <c r="L61" s="47" t="str">
        <f>PHI!K36</f>
        <v>The trade deadline saw the Sixers trade away reigning ROY Michael Carter-Williams for the LAL top-5 protected pick in next years draft. To replace him Hinkie brought in a favorite of his Isaiah Canaan from Houston to take over the PG duties for the rest of the season. Honestly there is no telling where the season is headed from here, but the offense should get better and the defense could get a little worse.</v>
      </c>
      <c r="M61" s="47" t="str">
        <f>PHI!L36</f>
        <v>Since the last ranking the Sixers have gone 2-6 with wins over playoff teams in WAS and ATL and they took OKC to OT before falling short. It's looking like they're finally starting to find a groove post MCW trade. None more so than Nerlens Noel who's averaging 12.0/11.0/1.5/2.3 blocks/2.6 steals and .750 from the free throw line. Plus Joel Embiid is doing [this] (https://vine.co/v/OEKxv2pHlmj).</v>
      </c>
      <c r="N61" s="47" t="str">
        <f>PHI!M36</f>
        <v>Since the last rankings the Sixers have gone 3-4 and post the 4th best DefRtg.  Over the last two weeks Nerlens is posting 14.6/9.4/1.4/2.0/2.0 on .538 from the field. David Robinson is the only rookie to ever have 1.8 SPG and 1.8 BPG and Nerlens has a chance to go over 2.0 in each. He's currently the only player in the top 10 steals and blocks in the league and has anchored the defensive.</v>
      </c>
      <c r="O61" s="47" t="str">
        <f>PHI!N36</f>
        <v>Just 1-7 since the last rankings the Sixers are just finishing out the string. Ish Smith and Nerlens Noel have made a real connection and are playing really well off each other and Hollis Thompson is shooting 48.5% from deep over the last two weeks. Almost there. </v>
      </c>
      <c r="P61" s="47" t="str">
        <f>PHI!O36</f>
        <v/>
      </c>
      <c r="Q61" s="47" t="str">
        <f>PHI!P36</f>
        <v/>
      </c>
      <c r="R61" s="48"/>
      <c r="S61" s="48"/>
      <c r="W61" s="48"/>
      <c r="X61" s="48"/>
      <c r="Y61" s="48"/>
      <c r="Z61" s="48"/>
    </row>
    <row r="62">
      <c r="A62" s="48"/>
      <c r="B62" s="3" t="s">
        <v>303</v>
      </c>
      <c r="C62" s="47" t="str">
        <f>PHX!B36</f>
        <v>The Suns are 3-1 so far in the preseason, with the backcourt trio of Dragic, Bledsoe and Thomas already looking well-adjusted and impressive. The Suns are looking to build on their surprising 2013-14 campaign, as second-year coach Jeff Hornacek has emphasized the importance of a deeper rotation and faster pace. Their goal is without question to make the playoffs in a tough Western Conference. With only a few games left in the preseason, a couple of questions remain. Which third-string big man will make the roster, Shavlik Randolph or Earl Barron? And who will win the battle for the starting power forward spot, all-around forward Markieff Morris or floor spacer Anthony Tolliver?</v>
      </c>
      <c r="D62" s="47" t="str">
        <f>PHX!C36</f>
        <v>The Suns blew out the Lakers by 20 and took a surprising win over the Spurs at home before falling to the Utah Jazz in an ugly game on the road. Inconsistency may be typical for this inexperienced roster that relies so heavily on three-point shooting. Isaiah Thomas, Markieff Morris and Alex Len have played exceptionally well, whereas Dragic, Green and Plumlee have been underwhelming. </v>
      </c>
      <c r="E62" s="47" t="str">
        <f>PHX!D36</f>
        <v>The Suns have gone 3-4 in the past 2 weeks, but in their defense, only two of those games were against below .500 teams (the Lakers and Hornets). Goran Dragic's shot is back, and the backcourt "chuck wagon" of Green and Thomas has been fantastic. Not to jump the gun, but don't be surprised if Phoenix rises in the standings soon; they will only play one above .500 team in their next nine games. </v>
      </c>
      <c r="F62" s="47" t="str">
        <f>PHX!E36</f>
        <v>The Suns had the perfect opportunity to improve their record during an easy eastern conference road trip. However, after going 4-0 on the east coast, the team dropped 2 of its last 3 (and neither loss was against a playoff team). On the bright side, Isaiah Thomas will likely be back soon after missing three games with an ankle injury.</v>
      </c>
      <c r="G62" s="47" t="str">
        <f>PHX!F36</f>
        <v/>
      </c>
      <c r="H62" s="47" t="str">
        <f>PHX!G36</f>
        <v>The Suns are currently on a six game winning streak ever since they adopted a starting lineup of Bledsoe, Dragic, Tucker, Morris and Len. Is that an impressive feat? Judge for yourself. Over the past two weeks they've beaten good teams like Washington and Dallas but also had the benefit of playing the struggling Lakers, Hornets and Knicks. </v>
      </c>
      <c r="I62" s="47" t="str">
        <f>PHX!H36</f>
        <v>The Suns recently lost to New Orleans by 3, San Antonio by 5, OKC by 3 in overtime and Memphis by 12 in double overtime. They've proven that they can at least hang around with the big boys. The question is, do they actually have the talent and experience that it takes to close out those games? Were they to make the playoffs, could they at least win a couple of games and put up a fight?</v>
      </c>
      <c r="J62" s="47" t="str">
        <f>PHX!I36</f>
        <v>I think it's time for me to give some love to my Suns. They're now 14-6 since inserting Alex Len into the starting lineup back in December, with all 6 of those losses coming against .500+ teams. The road ahead is difficult, but for now they're holding off OKC. </v>
      </c>
      <c r="K62" s="47" t="str">
        <f>PHX!J36</f>
        <v>The Suns just finished up a brutal eight-game stretch in which they faced eight consecutive opponents with superior records. They managed to finish 3-5, which is certainly respectable and which shows that they won't be pushed around by the league's contenders. But is that good enough to prevent the Pelicans or Thunder from taking the 8th seed?</v>
      </c>
      <c r="L62" s="68" t="str">
        <f>PHX!K36</f>
        <v>https://pbs.twimg.com/media/B-eYPCeCAAAGn-V.jpg</v>
      </c>
      <c r="M62" s="47" t="str">
        <f>PHX!L36</f>
        <v>Since the last rankings the Suns have had both a 74-point performance against San Antonio and a 79-point game against Cleveland. While we all know that the team's defense is far from elite, the Suns—and Suns fans—are not accustomed to seeing the team struggle offensively as well. Brandon Knight and three first-round picks were acquired in the interest of the organization's future, but for now there are some glaring holes in the roster. </v>
      </c>
      <c r="N62" s="47" t="str">
        <f>PHX!M36</f>
        <v>Things seem to be coming together for Phoenix coming down to the end of the season. Since the last power ranking, their only losses have come to the top 2 teams in the league: GSW &amp; Atlanta. They've had strong wins over the Pelicans, Rockets, and Mavs and are currently riding a 4 game win streak.</v>
      </c>
      <c r="O62" s="47" t="str">
        <f>PHX!N36</f>
        <v>Not much left to do this season except watch a floundering team without two of its starters take on 5 more .500+ teams. There are few bright spots now besides watching T.J. Warren and Archie Goodwin get the playing time that they deserve. </v>
      </c>
      <c r="P62" s="47" t="str">
        <f>PHX!O36</f>
        <v/>
      </c>
      <c r="Q62" s="47" t="str">
        <f>PHX!P36</f>
        <v/>
      </c>
      <c r="R62" s="48"/>
      <c r="S62" s="48"/>
      <c r="W62" s="48"/>
      <c r="X62" s="48"/>
      <c r="Y62" s="48"/>
      <c r="Z62" s="48"/>
    </row>
    <row r="63">
      <c r="A63" s="48"/>
      <c r="B63" s="3" t="s">
        <v>304</v>
      </c>
      <c r="C63" s="47" t="str">
        <f>POR!B36</f>
        <v>The Blazers outperformed preseason expectations with their 54-win season, advancing to the Playoff's second round for the first time since 2000. This season, the elite starting five have new veteran bench players Chris Kaman and Steve Blake to further rely on as they look to hold their place near the top of the Western Conference.</v>
      </c>
      <c r="D63" s="47" t="str">
        <f>POR!C36</f>
        <v/>
      </c>
      <c r="E63" s="47" t="str">
        <f>POR!D36</f>
        <v/>
      </c>
      <c r="F63" s="47" t="str">
        <f>POR!E36</f>
        <v>Winners of 10 of their last 11, with their only loss coming at the hands of Memphis. This week will be a test for them, as they take to the road in ernest for the first time.</v>
      </c>
      <c r="G63" s="47" t="str">
        <f>POR!F36</f>
        <v>It's been an up and down couple of weeks for the Blazers. After winning 13 of 14 games, they lost to the Wolves in embarrassing fashion, and the Bulls in a nail biter. They recovered against Indiana in a game where Nic Batum shot over 50% for the first time all season. Hopefully this is a sign of thigns to come for him.</v>
      </c>
      <c r="H63" s="47" t="str">
        <f>POR!G36</f>
        <v>The Blazers havehad onlyone losssince we last checked in, and they werewithout Aldridge and RoLofor that game. </v>
      </c>
      <c r="I63" s="47" t="str">
        <f>POR!H36</f>
        <v>The Blazers lost to Atlanta, but who hasn't? Other than that they have remained hot, lead by the increasingly impressive Damian Lillard. And for those who still think he's unathlatic, check out this little number http://streamable.com/f88</v>
      </c>
      <c r="J63" s="47" t="str">
        <f>POR!I36</f>
        <v>LaMarcus Aldridge tore a ligament in his left thumb, Kaman and Batum have also apparently been playing with torn ligaments in their hands for weeks, Robin Lopez still has a broken hand, and Joel Freeland has no timetable for return after hurting his shoulder. On the plus side, CJ McCollum's previously broken hand seems to be holding up just fine!</v>
      </c>
      <c r="K63" s="47" t="str">
        <f>POR!J36</f>
        <v>They're finally starting to heal, but they haven't started to play a whole lot better. Since we last checked in, they've gone 3-4, including a heartbreaking late game collapse against Dallas. On the plus side, they did win their re-match with Houston, and Damnian Lillard was named as the replacement for Blake Griffin in the All-Star game. </v>
      </c>
      <c r="L63" s="47" t="str">
        <f>POR!K36</f>
        <v>All-Star break didn't do much to right the ship in Portland. They've come out of the gate losers of two straight while losing Aldridge to another hand injury. On the plus side, Afflalo looks like a natural fit. With a little time, he should help the team immensely. </v>
      </c>
      <c r="M63" s="47" t="str">
        <f>POR!L36</f>
        <v>Blazer nation is still in shock over losing Wesley Matthews to an achilles tear. Arron Afflalo has been a nice addition, though, and is standing in admirably.</v>
      </c>
      <c r="N63" s="47" t="str">
        <f>POR!M36</f>
        <v>On the heels of Wes' season ending achilles tear, Aldridge and Batum's reagrivated injuries, and a four game losing streak, even the most diehard of Blazer fans are getting concerned. Can they still get it all together for a playoff push?</v>
      </c>
      <c r="O63" s="47" t="str">
        <f>POR!N36</f>
        <v>Despite a tough loss to the Clippers, the Blazers are back on track after a rough stretch of 5 straight losses. The play of CJ McCollum has been a particularly bright spot. Since the last rankings, he's averaged 12.375 points on 54% shooting in just 22 minutes per game. </v>
      </c>
      <c r="P63" s="47" t="str">
        <f>POR!O36</f>
        <v/>
      </c>
      <c r="Q63" s="47" t="str">
        <f>POR!P36</f>
        <v/>
      </c>
      <c r="R63" s="48"/>
      <c r="S63" s="48"/>
      <c r="W63" s="48"/>
      <c r="X63" s="48"/>
      <c r="Y63" s="48"/>
      <c r="Z63" s="48"/>
    </row>
    <row r="64">
      <c r="A64" s="48"/>
      <c r="B64" s="3" t="s">
        <v>305</v>
      </c>
      <c r="C64" s="47" t="str">
        <f>SAC!B36</f>
        <v/>
      </c>
      <c r="D64" s="47" t="str">
        <f>SAC!C36</f>
        <v/>
      </c>
      <c r="E64" s="47" t="str">
        <f>SAC!D36</f>
        <v/>
      </c>
      <c r="F64" s="47" t="str">
        <f>SAC!E36</f>
        <v>The Sacramento Kings finished their tough November schedule above .500 even though they had injuries plague them. Darren Collison and Rudy Gay missed the same two games, and after their return, DeMarcus Cousins missed the last two games. Kings look to take advantage of their easier schedule in December and finish the year off strong!</v>
      </c>
      <c r="G64" s="47" t="str">
        <f>SAC!F36</f>
        <v>The Kings have been struggling to find an identity without DeMarcus Cousins, who has been out for 9 games due to viral meningitis.  Both the offense and defense have had to adjust to Cousins being out, and neither side has figured out how to play for 48 minutes.  However, the Kings have had leads in many of these games, and often taken these leads all the way to the fourth quarter.  Unfortunately, life sans Boogie has shown just how bad the Kings are without the big man in the closing minutes of ball games, leading to blown leads against the Pacers, Lakers, Rockets and Pistons.  Come back DeMarcus, your planet needs you.  </v>
      </c>
      <c r="H64" s="47" t="str">
        <f>SAC!G36</f>
        <v>Mike Malone was fired two weeks ago, and I'd be lying if I told you morale was anything other than at a low point for the season so far.  A blowout against Golden State and a tough loss to a screaming Isaiah Thomas haven't helped.  Luckily, there are a few things to look forward to for us Kings fans.  Boogie is back and playing ball, scoring 39 in our most recent win against New York.  With Boogie in the lineup for a consistent streak of games (hopefully), the Kings should find a way to win more often than they have been lately.  </v>
      </c>
      <c r="I64" s="47" t="str">
        <f>SAC!H36</f>
        <v>After what seemed to be rock bottom for the Kings this season (knock on wood), the Kings that started the season 9-6 are starting to return.  Let me emphasize the "starting" portion of that statement.  Coming back to Sacramento after a 4 game road trip (1-3), the Kings surprised by blowing out the Thunder.  Then they surprised by getting blown out by the Nuggets.  Then they surprised by blowing out the (LeBron-less) Cavs.  Defense has been the key to this teams success and failures, and it seems like the Kings defense is deciding to play some days and not others.  Hopefully they can develop some consistency going forward.</v>
      </c>
      <c r="J64" s="47" t="str">
        <f>SAC!I36</f>
        <v>Over the last few weeks, the Kings have had their fair share of bad luck and then well deserved losses.  Bringing great effort against teams like the Blazers, Mavericks, and Clippers, the Kings competed like the Kings of early November.  However, in losses to Brooklyn and Miami, the effort did not show up.  DeMarcus called the Kings "mentally weak" in a postgame interview, and it appears that he is right.  Hopefully they can get back on track, as the schedule doesn't get any tougher.  Also, it'd be nice if Klay Thompson would never do what he did again.  </v>
      </c>
      <c r="K64" s="47" t="str">
        <f>SAC!J36</f>
        <v>I can't believe I'm ranking the Kings as high as 25 with the way everything has been going.  These are truly dark times in Sacramento.  There is little hope on the court, the team looks and sounds frustrated.  Before tonight the Kings had dropped 11 of 12.  But there is a glimmer of hope recently with the George Karl reports popping up each hour.  And when things looked darker than dark, Boogie delivered "God's plan" with a physics defying game-winner against Phoenix. Hopefully that shot is a sign of things to come.  </v>
      </c>
      <c r="L64" s="47" t="str">
        <f>SAC!K36</f>
        <v>Boogie was an all-star and George Karl is the new coach.  There were finally two positives.  Unfortunately, there is still a lot of work to be done.  I attended both Karl's first game in Sac vs. the Celts and his 2nd game against the Clips in LA, and I can tell you that this team is both already different and still the same.  At times, a brand new style of ball has shown itself as the Kings have made beautiful passes down the court and been more confident from 3.  And at other times, they are still stagnant, immature, and figuring things out.  If they can win half of the rest of their games, I'll be a happy fan.</v>
      </c>
      <c r="M64" s="47" t="str">
        <f>SAC!L36</f>
        <v>We had a good win against Memphis and a fun win against New York.  Other than that, I think I have to compare the Kings to the stale donut I'm currently eating.  Yes, donuts are awesome and I love them dearly.  But sometimes a donut gets crusty and stale, and ends up leaving Channing Frye open for an entire game, or gives up 24 points to a guy named Tyler Johnson (Seriously guys what the hell).  However, the Kings were up by a staggering 44 points at one point against the Knicks just about a week ago!  Unfortunately, I think a stale donut could do that too.   </v>
      </c>
      <c r="N64" s="47" t="str">
        <f>SAC!M36</f>
        <v>George Karl's wing man, Andre Miller, has been solid filling in for Darren Collison. Sacramento is still struggling to stack consecutive wins but with their new coach and an incoming lottery pick they're just trying to get through the final leg of this NBA season.</v>
      </c>
      <c r="O64" s="47" t="str">
        <f>SAC!N36</f>
        <v/>
      </c>
      <c r="P64" s="47" t="str">
        <f>SAC!O36</f>
        <v/>
      </c>
      <c r="Q64" s="47" t="str">
        <f>SAC!P36</f>
        <v/>
      </c>
      <c r="R64" s="48"/>
      <c r="S64" s="48"/>
      <c r="W64" s="48"/>
      <c r="X64" s="48"/>
      <c r="Y64" s="48"/>
      <c r="Z64" s="48"/>
    </row>
    <row r="65">
      <c r="A65" s="48"/>
      <c r="B65" s="3" t="s">
        <v>306</v>
      </c>
      <c r="C65" s="47" t="str">
        <f>SAS!B36</f>
        <v/>
      </c>
      <c r="D65" s="47" t="str">
        <f>SAS!C36</f>
        <v>Spurs still missing 3 key rotations players in Mills, Splitter, and Belinelli and dropped a few games to fringe playoff contenders like Sacremento and New Orleans, but good showings against two top western conference teams, The Warriors and Clippers, the Spurs show that they can still hang with the top teams. They'll need to find their shooting stroke and cut down on turnovers quickly they will slide further down the rankings.</v>
      </c>
      <c r="E65" s="47" t="str">
        <f>SAS!D36</f>
        <v/>
      </c>
      <c r="F65" s="47" t="str">
        <f>SAS!E36</f>
        <v/>
      </c>
      <c r="G65" s="47" t="str">
        <f>SAS!F36</f>
        <v>With a few losses to the Lakers and the Nets, the Spurs continute their odd trend of winning against good team on the road and losing to under .500 teams this year. Tiago Splitter has returned which should boost their defense as well as give Duncan more oppurtunities to rest throughout the year. </v>
      </c>
      <c r="H65" s="47" t="str">
        <f>SAS!G36</f>
        <v/>
      </c>
      <c r="I65" s="47" t="str">
        <f>SAS!H36</f>
        <v/>
      </c>
      <c r="J65" s="47" t="str">
        <f>SAS!I36</f>
        <v>Kawhi is back and it has sparked the defense, his return along with Patty Mills getting back into the swing of the season has had the SPurs looking pretty good in their last few games except for a rough loss to the Bulls. </v>
      </c>
      <c r="K65" s="47" t="str">
        <f>SAS!J36</f>
        <v/>
      </c>
      <c r="L65" s="47" t="str">
        <f>SAS!K36</f>
        <v/>
      </c>
      <c r="M65" s="47" t="str">
        <f>SAS!L36</f>
        <v>After losing 4 straight out of the All-Star break, things were looking bleak in Spurs land. Thanks to the resurgence of Tony Parker and Kawhi Leonard San Antonio finds themselves in the midst of a five game win streak and climbing up the standings in the West. Talks of waiving Tim Duncan have picked up after finishing with 0 FGM against the Chicago Bulls.</v>
      </c>
      <c r="N65" s="47" t="str">
        <f>SAS!M36</f>
        <v>Spurs have had a strange few weeks with a loss in overtime to Kyrie Irving and a loss to the Knicks d-league representatives, but also strong wins over Atlanta, Boston, Milwaukee, and Toronto. [Kawhi](https://pbs.twimg.com/media/CALexTZUwAA1VIQ.jpg) and [Tiago](http://i.imgur.com/OWZHnXd.png) are coming on strong, and things are starting to look good in Spurs land at the right time. [Yay.](http://gfycat.com/ComfortableHastyAsp)</v>
      </c>
      <c r="O65" s="47" t="str">
        <f>SAS!N36</f>
        <v>[I had a write-up but Kawhi Leonard stole it.](http://i.imgur.com/T1EjlGL.jpg) In all seriousness, the Spurs are rolling right now - 7 straight wins (including a huge win over GSW) along with posting the highest +/- over the last two weeks. Their final seeding in the playoffs is still up in the air (especially with two games against Houston coming up), but the team and fans have to be feeling confident right now.</v>
      </c>
      <c r="P65" s="47" t="str">
        <f>SAS!O36</f>
        <v/>
      </c>
      <c r="Q65" s="47" t="str">
        <f>SAS!P36</f>
        <v/>
      </c>
      <c r="R65" s="48"/>
      <c r="S65" s="48"/>
      <c r="W65" s="48"/>
      <c r="X65" s="48"/>
      <c r="Y65" s="48"/>
      <c r="Z65" s="48"/>
    </row>
    <row r="66">
      <c r="A66" s="48"/>
      <c r="B66" s="3" t="s">
        <v>307</v>
      </c>
      <c r="C66" s="47" t="str">
        <f>TOR!B36</f>
        <v>The Raptors finished last season with their best record in franchise history. They were also within one Paul Pierce block of the 2nd round of the NBA playoffs. After returning their core roster for this season and adding extra bench scoring in the form of Lou Williams, Toronto is poised to continue their success. Scoring will be handled by Demar Derozan and Kyle Lowry. Extra development is expected to be seen for Jonas Valunciunas. With Greivis Vasquez, Tyler Hansbrough, Patrick Patterson and Williams all expected to come off the bench, the Raptors should have one of the deepest benches in the NBA.</v>
      </c>
      <c r="D66" s="47" t="str">
        <f>TOR!C36</f>
        <v>With a 2-1 record in the opening week. The Raps started out strong. They beat the teams they should beat, Atlanta and Orlando, and lost a very winnable game against the Heat. Missing free throws and allowing too many 3s are the biggest issues so far this season. JV has shown improvement, Lowry and Demar have continued where they left off and Greivis has been great off the bench. James Johnson is already showing how great of a signing he was by coming off the bench and playing his tail off defensively.</v>
      </c>
      <c r="E66" s="47" t="str">
        <f>TOR!D36</f>
        <v>A tough loss on TNT to Chicago did little to mitigate the excitement the Raptors have started the season with. 6-1 since the last rankings and holding on to 1st in the East, it has been a dream start in Toronto. Demar DeRozan bounced back from a couple of bad games during their last game against Utah, JV had his best game of the season against the Jazz as well and Kyle Lowry is as steady as ever. The next few weeks sees quite a few tough games for the Raps who have had a relatively easy schedule so far. It will tell us a lot about how it matches up against elite competition.</v>
      </c>
      <c r="F66" s="47" t="str">
        <f>TOR!E36</f>
        <v>As Toronto fans know, even when things are going well you should be wary. During a tough loss to Dallas, Demar Derozan went down with injury and his timetable for a return has not been defined. That along with an unfortunate loss to the Lakers marred what was an otherwise excellent two weeks, going 5-2. Losing Demar hurts but it shoudln't be for too long and the Raptors' depth will allow them to stay competitive. This west coast trip will tell us a lot of how far this Raps team might go this year. </v>
      </c>
      <c r="G66" s="47" t="str">
        <f>TOR!F36</f>
        <v>Life without Demar has had its ups and downs. The team has still been able to win the games it should but has struggled in late game situations against good teams. Kyle Lowry is still playing the best basketball of his life and Terrence Ross has stepped up big time in Demar's absence. In the last weeks, JV has also made huge strides and played like a man down low. These are all things that point to the Raptors being better than they have ever been once Derozan is able to work himself back into the lineup. The Raps have an easy week coming up followed by a really tough 7 game road trip because of the World Juniors being in Toronto. Playing above .500 ball on the road trip would be amazing and show even more growth for this young team.</v>
      </c>
      <c r="H66" s="47" t="str">
        <f>TOR!G36</f>
        <v>Toronto still has not found a way to get by Chicago. That being said, they took care of all their weak opponents on their home stretch and opened up their season long 7 game road trip with a massive win over the Clippers and followed that up with another great win against Denver. of note, JV (except the most recent Denver game) has played like a monster down low and Kyle continues to prove he is an all star guard in any conference. </v>
      </c>
      <c r="I66" s="47" t="str">
        <f>TOR!H36</f>
        <v>It was a tough two weeks for the Raptors since the last rankings. Their west coast swing that started off brilliantly, ended with 3 straight losses. After a Portland game that was lost in OT (and seemingly took forever thanks to the referees), Toronto dropped two consecutive games that ended in blowouts against Golden State and Phoenix. It was hoped that coming back to Toronto would cure their blues but they proceeded to lay an egg against a resurging Hornets team and Gerald Henderson, who seemed possessed by Kobe's spirit. Thankfully there are some silver linings to their struggles. Their most recent game against Boston, the Raptors were firing on all cylinders and looked much more like their early season selves. It also sounds like Demar DeRozan could return at any time, providing a huge boost to the team.</v>
      </c>
      <c r="J66" s="47" t="str">
        <f>TOR!I36</f>
        <v>The Raptors have been in somewhat of a swoon in the last month. The easiest way to notice that is that many of our fans have been looking to get Casey fired and have the whole team traded. It's pretty easy to see that Toronto has not been the most successful franchise ever as our fans don't seem to know how to handle a bad stretch of games. That being said, the Raps have now won 3 of their last 4 and Demar looked most impressive last night against Detroit. Defense is still an issue, DJ Augustin looked like Steph Curry against Toronto's perimeter D and it isn't the first time this year marginally talented guards have put up season or career highs. Still. Kyle Lowry is an all star starter, the Raps are a shoe-in to win the Atlantic and clinch a top 4 seed and they are still on pace for their best season ever. Calm down Raptors fans, it is not yet time to burn down the ACC. Our season goal should now be to avoid a 4th place finish and not have to deal with one of Chicago, Washington or Cleveland in the first round. </v>
      </c>
      <c r="K66" s="47" t="str">
        <f>TOR!J36</f>
        <v>Losses to Brooklyn and Milwaukee are much easier to stomach when sandwiched between a 6 game winning streak and great wins over the Clippers and the Spurs. James Johnson has found his way back into the lineup and has made a huge impact on the games, going to the rim and showing off his polished post game. As for the other Johnson, Amir, he looks healthier than he has all year and is playing like it. His energy and tenacity sets the tone for the Raptors' defense and the whole team looks to follow suit. Demar is falling back into a groove and has turned into a great passer off the drive and kick game. All in all, this was a great two weeks for Toronto and this team is humming along quite nicely.</v>
      </c>
      <c r="L66" s="47" t="str">
        <f>TOR!K36</f>
        <v>A tough loss to Houston in the most recent game doesn't hurt as much considering it was preceeded by an absolute drubbing of the Hawks. Toronto is now clearly out of its rough patch and is humming quite nicely for the second half. James Johnson is making the most out of his starts and has been a key player for the team with his effort. Down the stretch, the hope is to find TRoss' confidence for the playoffs, to keep Amir healthy and keep pushing JV to becoming the dominant big man he can be. Shout out to Chris Bosh, we will always have love for you big homie and we wish you a quick and relatively easy recovery from the blood clots. We want you out there killing it every night. Much love.</v>
      </c>
      <c r="M66" s="68" t="str">
        <f>TOR!L36</f>
        <v>http://imgur.com/pzbus8D</v>
      </c>
      <c r="N66" s="47" t="str">
        <f>TOR!M36</f>
        <v>It was an up and down two weeks for the Raptors. Focusing on the positives, Demar has been playing really well for a fairly sustained period. This last month is the best he has looked all season and his penchant for getting to the rim seems to have returned. JV, who became a father this week and gained some dad strength, has been playing extremely well. Though the team doesn't involve him enough in the offense, Jonas has found his spots to get some points and has also been very efficient in doing so. Terrence Ross keeps wavering between playing with confidence and looking lost but his 3 has been dropping when teammates are finding him in rythm. Toronto has a creampuff schedule to end the season and the goal should be to get Kyle healthy, try to reach 50 wins for the first time in franchise history and get ready for the playoffs where winning at least one round will be considered a success.</v>
      </c>
      <c r="O66" s="47" t="str">
        <f>TOR!N36</f>
        <v>At this point, toronto is who they are. Winning a playoff series is the goal. Anything else would be gravy. Expect to see a lot of Lou hero ball in the playoffs. For better or for worse. </v>
      </c>
      <c r="P66" s="47" t="str">
        <f>TOR!O36</f>
        <v>After missing the 50 win mark thanks to some clutch plays by Boston (in two separate games), Toronto is heading into the playoffs locked into a series with the Washington Wizards. During regular season play, Toronto had little trouble with John Wall and his squad, sweeping them. Then again, we all heard about Brooklyn sweeping Miami last regular season only to be easily dispatched by that same Heat team in the playoffs. Once the post season begins, nothing else matters and Toronto will need to step up to defeat a very capable (despite their coach) Wizards team. The good news is that they have home court advantage and Demar DeRozan has been blistering hot to finish off the season. Toronto is ready for another year of post season craze, WE THE NORTH baby!</v>
      </c>
      <c r="Q66" s="47" t="str">
        <f>TOR!P36</f>
        <v/>
      </c>
      <c r="R66" s="48"/>
      <c r="S66" s="48"/>
      <c r="W66" s="48"/>
      <c r="X66" s="48"/>
      <c r="Y66" s="48"/>
      <c r="Z66" s="48"/>
    </row>
    <row r="67">
      <c r="A67" s="48"/>
      <c r="B67" s="3" t="s">
        <v>308</v>
      </c>
      <c r="C67" s="47" t="str">
        <f>UTH!B36</f>
        <v>The Jazz spent some money on League of Legends expert, Gordon Hayward, aka white lebron, but what else were we gonna spend that money on? A new coach, a team full of interestings prospects will make this season an interesting one in Salt Lake City.</v>
      </c>
      <c r="D67" s="47" t="str">
        <f>UTH!C36</f>
        <v/>
      </c>
      <c r="E67" s="47" t="str">
        <f>UTH!D36</f>
        <v>So everyone saw the buzzer beaters. What they didn't necessarily see was the Jazz leading a good Raptors team in the 4th quarter, on the 5th road game in 7 days and the 2nd night of a back to back. We then proceeded to get blown out in the last 8 minutes, but it was an OK showing for a 5 game road trip to go 2-3. We've got fun players, we've got /u/jwbt123 (shoutout to his niece!) doing the game threads, we love our coach and our guys. Good vibes in Utah.</v>
      </c>
      <c r="F67" s="47" t="str">
        <f>UTH!E36</f>
        <v>As the Jazz have lost five in a row, the luster is wearing off the new season somewhat. We are happy Gordon Hayward is making plays, he's been looking really good and his game is nice too. The Jazz love to fall down like 17 pts in the first then claw back, which means they are competitive, since they do usually claw back in--but still to inconsistent to beat good teams.</v>
      </c>
      <c r="G67" s="47" t="str">
        <f>UTH!F36</f>
        <v>Aside from a surprise win against the spurs, the jazz have looked shockingly bad on both offense and defense. The jazz peri eter shooting goes ice cold for games at a time, or so it feels. Rudy Gobert has been a bright spot in the bleakness.</v>
      </c>
      <c r="H67" s="47" t="str">
        <f>UTH!G36</f>
        <v>It seems like Coach Quin is getting through to these kids because the jazz have been playing pretty well. A few good wins matched with competitve losses has elevated the jazz out of the bottom of the league. For now, anyway, the Jazz may be losing the services of starter Alec Burks for an extended period due to a lingering shoulder injury.</v>
      </c>
      <c r="I67" s="47" t="str">
        <f>UTH!H36</f>
        <v>je suis [rudy](http://i.imgur.com/0rmr1wA.jpg).
Jazz are playing pretty damn well, consistent solid play from our heavy contracts and some inspiring play by some younger guys forced into enhanced roles due to injury. If the jazz were in the east, we'd be tuning up for a first round exit. We comin' ya'll.</v>
      </c>
      <c r="J67" s="47" t="str">
        <f>UTH!I36</f>
        <v>Quin Snyder so far has gambled correctly with his PGs. Starting the timid Dante Exum has produced possibly his best games as a pro, and Trey Burke has dutifully accept the bench gunner role. In Haygod we trust, go jazz.</v>
      </c>
      <c r="K67" s="47" t="str">
        <f>UTH!J36</f>
        <v>It was a 2-5 stretch but not so terrible as that sounds, due to playing 2 back-to-backs against good teams. Lost to Boston in the worst game the Jazz have played all year, Lost in very close games to the Clippers, Grizzles, Blazers, Suns. We did carry a double digit lead through the entire game to a win in dominating fashion against Golden State. And destroyed the inferior Sacto Kings. Hayward is looking like a damn stud.</v>
      </c>
      <c r="L67" s="47" t="str">
        <f>UTH!K36</f>
        <v>2-1 since the last update! Over the break, we lost Enes Kanter for some low value assets, Rudy Gobert was snubbed for the Junior Varsity all-star MVP, and we just played a great game against Portland. Hollinger has the jazz officially in the top 15 of his formula rankings, and our playoff odds have risen from 0 to .3 !!! We did it yall!</v>
      </c>
      <c r="M67" s="47" t="str">
        <f>UTH!L36</f>
        <v>If you haven't heard, the Jazz are playing the league's best D, by a substantial margin, for a while now. Of course (insert Gobert nickname here) will get much adulation, but the player with the best DRtg on the Jazz is actually Lilsap, Baby Sap, the Sapling, known to the government as Elijah Millsap. Also shoutout to Dante the youngblood locking veteran point guards up on a nightly basis at this point. At 6'6 with long arms and rangy lateral quickness, it can be very difficult for opposing PGs to even set up a play, leading to broken plays and general fugliness. Choo-Choo .5% mofos let's get it.</v>
      </c>
      <c r="N67" s="47" t="str">
        <f>UTH!M36</f>
        <v>Gordon Hayward has a (mild) shoulder injury from a hard fall and Gobert still hasn't looked the same since his ankle sprain---it may be time to rest our guys as the season winds down--fans got in their fun. Despite the injuries, the Jazz keep chugging along, going 5-2 since the last power rankings, with respectable losses to a red-hot Wizards team (was their 4th win in a row), and a loss in the Oracle @GSW (where the dubs have only lost 2 times this season). The other 5 games were ugly defensive basketball and the jazz won them all, as is the norm these days.</v>
      </c>
      <c r="O67" s="47" t="str">
        <f>UTH!N36</f>
        <v>In this stretch the Jazz lost 3 games in a row, and then won 4 out of 5, with Hayward, Favors and Trey Burke all missing games at some point along the way. In the absence of 3 of the more veteran players, rookie PG Dante Exum has shown flashes of what he can be, recording his career high 12 assists in a game. And the other rookie, Rodney? That guy can just flat out ball. </v>
      </c>
      <c r="P67" s="47" t="str">
        <f>UTH!O36</f>
        <v/>
      </c>
      <c r="Q67" s="47" t="str">
        <f>UTH!P36</f>
        <v/>
      </c>
      <c r="R67" s="48"/>
      <c r="S67" s="48"/>
      <c r="W67" s="48"/>
      <c r="X67" s="48"/>
      <c r="Y67" s="48"/>
      <c r="Z67" s="48"/>
    </row>
    <row r="68">
      <c r="A68" s="48"/>
      <c r="B68" s="3" t="s">
        <v>309</v>
      </c>
      <c r="C68" s="47" t="str">
        <f>WAS!B36</f>
        <v>It had been 9 long years since the Wizards last won a playoff series, and the franchise is looking to build on that success. Losing Trevor Ariza hurts but he was replaced with Paul Pierce who signed a much shorter, cheaper contract in the offseason. Bench bigs who provided quality minutes, Trevor Booker and Al Harrington, were also replaced by Kris Humphries and DeJuan Blair. Washington's House of Guards will look to improve and mature even more to make a deeper playoff run this time around. Meanwhile Nene Hilario and Marcin Gortat, who form the wizards veteran frontcourt, will try to stay healthy and take some of the pressure off of the Wizards' young stars. The Wizards have retooled but will it be enough to take a step forward in the East over teams who have added bigger pieces?</v>
      </c>
      <c r="D68" s="47" t="str">
        <f>WAS!C36</f>
        <v>Opening the season without 3 key players resulted in a tough loss at Miami. After Nene came back from suspension he contributed in wins against Orlando and Milwaukee. Wall has had a double double in all three games and is the league leader in assists so far. The Ottoman Empire took the Nation's capital by storm in the home opener, providing the team solid perimeter defense and a reliable jumper.</v>
      </c>
      <c r="E68" s="47" t="str">
        <f>WAS!D36</f>
        <v/>
      </c>
      <c r="F68" s="47" t="str">
        <f>WAS!E36</f>
        <v>The Wizards schedule toughened up with 6 straight games against .500 and over teams. The return of Beal helped as they went 3-3 in those games. John Wall remains the most consistent player on the team averaging 18 points 9 assists. Porter and Butler continue to be great options of the bench. </v>
      </c>
      <c r="G68" s="47" t="str">
        <f>WAS!F36</f>
        <v/>
      </c>
      <c r="H68" s="47" t="str">
        <f>WAS!G36</f>
        <v>John Wall is the heart and soul of this Wizards Franchise. He is second in assists (10.3) and steals (2.1) per game as well as leading the league in 360 layups (2). The Wizards have been winning games mainly with their top 5 defense. We'll see if it holds up against a tough road stretch out west.</v>
      </c>
      <c r="I68" s="47" t="str">
        <f>WAS!H36</f>
        <v>The Wizards had a fair start to 2015 going 3-3. First were close losses at OKC and SA. Then came 3 straight wins including a 16 point statement vs CHI. However it is disappointing that we laid an egg in ATL the next game. Gooden and Webster still coming back from injuries will bolster the bench.</v>
      </c>
      <c r="J68" s="47" t="str">
        <f>WAS!I36</f>
        <v>The Wizards are in the top 4 of three point percentage and the bottom 4 of three point attempts. This team over-settles for midrange jumpers due to Wittman's coaching. Our big front line of Nene and Gortat is also being used more for shooting jumpers than rolling to the basket or posting up. With Portland out 3 front court players the Wizards still got outrebounded and outscored in the paint.</v>
      </c>
      <c r="K68" s="47" t="str">
        <f>WAS!J35</f>
        <v/>
      </c>
      <c r="L68" s="47" t="str">
        <f>WAS!K36</f>
        <v>Entering All Star break losing 6 of 8, the Wiz needed another option off the bench.. Instead we traded one of our better role players for nothing. Post break has begun with double digit losses to the Cavs and Pistons. In February only 3 players are averaging 10+ points and Garret freaking Temple is the only player shooting over 33% from 3. This team is losing it's way at the worst possible time.</v>
      </c>
      <c r="M68" s="47" t="str">
        <f>WAS!L36</f>
        <v>Who are the Wizards? What are they doing? This team opened the second half losing 5 in a row and went from 2nd in the east back in December to possibly the 6 seed 2 months later. The only answer Wiz fans have right now is firing Whitman. Rotations have been a mystery but the bench is nonexistent anyway. Is trading Andre Miller for Ramon Sessions the biggest blunder of any team this season?</v>
      </c>
      <c r="N68" s="47" t="str">
        <f>WAS!M36</f>
        <v>Things looked to be on the up and up until last nights loss to Sacramento. The Wizards have had a top 5 net rating (+8.2) since last rankings with statement wins over the Grizz, Jazz (statement?) and Trailblazers. The line up goes 9 deep and as long as the outside shots are falling the Wiz will be in it.</v>
      </c>
      <c r="O68" s="47" t="str">
        <f>WAS!N36</f>
        <v/>
      </c>
      <c r="P68" s="47" t="str">
        <f>WAS!O36</f>
        <v/>
      </c>
      <c r="Q68" s="47" t="str">
        <f>WAS!P36</f>
        <v/>
      </c>
      <c r="R68" s="48"/>
      <c r="S68" s="48"/>
      <c r="W68" s="48"/>
      <c r="X68" s="48"/>
      <c r="Y68" s="48"/>
      <c r="Z68" s="48"/>
    </row>
    <row r="69">
      <c r="A69" s="48"/>
      <c r="B69" s="48"/>
      <c r="C69" s="48"/>
      <c r="W69" s="48"/>
      <c r="X69" s="48"/>
      <c r="Y69" s="48"/>
      <c r="Z69" s="48"/>
    </row>
    <row r="70">
      <c r="A70" s="52" t="s">
        <v>310</v>
      </c>
      <c r="B70" s="48"/>
      <c r="C70" s="52">
        <v>0.0</v>
      </c>
      <c r="D70" s="52">
        <v>1.0</v>
      </c>
      <c r="E70" s="52">
        <v>2.0</v>
      </c>
      <c r="F70" s="52">
        <v>3.0</v>
      </c>
      <c r="G70" s="52">
        <v>4.0</v>
      </c>
      <c r="H70" s="52">
        <v>5.0</v>
      </c>
      <c r="I70" s="52">
        <v>6.0</v>
      </c>
      <c r="J70" s="52">
        <v>7.0</v>
      </c>
      <c r="K70" s="52">
        <v>8.0</v>
      </c>
      <c r="L70" s="52">
        <v>9.0</v>
      </c>
      <c r="M70" s="52">
        <v>10.0</v>
      </c>
      <c r="N70" s="52">
        <v>11.0</v>
      </c>
      <c r="O70" s="52">
        <v>12.0</v>
      </c>
      <c r="P70" s="52">
        <v>13.0</v>
      </c>
      <c r="Q70" s="52">
        <v>14.0</v>
      </c>
      <c r="R70" s="48"/>
      <c r="S70" s="48"/>
      <c r="T70" s="48"/>
      <c r="U70" s="48"/>
      <c r="V70" s="48"/>
      <c r="W70" s="48"/>
      <c r="X70" s="48"/>
      <c r="Y70" s="48"/>
      <c r="Z70" s="48"/>
    </row>
    <row r="71">
      <c r="A71" s="48"/>
      <c r="B71" s="3" t="s">
        <v>271</v>
      </c>
      <c r="C71" s="47" t="str">
        <f>REC!B168</f>
        <v/>
      </c>
      <c r="D71" s="47" t="str">
        <f>REC!C168</f>
        <v>1-1</v>
      </c>
      <c r="E71" s="47" t="str">
        <f>REC!D168</f>
        <v>5-4</v>
      </c>
      <c r="F71" s="47" t="str">
        <f>REC!E168</f>
        <v>9-6</v>
      </c>
      <c r="G71" s="47" t="str">
        <f>REC!F168</f>
        <v>16-7</v>
      </c>
      <c r="H71" s="47" t="str">
        <f>REC!G168</f>
        <v>22-19</v>
      </c>
      <c r="I71" s="47" t="str">
        <f>REC!H168</f>
        <v>29-8</v>
      </c>
      <c r="J71" s="47" t="str">
        <f>REC!I168</f>
        <v>37-8</v>
      </c>
      <c r="K71" s="47" t="str">
        <f>REC!J168</f>
        <v>42-10</v>
      </c>
      <c r="L71" s="47" t="str">
        <f>REC!K168</f>
        <v>44-12</v>
      </c>
      <c r="M71" s="47" t="str">
        <f>REC!L168</f>
        <v>49-13</v>
      </c>
      <c r="N71" s="47" t="str">
        <f>REC!M168</f>
        <v>53-17</v>
      </c>
      <c r="O71" s="47" t="str">
        <f>REC!N168</f>
        <v>57-19</v>
      </c>
      <c r="P71" s="47" t="str">
        <f>REC!O168</f>
        <v>-</v>
      </c>
      <c r="Q71" s="47" t="str">
        <f>REC!P168</f>
        <v/>
      </c>
      <c r="R71" s="48"/>
      <c r="S71" s="48"/>
      <c r="T71" s="48"/>
      <c r="U71" s="48"/>
      <c r="V71" s="48"/>
      <c r="W71" s="48"/>
      <c r="X71" s="48"/>
      <c r="Y71" s="48"/>
      <c r="Z71" s="48"/>
    </row>
    <row r="72">
      <c r="A72" s="48"/>
      <c r="B72" s="3" t="s">
        <v>275</v>
      </c>
      <c r="C72" s="47" t="str">
        <f>REC!B169</f>
        <v/>
      </c>
      <c r="D72" s="47" t="str">
        <f>REC!C169</f>
        <v>1-1</v>
      </c>
      <c r="E72" s="47" t="str">
        <f>REC!D169</f>
        <v>3-5</v>
      </c>
      <c r="F72" s="47" t="str">
        <f>REC!E169</f>
        <v>4-10</v>
      </c>
      <c r="G72" s="47" t="str">
        <f>REC!F169</f>
        <v>7-14</v>
      </c>
      <c r="H72" s="47" t="str">
        <f>REC!G169</f>
        <v>10-18</v>
      </c>
      <c r="I72" s="47" t="str">
        <f>REC!H169</f>
        <v>12-23</v>
      </c>
      <c r="J72" s="47" t="str">
        <f>REC!I169</f>
        <v>15-27</v>
      </c>
      <c r="K72" s="47" t="str">
        <f>REC!J169</f>
        <v>19-31</v>
      </c>
      <c r="L72" s="47" t="str">
        <f>REC!K169</f>
        <v>20-33</v>
      </c>
      <c r="M72" s="47" t="str">
        <f>REC!L169</f>
        <v>25-36</v>
      </c>
      <c r="N72" s="47" t="str">
        <f>REC!M169</f>
        <v>30-39</v>
      </c>
      <c r="O72" s="47" t="str">
        <f>REC!N169</f>
        <v>35-42</v>
      </c>
      <c r="P72" s="47" t="str">
        <f>REC!O169</f>
        <v>-</v>
      </c>
      <c r="Q72" s="47" t="str">
        <f>REC!P169</f>
        <v/>
      </c>
      <c r="R72" s="48"/>
      <c r="S72" s="48"/>
      <c r="T72" s="48"/>
      <c r="U72" s="48"/>
      <c r="V72" s="48"/>
      <c r="W72" s="48"/>
      <c r="X72" s="48"/>
      <c r="Y72" s="48"/>
      <c r="Z72" s="48"/>
    </row>
    <row r="73">
      <c r="A73" s="48"/>
      <c r="B73" s="3" t="s">
        <v>278</v>
      </c>
      <c r="C73" s="47" t="str">
        <f>REC!B170</f>
        <v/>
      </c>
      <c r="D73" s="47" t="str">
        <f>REC!C170</f>
        <v>1-1</v>
      </c>
      <c r="E73" s="47" t="str">
        <f>REC!D170</f>
        <v>4-5</v>
      </c>
      <c r="F73" s="47" t="str">
        <f>REC!E170</f>
        <v>6-9</v>
      </c>
      <c r="G73" s="47" t="str">
        <f>REC!F170</f>
        <v>10-12</v>
      </c>
      <c r="H73" s="47" t="str">
        <f>REC!G170</f>
        <v>13-16</v>
      </c>
      <c r="I73" s="47" t="str">
        <f>REC!H170</f>
        <v>16-21</v>
      </c>
      <c r="J73" s="47" t="str">
        <f>REC!I170</f>
        <v>18-26</v>
      </c>
      <c r="K73" s="47" t="str">
        <f>REC!J170</f>
        <v>21-29</v>
      </c>
      <c r="L73" s="47" t="str">
        <f>REC!K170</f>
        <v>22-31</v>
      </c>
      <c r="M73" s="47" t="str">
        <f>REC!L170</f>
        <v>25-36</v>
      </c>
      <c r="N73" s="47" t="str">
        <f>REC!M170</f>
        <v>29-39</v>
      </c>
      <c r="O73" s="47" t="str">
        <f>REC!N170</f>
        <v>35-41</v>
      </c>
      <c r="P73" s="47" t="str">
        <f>REC!O170</f>
        <v>-</v>
      </c>
      <c r="Q73" s="47" t="str">
        <f>REC!P170</f>
        <v/>
      </c>
      <c r="R73" s="48"/>
      <c r="S73" s="48"/>
      <c r="T73" s="48"/>
      <c r="U73" s="48"/>
      <c r="V73" s="48"/>
      <c r="W73" s="48"/>
      <c r="X73" s="48"/>
      <c r="Y73" s="48"/>
      <c r="Z73" s="48"/>
    </row>
    <row r="74">
      <c r="A74" s="48"/>
      <c r="B74" s="3" t="s">
        <v>279</v>
      </c>
      <c r="C74" s="47" t="str">
        <f>REC!B171</f>
        <v/>
      </c>
      <c r="D74" s="47" t="str">
        <f>REC!C171</f>
        <v>1-2</v>
      </c>
      <c r="E74" s="47" t="str">
        <f>REC!D171</f>
        <v>4-6</v>
      </c>
      <c r="F74" s="47" t="str">
        <f>REC!E171</f>
        <v>4-14</v>
      </c>
      <c r="G74" s="47" t="str">
        <f>REC!F171</f>
        <v>6-17</v>
      </c>
      <c r="H74" s="47" t="str">
        <f>REC!G171</f>
        <v>10-21</v>
      </c>
      <c r="I74" s="47" t="str">
        <f>REC!H171</f>
        <v>15-24</v>
      </c>
      <c r="J74" s="47" t="str">
        <f>REC!I171</f>
        <v>19-26</v>
      </c>
      <c r="K74" s="47" t="str">
        <f>REC!J171</f>
        <v>22-29</v>
      </c>
      <c r="L74" s="47" t="str">
        <f>REC!K171</f>
        <v>22-32</v>
      </c>
      <c r="M74" s="47" t="str">
        <f>REC!L171</f>
        <v>28-33</v>
      </c>
      <c r="N74" s="47" t="str">
        <f>REC!M171</f>
        <v>30-38</v>
      </c>
      <c r="O74" s="47" t="str">
        <f>REC!N171</f>
        <v>33-43</v>
      </c>
      <c r="P74" s="47" t="str">
        <f>REC!O171</f>
        <v>-</v>
      </c>
      <c r="Q74" s="47" t="str">
        <f>REC!P171</f>
        <v/>
      </c>
      <c r="R74" s="48"/>
      <c r="S74" s="48"/>
      <c r="T74" s="48"/>
      <c r="U74" s="48"/>
      <c r="V74" s="48"/>
      <c r="W74" s="48"/>
      <c r="X74" s="48"/>
      <c r="Y74" s="48"/>
      <c r="Z74" s="48"/>
    </row>
    <row r="75">
      <c r="A75" s="48"/>
      <c r="B75" s="3" t="s">
        <v>282</v>
      </c>
      <c r="C75" s="47" t="str">
        <f>REC!B172</f>
        <v/>
      </c>
      <c r="D75" s="47" t="str">
        <f>REC!C172</f>
        <v>2-1</v>
      </c>
      <c r="E75" s="47" t="str">
        <f>REC!D172</f>
        <v>7-3</v>
      </c>
      <c r="F75" s="47" t="str">
        <f>REC!E172</f>
        <v>11-6</v>
      </c>
      <c r="G75" s="47" t="str">
        <f>REC!F172</f>
        <v>15-8</v>
      </c>
      <c r="H75" s="47" t="str">
        <f>REC!G172</f>
        <v>21-9</v>
      </c>
      <c r="I75" s="47" t="str">
        <f>REC!H172</f>
        <v>26-12</v>
      </c>
      <c r="J75" s="47" t="str">
        <f>REC!I172</f>
        <v>29-17</v>
      </c>
      <c r="K75" s="47" t="str">
        <f>REC!J172</f>
        <v>32-20</v>
      </c>
      <c r="L75" s="47" t="str">
        <f>REC!K172</f>
        <v>35-21</v>
      </c>
      <c r="M75" s="47" t="str">
        <f>REC!L172</f>
        <v>39-25</v>
      </c>
      <c r="N75" s="47" t="str">
        <f>REC!M172</f>
        <v>42-29</v>
      </c>
      <c r="O75" s="47" t="str">
        <f>REC!N172</f>
        <v>46-31</v>
      </c>
      <c r="P75" s="47" t="str">
        <f>REC!O172</f>
        <v>-</v>
      </c>
      <c r="Q75" s="47" t="str">
        <f>REC!P172</f>
        <v/>
      </c>
      <c r="R75" s="48"/>
      <c r="S75" s="48"/>
      <c r="T75" s="48"/>
      <c r="U75" s="48"/>
      <c r="V75" s="48"/>
      <c r="W75" s="48"/>
      <c r="X75" s="48"/>
      <c r="Y75" s="48"/>
      <c r="Z75" s="48"/>
    </row>
    <row r="76">
      <c r="A76" s="48"/>
      <c r="B76" s="3" t="s">
        <v>285</v>
      </c>
      <c r="C76" s="47" t="str">
        <f>REC!B173</f>
        <v/>
      </c>
      <c r="D76" s="47" t="str">
        <f>REC!C173</f>
        <v>1-1</v>
      </c>
      <c r="E76" s="47" t="str">
        <f>REC!D173</f>
        <v>5-3</v>
      </c>
      <c r="F76" s="47" t="str">
        <f>REC!E173</f>
        <v>8-7</v>
      </c>
      <c r="G76" s="47" t="str">
        <f>REC!F173</f>
        <v>13-9</v>
      </c>
      <c r="H76" s="47" t="str">
        <f>REC!G173</f>
        <v>18-12</v>
      </c>
      <c r="I76" s="47" t="str">
        <f>REC!H173</f>
        <v>19-19</v>
      </c>
      <c r="J76" s="47" t="str">
        <f>REC!I173</f>
        <v>25-20</v>
      </c>
      <c r="K76" s="47" t="str">
        <f>REC!J173</f>
        <v>32-21</v>
      </c>
      <c r="L76" s="47" t="str">
        <f>REC!K173</f>
        <v>35-22</v>
      </c>
      <c r="M76" s="47" t="str">
        <f>REC!L173</f>
        <v>40-25</v>
      </c>
      <c r="N76" s="47" t="str">
        <f>REC!M173</f>
        <v>46-26</v>
      </c>
      <c r="O76" s="47" t="str">
        <f>REC!N173</f>
        <v>50-27</v>
      </c>
      <c r="P76" s="47" t="str">
        <f>REC!O173</f>
        <v>-</v>
      </c>
      <c r="Q76" s="47" t="str">
        <f>REC!P173</f>
        <v/>
      </c>
      <c r="R76" s="48"/>
      <c r="S76" s="48"/>
      <c r="T76" s="48"/>
      <c r="U76" s="48"/>
      <c r="V76" s="48"/>
      <c r="W76" s="48"/>
      <c r="X76" s="48"/>
      <c r="Y76" s="48"/>
      <c r="Z76" s="48"/>
    </row>
    <row r="77">
      <c r="A77" s="48"/>
      <c r="B77" s="3" t="s">
        <v>286</v>
      </c>
      <c r="C77" s="47" t="str">
        <f>REC!B174</f>
        <v/>
      </c>
      <c r="D77" s="47" t="str">
        <f>REC!C174</f>
        <v>2-1</v>
      </c>
      <c r="E77" s="47" t="str">
        <f>REC!D174</f>
        <v>7-3</v>
      </c>
      <c r="F77" s="47" t="str">
        <f>REC!E174</f>
        <v>13-5</v>
      </c>
      <c r="G77" s="47" t="str">
        <f>REC!F174</f>
        <v>17-8</v>
      </c>
      <c r="H77" s="47" t="str">
        <f>REC!G174</f>
        <v>22-31</v>
      </c>
      <c r="I77" s="47" t="str">
        <f>REC!H174</f>
        <v>26-12</v>
      </c>
      <c r="J77" s="47" t="str">
        <f>REC!I174</f>
        <v>30-15</v>
      </c>
      <c r="K77" s="47" t="str">
        <f>REC!J174</f>
        <v>35-18</v>
      </c>
      <c r="L77" s="47" t="str">
        <f>REC!K174</f>
        <v>38-20</v>
      </c>
      <c r="M77" s="47" t="str">
        <f>REC!L174</f>
        <v>40-24</v>
      </c>
      <c r="N77" s="47" t="str">
        <f>REC!M174</f>
        <v>44-27</v>
      </c>
      <c r="O77" s="47" t="str">
        <f>REC!N174</f>
        <v>46-31</v>
      </c>
      <c r="P77" s="47" t="str">
        <f>REC!O174</f>
        <v>-</v>
      </c>
      <c r="Q77" s="47" t="str">
        <f>REC!P174</f>
        <v/>
      </c>
      <c r="R77" s="48"/>
      <c r="S77" s="48"/>
      <c r="T77" s="48"/>
      <c r="U77" s="48"/>
      <c r="V77" s="48"/>
      <c r="W77" s="48"/>
      <c r="X77" s="48"/>
      <c r="Y77" s="48"/>
      <c r="Z77" s="48"/>
    </row>
    <row r="78">
      <c r="A78" s="48"/>
      <c r="B78" s="3" t="s">
        <v>287</v>
      </c>
      <c r="C78" s="47" t="str">
        <f>REC!B175</f>
        <v/>
      </c>
      <c r="D78" s="47" t="str">
        <f>REC!C175</f>
        <v>1-1</v>
      </c>
      <c r="E78" s="47" t="str">
        <f>REC!D175</f>
        <v>2-7</v>
      </c>
      <c r="F78" s="47" t="str">
        <f>REC!E175</f>
        <v>8-8</v>
      </c>
      <c r="G78" s="47" t="str">
        <f>REC!F175</f>
        <v>10-14</v>
      </c>
      <c r="H78" s="47" t="str">
        <f>REC!G175</f>
        <v>13-18</v>
      </c>
      <c r="I78" s="47" t="str">
        <f>REC!H175</f>
        <v>17-20</v>
      </c>
      <c r="J78" s="47" t="str">
        <f>REC!I175</f>
        <v>18-26</v>
      </c>
      <c r="K78" s="47" t="str">
        <f>REC!J175</f>
        <v>19-32</v>
      </c>
      <c r="L78" s="47" t="str">
        <f>REC!K175</f>
        <v>20-35</v>
      </c>
      <c r="M78" s="47" t="str">
        <f>REC!L175</f>
        <v>22-41</v>
      </c>
      <c r="N78" s="47" t="str">
        <f>REC!M175</f>
        <v>27-44</v>
      </c>
      <c r="O78" s="47" t="str">
        <f>REC!N175</f>
        <v>28-49</v>
      </c>
      <c r="P78" s="47" t="str">
        <f>REC!O175</f>
        <v>-</v>
      </c>
      <c r="Q78" s="47" t="str">
        <f>REC!P175</f>
        <v/>
      </c>
      <c r="R78" s="48"/>
      <c r="S78" s="48"/>
      <c r="T78" s="48"/>
      <c r="U78" s="48"/>
      <c r="V78" s="48"/>
      <c r="W78" s="48"/>
      <c r="X78" s="48"/>
      <c r="Y78" s="48"/>
      <c r="Z78" s="48"/>
    </row>
    <row r="79">
      <c r="A79" s="48"/>
      <c r="B79" s="3" t="s">
        <v>288</v>
      </c>
      <c r="C79" s="47" t="str">
        <f>REC!B176</f>
        <v/>
      </c>
      <c r="D79" s="47" t="str">
        <f>REC!C176</f>
        <v>0-3</v>
      </c>
      <c r="E79" s="47" t="str">
        <f>REC!D176</f>
        <v>3-7</v>
      </c>
      <c r="F79" s="47" t="str">
        <f>REC!E176</f>
        <v>3-14</v>
      </c>
      <c r="G79" s="47" t="str">
        <f>REC!F176</f>
        <v>5-19</v>
      </c>
      <c r="H79" s="47" t="str">
        <f>REC!G176</f>
        <v>7-47</v>
      </c>
      <c r="I79" s="47" t="str">
        <f>REC!H176</f>
        <v>13-24</v>
      </c>
      <c r="J79" s="47" t="str">
        <f>REC!I176</f>
        <v>17-28</v>
      </c>
      <c r="K79" s="47" t="str">
        <f>REC!J176</f>
        <v>20-32</v>
      </c>
      <c r="L79" s="47" t="str">
        <f>REC!K176</f>
        <v>23-33</v>
      </c>
      <c r="M79" s="47" t="str">
        <f>REC!L176</f>
        <v>23-39</v>
      </c>
      <c r="N79" s="47" t="str">
        <f>REC!M176</f>
        <v>26-44</v>
      </c>
      <c r="O79" s="47" t="str">
        <f>REC!N176</f>
        <v>30-47</v>
      </c>
      <c r="P79" s="47" t="str">
        <f>REC!O176</f>
        <v>-</v>
      </c>
      <c r="Q79" s="47" t="str">
        <f>REC!P176</f>
        <v/>
      </c>
      <c r="R79" s="48"/>
      <c r="S79" s="48"/>
      <c r="T79" s="48"/>
      <c r="U79" s="48"/>
      <c r="V79" s="48"/>
      <c r="W79" s="48"/>
      <c r="X79" s="48"/>
      <c r="Y79" s="48"/>
      <c r="Z79" s="48"/>
    </row>
    <row r="80">
      <c r="A80" s="48"/>
      <c r="B80" s="3" t="s">
        <v>289</v>
      </c>
      <c r="C80" s="47" t="str">
        <f>REC!B177</f>
        <v/>
      </c>
      <c r="D80" s="47" t="str">
        <f>REC!C177</f>
        <v>2-0</v>
      </c>
      <c r="E80" s="47" t="str">
        <f>REC!D177</f>
        <v>8-2</v>
      </c>
      <c r="F80" s="47" t="str">
        <f>REC!E177</f>
        <v>14-2</v>
      </c>
      <c r="G80" s="47" t="str">
        <f>REC!F177</f>
        <v>21-2</v>
      </c>
      <c r="H80" s="47" t="str">
        <f>REC!G177</f>
        <v>24-14</v>
      </c>
      <c r="I80" s="47" t="str">
        <f>REC!H177</f>
        <v>29-5</v>
      </c>
      <c r="J80" s="47" t="str">
        <f>REC!I177</f>
        <v>36-6</v>
      </c>
      <c r="K80" s="47" t="str">
        <f>REC!J177</f>
        <v>40-9</v>
      </c>
      <c r="L80" s="47" t="str">
        <f>REC!K177</f>
        <v>43-10</v>
      </c>
      <c r="M80" s="47" t="str">
        <f>REC!L177</f>
        <v>49-12</v>
      </c>
      <c r="N80" s="47" t="str">
        <f>REC!M177</f>
        <v>56-13</v>
      </c>
      <c r="O80" s="47" t="str">
        <f>REC!N177</f>
        <v>63-14</v>
      </c>
      <c r="P80" s="47" t="str">
        <f>REC!O177</f>
        <v>-</v>
      </c>
      <c r="Q80" s="47" t="str">
        <f>REC!P177</f>
        <v/>
      </c>
      <c r="R80" s="48"/>
      <c r="S80" s="48"/>
      <c r="T80" s="48"/>
      <c r="U80" s="48"/>
      <c r="V80" s="48"/>
      <c r="W80" s="48"/>
      <c r="X80" s="48"/>
      <c r="Y80" s="48"/>
      <c r="Z80" s="48"/>
    </row>
    <row r="81">
      <c r="A81" s="48"/>
      <c r="B81" s="3" t="s">
        <v>290</v>
      </c>
      <c r="C81" s="47" t="str">
        <f>REC!B178</f>
        <v/>
      </c>
      <c r="D81" s="47" t="str">
        <f>REC!C178</f>
        <v>3-0</v>
      </c>
      <c r="E81" s="47" t="str">
        <f>REC!D178</f>
        <v>9-1</v>
      </c>
      <c r="F81" s="47" t="str">
        <f>REC!E178</f>
        <v>13-4</v>
      </c>
      <c r="G81" s="47" t="str">
        <f>REC!F178</f>
        <v>18-5</v>
      </c>
      <c r="H81" s="47" t="str">
        <f>REC!G178</f>
        <v>21-8</v>
      </c>
      <c r="I81" s="47" t="str">
        <f>REC!H178</f>
        <v>26-11</v>
      </c>
      <c r="J81" s="47" t="str">
        <f>REC!I178</f>
        <v>31-14</v>
      </c>
      <c r="K81" s="47" t="str">
        <f>REC!J178</f>
        <v>35-16</v>
      </c>
      <c r="L81" s="47" t="str">
        <f>REC!K178</f>
        <v>37-18</v>
      </c>
      <c r="M81" s="47" t="str">
        <f>REC!L178</f>
        <v>43-20</v>
      </c>
      <c r="N81" s="47" t="str">
        <f>REC!M178</f>
        <v>46-23</v>
      </c>
      <c r="O81" s="47" t="str">
        <f>REC!N178</f>
        <v>53-24</v>
      </c>
      <c r="P81" s="47" t="str">
        <f>REC!O178</f>
        <v>-</v>
      </c>
      <c r="Q81" s="47" t="str">
        <f>REC!P178</f>
        <v/>
      </c>
      <c r="R81" s="48"/>
      <c r="S81" s="48"/>
      <c r="T81" s="48"/>
      <c r="U81" s="48"/>
      <c r="V81" s="48"/>
      <c r="W81" s="48"/>
      <c r="X81" s="48"/>
      <c r="Y81" s="48"/>
      <c r="Z81" s="48"/>
    </row>
    <row r="82">
      <c r="A82" s="48"/>
      <c r="B82" s="3" t="s">
        <v>291</v>
      </c>
      <c r="C82" s="47" t="str">
        <f>REC!B179</f>
        <v/>
      </c>
      <c r="D82" s="47" t="str">
        <f>REC!C179</f>
        <v>1-2</v>
      </c>
      <c r="E82" s="47" t="str">
        <f>REC!D179</f>
        <v>4-7</v>
      </c>
      <c r="F82" s="47" t="str">
        <f>REC!E179</f>
        <v>7-10</v>
      </c>
      <c r="G82" s="47" t="str">
        <f>REC!F179</f>
        <v>7-17</v>
      </c>
      <c r="H82" s="47" t="str">
        <f>REC!G179</f>
        <v>11-20</v>
      </c>
      <c r="I82" s="47" t="str">
        <f>REC!H179</f>
        <v>15-24</v>
      </c>
      <c r="J82" s="47" t="str">
        <f>REC!I179</f>
        <v>16-30</v>
      </c>
      <c r="K82" s="47" t="str">
        <f>REC!J179</f>
        <v>20-32</v>
      </c>
      <c r="L82" s="47" t="str">
        <f>REC!K179</f>
        <v>23-33</v>
      </c>
      <c r="M82" s="47" t="str">
        <f>REC!L179</f>
        <v>28-34</v>
      </c>
      <c r="N82" s="47" t="str">
        <f>REC!M179</f>
        <v>30-39</v>
      </c>
      <c r="O82" s="47" t="str">
        <f>REC!N179</f>
        <v>34-43</v>
      </c>
      <c r="P82" s="47" t="str">
        <f>REC!O179</f>
        <v>-</v>
      </c>
      <c r="Q82" s="47" t="str">
        <f>REC!P179</f>
        <v/>
      </c>
      <c r="R82" s="48"/>
      <c r="S82" s="48"/>
      <c r="T82" s="48"/>
      <c r="U82" s="48"/>
      <c r="V82" s="48"/>
      <c r="W82" s="48"/>
      <c r="X82" s="48"/>
      <c r="Y82" s="48"/>
      <c r="Z82" s="48"/>
    </row>
    <row r="83">
      <c r="A83" s="48"/>
      <c r="B83" s="3" t="s">
        <v>292</v>
      </c>
      <c r="C83" s="47" t="str">
        <f>REC!B180</f>
        <v/>
      </c>
      <c r="D83" s="47" t="str">
        <f>REC!C180</f>
        <v>2-1</v>
      </c>
      <c r="E83" s="47" t="str">
        <f>REC!D180</f>
        <v>5-3</v>
      </c>
      <c r="F83" s="47" t="str">
        <f>REC!E180</f>
        <v>11-5</v>
      </c>
      <c r="G83" s="47" t="str">
        <f>REC!F180</f>
        <v>16-7</v>
      </c>
      <c r="H83" s="47" t="str">
        <f>REC!G180</f>
        <v>20-26</v>
      </c>
      <c r="I83" s="47" t="str">
        <f>REC!H180</f>
        <v>25-13</v>
      </c>
      <c r="J83" s="47" t="str">
        <f>REC!I180</f>
        <v>30-14</v>
      </c>
      <c r="K83" s="47" t="str">
        <f>REC!J180</f>
        <v>33-19</v>
      </c>
      <c r="L83" s="47" t="str">
        <f>REC!K180</f>
        <v>37-19</v>
      </c>
      <c r="M83" s="47" t="str">
        <f>REC!L180</f>
        <v>40-23</v>
      </c>
      <c r="N83" s="47" t="str">
        <f>REC!M180</f>
        <v>46-25</v>
      </c>
      <c r="O83" s="47" t="str">
        <f>REC!N180</f>
        <v>52-26</v>
      </c>
      <c r="P83" s="47" t="str">
        <f>REC!O180</f>
        <v>-</v>
      </c>
      <c r="Q83" s="47" t="str">
        <f>REC!P180</f>
        <v/>
      </c>
      <c r="R83" s="48"/>
      <c r="S83" s="48"/>
      <c r="T83" s="48"/>
      <c r="U83" s="48"/>
      <c r="V83" s="48"/>
      <c r="W83" s="48"/>
      <c r="X83" s="48"/>
      <c r="Y83" s="48"/>
      <c r="Z83" s="48"/>
    </row>
    <row r="84">
      <c r="A84" s="48"/>
      <c r="B84" s="3" t="s">
        <v>293</v>
      </c>
      <c r="C84" s="47" t="str">
        <f>REC!B181</f>
        <v/>
      </c>
      <c r="D84" s="47" t="str">
        <f>REC!C181</f>
        <v>0-4</v>
      </c>
      <c r="E84" s="47" t="str">
        <f>REC!D181</f>
        <v>1-9</v>
      </c>
      <c r="F84" s="47" t="str">
        <f>REC!E181</f>
        <v>4-13</v>
      </c>
      <c r="G84" s="47" t="str">
        <f>REC!F181</f>
        <v>8-16</v>
      </c>
      <c r="H84" s="47" t="str">
        <f>REC!G181</f>
        <v>9-22</v>
      </c>
      <c r="I84" s="47" t="str">
        <f>REC!H181</f>
        <v>12-26</v>
      </c>
      <c r="J84" s="47" t="str">
        <f>REC!I181</f>
        <v>12-33</v>
      </c>
      <c r="K84" s="47" t="str">
        <f>REC!J181</f>
        <v>13-38</v>
      </c>
      <c r="L84" s="47" t="str">
        <f>REC!K181</f>
        <v>14-41</v>
      </c>
      <c r="M84" s="47" t="str">
        <f>REC!L181</f>
        <v>16-45</v>
      </c>
      <c r="N84" s="47" t="str">
        <f>REC!M181</f>
        <v>18-50</v>
      </c>
      <c r="O84" s="47" t="str">
        <f>REC!N181</f>
        <v>20-56</v>
      </c>
      <c r="P84" s="47" t="str">
        <f>REC!O181</f>
        <v>-</v>
      </c>
      <c r="Q84" s="47" t="str">
        <f>REC!P181</f>
        <v/>
      </c>
      <c r="R84" s="48"/>
      <c r="S84" s="48"/>
      <c r="T84" s="48"/>
      <c r="U84" s="48"/>
      <c r="V84" s="48"/>
      <c r="W84" s="48"/>
      <c r="X84" s="48"/>
      <c r="Y84" s="48"/>
      <c r="Z84" s="48"/>
    </row>
    <row r="85">
      <c r="A85" s="48"/>
      <c r="B85" s="3" t="s">
        <v>294</v>
      </c>
      <c r="C85" s="47" t="str">
        <f>REC!B182</f>
        <v/>
      </c>
      <c r="D85" s="47" t="str">
        <f>REC!C182</f>
        <v>4-0</v>
      </c>
      <c r="E85" s="47" t="str">
        <f>REC!D182</f>
        <v>9-1</v>
      </c>
      <c r="F85" s="47" t="str">
        <f>REC!E182</f>
        <v>15-2</v>
      </c>
      <c r="G85" s="47" t="str">
        <f>REC!F182</f>
        <v>19-4</v>
      </c>
      <c r="H85" s="47" t="str">
        <f>REC!G182</f>
        <v>22-8</v>
      </c>
      <c r="I85" s="47" t="str">
        <f>REC!H182</f>
        <v>26-11</v>
      </c>
      <c r="J85" s="47" t="str">
        <f>REC!I182</f>
        <v>31-12</v>
      </c>
      <c r="K85" s="47" t="str">
        <f>REC!J182</f>
        <v>38-13</v>
      </c>
      <c r="L85" s="47" t="str">
        <f>REC!K182</f>
        <v>40-14</v>
      </c>
      <c r="M85" s="47" t="str">
        <f>REC!L182</f>
        <v>44-18</v>
      </c>
      <c r="N85" s="47" t="str">
        <f>REC!M182</f>
        <v>49-21</v>
      </c>
      <c r="O85" s="47" t="str">
        <f>REC!N182</f>
        <v>52-25</v>
      </c>
      <c r="P85" s="47" t="str">
        <f>REC!O182</f>
        <v>-</v>
      </c>
      <c r="Q85" s="47" t="str">
        <f>REC!P182</f>
        <v/>
      </c>
      <c r="R85" s="48"/>
      <c r="S85" s="48"/>
      <c r="T85" s="48"/>
      <c r="U85" s="48"/>
      <c r="V85" s="48"/>
      <c r="W85" s="48"/>
      <c r="X85" s="48"/>
      <c r="Y85" s="48"/>
      <c r="Z85" s="48"/>
    </row>
    <row r="86">
      <c r="A86" s="48"/>
      <c r="B86" s="3" t="s">
        <v>295</v>
      </c>
      <c r="C86" s="47" t="str">
        <f>REC!B183</f>
        <v/>
      </c>
      <c r="D86" s="47" t="str">
        <f>REC!C183</f>
        <v>3-0</v>
      </c>
      <c r="E86" s="47" t="str">
        <f>REC!D183</f>
        <v>5-5</v>
      </c>
      <c r="F86" s="47" t="str">
        <f>REC!E183</f>
        <v>9-7</v>
      </c>
      <c r="G86" s="47" t="str">
        <f>REC!F183</f>
        <v>11-13</v>
      </c>
      <c r="H86" s="47" t="str">
        <f>REC!G183</f>
        <v>14-17</v>
      </c>
      <c r="I86" s="47" t="str">
        <f>REC!H183</f>
        <v>16-21</v>
      </c>
      <c r="J86" s="47" t="str">
        <f>REC!I183</f>
        <v>20-24</v>
      </c>
      <c r="K86" s="47" t="str">
        <f>REC!J183</f>
        <v>21-29</v>
      </c>
      <c r="L86" s="47" t="str">
        <f>REC!K183</f>
        <v>23-31</v>
      </c>
      <c r="M86" s="47" t="str">
        <f>REC!L183</f>
        <v>28-34</v>
      </c>
      <c r="N86" s="47" t="str">
        <f>REC!M183</f>
        <v>32-37</v>
      </c>
      <c r="O86" s="47" t="str">
        <f>REC!N183</f>
        <v>34-43</v>
      </c>
      <c r="P86" s="47" t="str">
        <f>REC!O183</f>
        <v>-</v>
      </c>
      <c r="Q86" s="47" t="str">
        <f>REC!P183</f>
        <v/>
      </c>
      <c r="R86" s="48"/>
      <c r="S86" s="48"/>
      <c r="T86" s="48"/>
      <c r="U86" s="48"/>
      <c r="V86" s="48"/>
      <c r="W86" s="48"/>
      <c r="X86" s="48"/>
      <c r="Y86" s="48"/>
      <c r="Z86" s="48"/>
    </row>
    <row r="87">
      <c r="A87" s="48"/>
      <c r="B87" s="3" t="s">
        <v>296</v>
      </c>
      <c r="C87" s="47" t="str">
        <f>REC!B184</f>
        <v/>
      </c>
      <c r="D87" s="47" t="str">
        <f>REC!C184</f>
        <v>1-2</v>
      </c>
      <c r="E87" s="47" t="str">
        <f>REC!D184</f>
        <v>5-5</v>
      </c>
      <c r="F87" s="47" t="str">
        <f>REC!E184</f>
        <v>10-8</v>
      </c>
      <c r="G87" s="47" t="str">
        <f>REC!F184</f>
        <v>12-12</v>
      </c>
      <c r="H87" s="47" t="str">
        <f>REC!G184</f>
        <v>15-16</v>
      </c>
      <c r="I87" s="47" t="str">
        <f>REC!H184</f>
        <v>20-19</v>
      </c>
      <c r="J87" s="47" t="str">
        <f>REC!I184</f>
        <v>22-22</v>
      </c>
      <c r="K87" s="47" t="str">
        <f>REC!J184</f>
        <v>28-23</v>
      </c>
      <c r="L87" s="47" t="str">
        <f>REC!K184</f>
        <v>31-24</v>
      </c>
      <c r="M87" s="47" t="str">
        <f>REC!L184</f>
        <v>33-29</v>
      </c>
      <c r="N87" s="47" t="str">
        <f>REC!M184</f>
        <v>34-36</v>
      </c>
      <c r="O87" s="47" t="str">
        <f>REC!N184</f>
        <v>38-39</v>
      </c>
      <c r="P87" s="47" t="str">
        <f>REC!O184</f>
        <v>-</v>
      </c>
      <c r="Q87" s="47" t="str">
        <f>REC!P184</f>
        <v/>
      </c>
      <c r="R87" s="48"/>
      <c r="S87" s="48"/>
      <c r="T87" s="48"/>
      <c r="U87" s="48"/>
      <c r="V87" s="48"/>
      <c r="W87" s="48"/>
      <c r="X87" s="48"/>
      <c r="Y87" s="48"/>
      <c r="Z87" s="48"/>
    </row>
    <row r="88">
      <c r="A88" s="48"/>
      <c r="B88" s="3" t="s">
        <v>297</v>
      </c>
      <c r="C88" s="47" t="str">
        <f>REC!B185</f>
        <v/>
      </c>
      <c r="D88" s="47" t="str">
        <f>REC!C185</f>
        <v>1-2</v>
      </c>
      <c r="E88" s="47" t="str">
        <f>REC!D185</f>
        <v>2-7</v>
      </c>
      <c r="F88" s="47" t="str">
        <f>REC!E185</f>
        <v>4-11</v>
      </c>
      <c r="G88" s="47" t="str">
        <f>REC!F185</f>
        <v>5-18</v>
      </c>
      <c r="H88" s="47" t="str">
        <f>REC!G185</f>
        <v>16-24</v>
      </c>
      <c r="I88" s="47" t="str">
        <f>REC!H185</f>
        <v>5-31</v>
      </c>
      <c r="J88" s="47" t="str">
        <f>REC!I185</f>
        <v>7-36</v>
      </c>
      <c r="K88" s="47" t="str">
        <f>REC!J185</f>
        <v>11-40</v>
      </c>
      <c r="L88" s="47" t="str">
        <f>REC!K185</f>
        <v>12-42</v>
      </c>
      <c r="M88" s="47" t="str">
        <f>REC!L185</f>
        <v>14-47</v>
      </c>
      <c r="N88" s="47" t="str">
        <f>REC!M185</f>
        <v>15-54</v>
      </c>
      <c r="O88" s="47" t="str">
        <f>REC!N185</f>
        <v>16-60</v>
      </c>
      <c r="P88" s="47" t="str">
        <f>REC!O185</f>
        <v>-</v>
      </c>
      <c r="Q88" s="47" t="str">
        <f>REC!P185</f>
        <v/>
      </c>
      <c r="R88" s="48"/>
      <c r="S88" s="48"/>
      <c r="T88" s="48"/>
      <c r="U88" s="48"/>
      <c r="V88" s="48"/>
      <c r="W88" s="48"/>
      <c r="X88" s="48"/>
      <c r="Y88" s="48"/>
      <c r="Z88" s="48"/>
    </row>
    <row r="89">
      <c r="A89" s="48"/>
      <c r="B89" s="3" t="s">
        <v>298</v>
      </c>
      <c r="C89" s="47" t="str">
        <f>REC!B186</f>
        <v/>
      </c>
      <c r="D89" s="47" t="str">
        <f>REC!C186</f>
        <v>1-2</v>
      </c>
      <c r="E89" s="47" t="str">
        <f>REC!D186</f>
        <v>5-3</v>
      </c>
      <c r="F89" s="47" t="str">
        <f>REC!E186</f>
        <v>7-8</v>
      </c>
      <c r="G89" s="47" t="str">
        <f>REC!F186</f>
        <v>11-12</v>
      </c>
      <c r="H89" s="47" t="str">
        <f>REC!G186</f>
        <v>15-15</v>
      </c>
      <c r="I89" s="47" t="str">
        <f>REC!H186</f>
        <v>18-18</v>
      </c>
      <c r="J89" s="47" t="str">
        <f>REC!I186</f>
        <v>23-21</v>
      </c>
      <c r="K89" s="47" t="str">
        <f>REC!J186</f>
        <v>27-24</v>
      </c>
      <c r="L89" s="47" t="str">
        <f>REC!K186</f>
        <v>28-27</v>
      </c>
      <c r="M89" s="47" t="str">
        <f>REC!L186</f>
        <v>34-29</v>
      </c>
      <c r="N89" s="47" t="str">
        <f>REC!M186</f>
        <v>37-33</v>
      </c>
      <c r="O89" s="47" t="str">
        <f>REC!N186</f>
        <v>41-35</v>
      </c>
      <c r="P89" s="47" t="str">
        <f>REC!O186</f>
        <v>-</v>
      </c>
      <c r="Q89" s="47" t="str">
        <f>REC!P186</f>
        <v/>
      </c>
      <c r="R89" s="48"/>
      <c r="S89" s="48"/>
      <c r="T89" s="48"/>
      <c r="U89" s="48"/>
      <c r="V89" s="48"/>
      <c r="W89" s="48"/>
      <c r="X89" s="48"/>
      <c r="Y89" s="48"/>
      <c r="Z89" s="48"/>
    </row>
    <row r="90">
      <c r="A90" s="48"/>
      <c r="B90" s="3" t="s">
        <v>299</v>
      </c>
      <c r="C90" s="47" t="str">
        <f>REC!B187</f>
        <v/>
      </c>
      <c r="D90" s="47" t="str">
        <f>REC!C187</f>
        <v>2-1</v>
      </c>
      <c r="E90" s="47" t="str">
        <f>REC!D187</f>
        <v>3-8</v>
      </c>
      <c r="F90" s="47" t="str">
        <f>REC!E187</f>
        <v>4-14</v>
      </c>
      <c r="G90" s="47" t="str">
        <f>REC!F187</f>
        <v>5-21</v>
      </c>
      <c r="H90" s="47" t="str">
        <f>REC!G187</f>
        <v>5-28</v>
      </c>
      <c r="I90" s="47" t="str">
        <f>REC!H187</f>
        <v>5-35</v>
      </c>
      <c r="J90" s="47" t="str">
        <f>REC!I187</f>
        <v>8-37</v>
      </c>
      <c r="K90" s="47" t="str">
        <f>REC!J187</f>
        <v>10-41</v>
      </c>
      <c r="L90" s="47" t="str">
        <f>REC!K187</f>
        <v>10-45</v>
      </c>
      <c r="M90" s="47" t="str">
        <f>REC!L187</f>
        <v>12-49</v>
      </c>
      <c r="N90" s="47" t="str">
        <f>REC!M187</f>
        <v>14-56</v>
      </c>
      <c r="O90" s="47" t="str">
        <f>REC!N187</f>
        <v>15-62</v>
      </c>
      <c r="P90" s="47" t="str">
        <f>REC!O187</f>
        <v>-</v>
      </c>
      <c r="Q90" s="47" t="str">
        <f>REC!P187</f>
        <v/>
      </c>
      <c r="R90" s="48"/>
      <c r="S90" s="48"/>
      <c r="T90" s="48"/>
      <c r="U90" s="48"/>
      <c r="V90" s="48"/>
      <c r="W90" s="48"/>
      <c r="X90" s="48"/>
      <c r="Y90" s="48"/>
      <c r="Z90" s="48"/>
    </row>
    <row r="91">
      <c r="A91" s="48"/>
      <c r="B91" s="3" t="s">
        <v>300</v>
      </c>
      <c r="C91" s="47" t="str">
        <f>REC!B188</f>
        <v/>
      </c>
      <c r="D91" s="47" t="str">
        <f>REC!C188</f>
        <v>1-2</v>
      </c>
      <c r="E91" s="47" t="str">
        <f>REC!D188</f>
        <v>3-8</v>
      </c>
      <c r="F91" s="47" t="str">
        <f>REC!E188</f>
        <v>5-12</v>
      </c>
      <c r="G91" s="47" t="str">
        <f>REC!F188</f>
        <v>11-13</v>
      </c>
      <c r="H91" s="47" t="str">
        <f>REC!G188</f>
        <v>15-17</v>
      </c>
      <c r="I91" s="47" t="str">
        <f>REC!H188</f>
        <v>18-19</v>
      </c>
      <c r="J91" s="47" t="str">
        <f>REC!I188</f>
        <v>22-22</v>
      </c>
      <c r="K91" s="47" t="str">
        <f>REC!J188</f>
        <v>26-25</v>
      </c>
      <c r="L91" s="47" t="str">
        <f>REC!K188</f>
        <v>31-25</v>
      </c>
      <c r="M91" s="47" t="str">
        <f>REC!L188</f>
        <v>35-28</v>
      </c>
      <c r="N91" s="47" t="str">
        <f>REC!M188</f>
        <v>40-30</v>
      </c>
      <c r="O91" s="47" t="str">
        <f>REC!N188</f>
        <v>42-35</v>
      </c>
      <c r="P91" s="47" t="str">
        <f>REC!O188</f>
        <v>-</v>
      </c>
      <c r="Q91" s="47" t="str">
        <f>REC!P188</f>
        <v/>
      </c>
      <c r="R91" s="48"/>
      <c r="S91" s="48"/>
      <c r="T91" s="48"/>
      <c r="U91" s="48"/>
      <c r="V91" s="48"/>
      <c r="W91" s="48"/>
      <c r="X91" s="48"/>
      <c r="Y91" s="48"/>
      <c r="Z91" s="48"/>
    </row>
    <row r="92">
      <c r="A92" s="48"/>
      <c r="B92" s="3" t="s">
        <v>301</v>
      </c>
      <c r="C92" s="47" t="str">
        <f>REC!B189</f>
        <v/>
      </c>
      <c r="D92" s="47" t="str">
        <f>REC!C189</f>
        <v>0-3</v>
      </c>
      <c r="E92" s="47" t="str">
        <f>REC!D189</f>
        <v>4-7</v>
      </c>
      <c r="F92" s="47" t="str">
        <f>REC!E189</f>
        <v>7-12</v>
      </c>
      <c r="G92" s="47" t="str">
        <f>REC!F189</f>
        <v>10-16</v>
      </c>
      <c r="H92" s="47" t="str">
        <f>REC!G189</f>
        <v>12-21</v>
      </c>
      <c r="I92" s="47" t="str">
        <f>REC!H189</f>
        <v>13-27</v>
      </c>
      <c r="J92" s="47" t="str">
        <f>REC!I189</f>
        <v>15-32</v>
      </c>
      <c r="K92" s="47" t="str">
        <f>REC!J189</f>
        <v>16-38</v>
      </c>
      <c r="L92" s="47" t="str">
        <f>REC!K189</f>
        <v>19-39</v>
      </c>
      <c r="M92" s="47" t="str">
        <f>REC!L189</f>
        <v>21-43</v>
      </c>
      <c r="N92" s="47" t="str">
        <f>REC!M189</f>
        <v>22-50</v>
      </c>
      <c r="O92" s="47" t="str">
        <f>REC!N189</f>
        <v>24-53</v>
      </c>
      <c r="P92" s="47" t="str">
        <f>REC!O189</f>
        <v>-</v>
      </c>
      <c r="Q92" s="47" t="str">
        <f>REC!P189</f>
        <v/>
      </c>
      <c r="R92" s="48"/>
      <c r="S92" s="48"/>
      <c r="T92" s="48"/>
      <c r="U92" s="48"/>
      <c r="V92" s="48"/>
      <c r="W92" s="48"/>
      <c r="X92" s="48"/>
      <c r="Y92" s="48"/>
      <c r="Z92" s="48"/>
    </row>
    <row r="93">
      <c r="A93" s="48"/>
      <c r="B93" s="3" t="s">
        <v>302</v>
      </c>
      <c r="C93" s="47" t="str">
        <f>REC!B190</f>
        <v/>
      </c>
      <c r="D93" s="47" t="str">
        <f>REC!C190</f>
        <v>0-3</v>
      </c>
      <c r="E93" s="47" t="str">
        <f>REC!D190</f>
        <v>0-9</v>
      </c>
      <c r="F93" s="47" t="str">
        <f>REC!E190</f>
        <v>0-16</v>
      </c>
      <c r="G93" s="47" t="str">
        <f>REC!F190</f>
        <v>2-21</v>
      </c>
      <c r="H93" s="47" t="str">
        <f>REC!G190</f>
        <v>18-25</v>
      </c>
      <c r="I93" s="47" t="str">
        <f>REC!H190</f>
        <v>7-29</v>
      </c>
      <c r="J93" s="47" t="str">
        <f>REC!I190</f>
        <v>8-36</v>
      </c>
      <c r="K93" s="47" t="str">
        <f>REC!J190</f>
        <v>12-40</v>
      </c>
      <c r="L93" s="47" t="str">
        <f>REC!K190</f>
        <v>12-43</v>
      </c>
      <c r="M93" s="47" t="str">
        <f>REC!L190</f>
        <v>14-49</v>
      </c>
      <c r="N93" s="47" t="str">
        <f>REC!M190</f>
        <v>17-53</v>
      </c>
      <c r="O93" s="47" t="str">
        <f>REC!N190</f>
        <v>18-60</v>
      </c>
      <c r="P93" s="47" t="str">
        <f>REC!O190</f>
        <v>-</v>
      </c>
      <c r="Q93" s="47" t="str">
        <f>REC!P190</f>
        <v/>
      </c>
      <c r="R93" s="48"/>
      <c r="S93" s="48"/>
      <c r="T93" s="48"/>
      <c r="U93" s="48"/>
      <c r="V93" s="48"/>
      <c r="W93" s="48"/>
      <c r="X93" s="48"/>
      <c r="Y93" s="48"/>
      <c r="Z93" s="48"/>
    </row>
    <row r="94">
      <c r="A94" s="48"/>
      <c r="B94" s="3" t="s">
        <v>303</v>
      </c>
      <c r="C94" s="47" t="str">
        <f>REC!B191</f>
        <v/>
      </c>
      <c r="D94" s="47" t="str">
        <f>REC!C191</f>
        <v>2-1</v>
      </c>
      <c r="E94" s="47" t="str">
        <f>REC!D191</f>
        <v>5-5</v>
      </c>
      <c r="F94" s="47" t="str">
        <f>REC!E191</f>
        <v>10-8</v>
      </c>
      <c r="G94" s="47" t="str">
        <f>REC!F191</f>
        <v>12-13</v>
      </c>
      <c r="H94" s="47" t="str">
        <f>REC!G191</f>
        <v>18-14</v>
      </c>
      <c r="I94" s="47" t="str">
        <f>REC!H191</f>
        <v>22-18</v>
      </c>
      <c r="J94" s="47" t="str">
        <f>REC!I191</f>
        <v>26-20</v>
      </c>
      <c r="K94" s="47" t="str">
        <f>REC!J191</f>
        <v>29-24</v>
      </c>
      <c r="L94" s="47" t="str">
        <f>REC!K191</f>
        <v>29-27</v>
      </c>
      <c r="M94" s="47" t="str">
        <f>REC!L191</f>
        <v>33-31</v>
      </c>
      <c r="N94" s="47" t="str">
        <f>REC!M191</f>
        <v>38-33</v>
      </c>
      <c r="O94" s="47" t="str">
        <f>REC!N191</f>
        <v>39-38</v>
      </c>
      <c r="P94" s="47" t="str">
        <f>REC!O191</f>
        <v>-</v>
      </c>
      <c r="Q94" s="47" t="str">
        <f>REC!P191</f>
        <v/>
      </c>
      <c r="R94" s="48"/>
      <c r="S94" s="48"/>
      <c r="T94" s="48"/>
      <c r="U94" s="48"/>
      <c r="V94" s="48"/>
      <c r="W94" s="48"/>
      <c r="X94" s="48"/>
      <c r="Y94" s="48"/>
      <c r="Z94" s="48"/>
    </row>
    <row r="95">
      <c r="A95" s="48"/>
      <c r="B95" s="3" t="s">
        <v>304</v>
      </c>
      <c r="C95" s="47" t="str">
        <f>REC!B192</f>
        <v/>
      </c>
      <c r="D95" s="47" t="str">
        <f>REC!C192</f>
        <v>1-2</v>
      </c>
      <c r="E95" s="47" t="str">
        <f>REC!D192</f>
        <v>7-3</v>
      </c>
      <c r="F95" s="47" t="str">
        <f>REC!E192</f>
        <v>13-4</v>
      </c>
      <c r="G95" s="47" t="str">
        <f>REC!F192</f>
        <v>18-6</v>
      </c>
      <c r="H95" s="47" t="str">
        <f>REC!G192</f>
        <v>25-7</v>
      </c>
      <c r="I95" s="47" t="str">
        <f>REC!H192</f>
        <v>30-8</v>
      </c>
      <c r="J95" s="47" t="str">
        <f>REC!I192</f>
        <v>32-13</v>
      </c>
      <c r="K95" s="47" t="str">
        <f>REC!J192</f>
        <v>35-17</v>
      </c>
      <c r="L95" s="47" t="str">
        <f>REC!K192</f>
        <v>36-19</v>
      </c>
      <c r="M95" s="47" t="str">
        <f>REC!L192</f>
        <v>41-20</v>
      </c>
      <c r="N95" s="47" t="str">
        <f>REC!M192</f>
        <v>44-24</v>
      </c>
      <c r="O95" s="47" t="str">
        <f>REC!N192</f>
        <v>50-26</v>
      </c>
      <c r="P95" s="47" t="str">
        <f>REC!O192</f>
        <v>-</v>
      </c>
      <c r="Q95" s="47" t="str">
        <f>REC!P192</f>
        <v/>
      </c>
      <c r="R95" s="48"/>
      <c r="S95" s="48"/>
      <c r="T95" s="48"/>
      <c r="U95" s="48"/>
      <c r="V95" s="48"/>
      <c r="W95" s="48"/>
      <c r="X95" s="48"/>
      <c r="Y95" s="48"/>
      <c r="Z95" s="48"/>
    </row>
    <row r="96">
      <c r="A96" s="48"/>
      <c r="B96" s="3" t="s">
        <v>305</v>
      </c>
      <c r="C96" s="47" t="str">
        <f>REC!B193</f>
        <v/>
      </c>
      <c r="D96" s="47" t="str">
        <f>REC!C193</f>
        <v>2-1</v>
      </c>
      <c r="E96" s="47" t="str">
        <f>REC!D193</f>
        <v>6-4</v>
      </c>
      <c r="F96" s="47" t="str">
        <f>REC!E193</f>
        <v>9-8</v>
      </c>
      <c r="G96" s="47" t="str">
        <f>REC!F193</f>
        <v>11-13</v>
      </c>
      <c r="H96" s="47" t="str">
        <f>REC!G193</f>
        <v>13-17</v>
      </c>
      <c r="I96" s="47" t="str">
        <f>REC!H193</f>
        <v>16-21</v>
      </c>
      <c r="J96" s="47" t="str">
        <f>REC!I193</f>
        <v>16-27</v>
      </c>
      <c r="K96" s="47" t="str">
        <f>REC!J193</f>
        <v>18-32</v>
      </c>
      <c r="L96" s="47" t="str">
        <f>REC!K193</f>
        <v>19-35</v>
      </c>
      <c r="M96" s="47" t="str">
        <f>REC!L193</f>
        <v>21-40</v>
      </c>
      <c r="N96" s="47" t="str">
        <f>REC!M193</f>
        <v>24-45</v>
      </c>
      <c r="O96" s="47" t="str">
        <f>REC!N193</f>
        <v>26-50</v>
      </c>
      <c r="P96" s="47" t="str">
        <f>REC!O193</f>
        <v>-</v>
      </c>
      <c r="Q96" s="47" t="str">
        <f>REC!P193</f>
        <v/>
      </c>
      <c r="R96" s="48"/>
      <c r="S96" s="48"/>
      <c r="T96" s="48"/>
      <c r="U96" s="48"/>
      <c r="V96" s="48"/>
      <c r="W96" s="48"/>
      <c r="X96" s="48"/>
      <c r="Y96" s="48"/>
      <c r="Z96" s="48"/>
    </row>
    <row r="97">
      <c r="A97" s="48"/>
      <c r="B97" s="3" t="s">
        <v>306</v>
      </c>
      <c r="C97" s="47" t="str">
        <f>REC!B194</f>
        <v/>
      </c>
      <c r="D97" s="47" t="str">
        <f>REC!C194</f>
        <v>1-1</v>
      </c>
      <c r="E97" s="47" t="str">
        <f>REC!D194</f>
        <v>5-4</v>
      </c>
      <c r="F97" s="47" t="str">
        <f>REC!E194</f>
        <v>12-4</v>
      </c>
      <c r="G97" s="47" t="str">
        <f>REC!F194</f>
        <v>17-7</v>
      </c>
      <c r="H97" s="47" t="str">
        <f>REC!G194</f>
        <v>19-13</v>
      </c>
      <c r="I97" s="47" t="str">
        <f>REC!H194</f>
        <v>23-15</v>
      </c>
      <c r="J97" s="47" t="str">
        <f>REC!I194</f>
        <v>29-17</v>
      </c>
      <c r="K97" s="47" t="str">
        <f>REC!J194</f>
        <v>32-19</v>
      </c>
      <c r="L97" s="47" t="str">
        <f>REC!K194</f>
        <v>34-21</v>
      </c>
      <c r="M97" s="47" t="str">
        <f>REC!L194</f>
        <v>39-23</v>
      </c>
      <c r="N97" s="47" t="str">
        <f>REC!M194</f>
        <v>44-25</v>
      </c>
      <c r="O97" s="47" t="str">
        <f>REC!N194</f>
        <v>51-26</v>
      </c>
      <c r="P97" s="47" t="str">
        <f>REC!O194</f>
        <v>-</v>
      </c>
      <c r="Q97" s="47" t="str">
        <f>REC!P194</f>
        <v/>
      </c>
      <c r="R97" s="48"/>
      <c r="S97" s="48"/>
      <c r="T97" s="48"/>
      <c r="U97" s="48"/>
      <c r="V97" s="48"/>
      <c r="W97" s="48"/>
      <c r="X97" s="48"/>
      <c r="Y97" s="48"/>
      <c r="Z97" s="48"/>
    </row>
    <row r="98">
      <c r="A98" s="48"/>
      <c r="B98" s="3" t="s">
        <v>307</v>
      </c>
      <c r="C98" s="47" t="str">
        <f>REC!B195</f>
        <v/>
      </c>
      <c r="D98" s="47" t="str">
        <f>REC!C195</f>
        <v>2-1</v>
      </c>
      <c r="E98" s="47" t="str">
        <f>REC!D195</f>
        <v>8-2</v>
      </c>
      <c r="F98" s="47" t="str">
        <f>REC!E195</f>
        <v>13-4</v>
      </c>
      <c r="G98" s="47" t="str">
        <f>REC!F195</f>
        <v>18-6</v>
      </c>
      <c r="H98" s="47" t="str">
        <f>REC!G195</f>
        <v>24-7</v>
      </c>
      <c r="I98" s="47" t="str">
        <f>REC!H195</f>
        <v>25-11</v>
      </c>
      <c r="J98" s="47" t="str">
        <f>REC!I195</f>
        <v>29-15</v>
      </c>
      <c r="K98" s="47" t="str">
        <f>REC!J195</f>
        <v>35-17</v>
      </c>
      <c r="L98" s="47" t="str">
        <f>REC!K195</f>
        <v>37-18</v>
      </c>
      <c r="M98" s="47" t="str">
        <f>REC!L195</f>
        <v>38-25</v>
      </c>
      <c r="N98" s="47" t="str">
        <f>REC!M195</f>
        <v>42-28</v>
      </c>
      <c r="O98" s="47" t="str">
        <f>REC!N195</f>
        <v>45-32</v>
      </c>
      <c r="P98" s="47" t="str">
        <f>REC!O195</f>
        <v>-</v>
      </c>
      <c r="Q98" s="47" t="str">
        <f>REC!P195</f>
        <v/>
      </c>
      <c r="R98" s="48"/>
      <c r="S98" s="48"/>
      <c r="T98" s="48"/>
      <c r="U98" s="48"/>
      <c r="V98" s="48"/>
      <c r="W98" s="48"/>
      <c r="X98" s="48"/>
      <c r="Y98" s="48"/>
      <c r="Z98" s="48"/>
    </row>
    <row r="99">
      <c r="A99" s="48"/>
      <c r="B99" s="3" t="s">
        <v>308</v>
      </c>
      <c r="C99" s="47" t="str">
        <f>REC!B196</f>
        <v/>
      </c>
      <c r="D99" s="47" t="str">
        <f>REC!C196</f>
        <v>1-2</v>
      </c>
      <c r="E99" s="47" t="str">
        <f>REC!D196</f>
        <v>4-7</v>
      </c>
      <c r="F99" s="47" t="str">
        <f>REC!E196</f>
        <v>5-12</v>
      </c>
      <c r="G99" s="47" t="str">
        <f>REC!F196</f>
        <v>6-18</v>
      </c>
      <c r="H99" s="47" t="str">
        <f>REC!G196</f>
        <v>10-20</v>
      </c>
      <c r="I99" s="47" t="str">
        <f>REC!H196</f>
        <v>13-25</v>
      </c>
      <c r="J99" s="47" t="str">
        <f>REC!I196</f>
        <v>16-28</v>
      </c>
      <c r="K99" s="47" t="str">
        <f>REC!J196</f>
        <v>18-33</v>
      </c>
      <c r="L99" s="47" t="str">
        <f>REC!K196</f>
        <v>20-34</v>
      </c>
      <c r="M99" s="47" t="str">
        <f>REC!L196</f>
        <v>26-36</v>
      </c>
      <c r="N99" s="47" t="str">
        <f>REC!M196</f>
        <v>31-38</v>
      </c>
      <c r="O99" s="47" t="str">
        <f>REC!N196</f>
        <v>35-42</v>
      </c>
      <c r="P99" s="47" t="str">
        <f>REC!O196</f>
        <v>-</v>
      </c>
      <c r="Q99" s="47" t="str">
        <f>REC!P196</f>
        <v/>
      </c>
      <c r="R99" s="48"/>
      <c r="S99" s="48"/>
      <c r="T99" s="48"/>
      <c r="U99" s="48"/>
      <c r="V99" s="48"/>
      <c r="W99" s="48"/>
      <c r="X99" s="48"/>
      <c r="Y99" s="48"/>
      <c r="Z99" s="48"/>
    </row>
    <row r="100">
      <c r="A100" s="48"/>
      <c r="B100" s="3" t="s">
        <v>309</v>
      </c>
      <c r="C100" s="47" t="str">
        <f>REC!B197</f>
        <v/>
      </c>
      <c r="D100" s="47" t="str">
        <f>REC!C197</f>
        <v>2-1</v>
      </c>
      <c r="E100" s="47" t="str">
        <f>REC!D197</f>
        <v>7-2</v>
      </c>
      <c r="F100" s="47" t="str">
        <f>REC!E197</f>
        <v>10-5</v>
      </c>
      <c r="G100" s="47" t="str">
        <f>REC!F197</f>
        <v>17-6</v>
      </c>
      <c r="H100" s="47" t="str">
        <f>REC!G197</f>
        <v>21-8</v>
      </c>
      <c r="I100" s="47" t="str">
        <f>REC!H197</f>
        <v>25-12</v>
      </c>
      <c r="J100" s="47" t="str">
        <f>REC!I197</f>
        <v>30-15</v>
      </c>
      <c r="K100" s="47" t="str">
        <f>REC!J197</f>
        <v>32-20</v>
      </c>
      <c r="L100" s="47" t="str">
        <f>REC!K197</f>
        <v>33-23</v>
      </c>
      <c r="M100" s="47" t="str">
        <f>REC!L197</f>
        <v>35-28</v>
      </c>
      <c r="N100" s="47" t="str">
        <f>REC!M197</f>
        <v>40-30</v>
      </c>
      <c r="O100" s="47" t="str">
        <f>REC!N197</f>
        <v>44-33</v>
      </c>
      <c r="P100" s="47" t="str">
        <f>REC!O197</f>
        <v>-</v>
      </c>
      <c r="Q100" s="47" t="str">
        <f>REC!P197</f>
        <v/>
      </c>
      <c r="R100" s="48"/>
      <c r="S100" s="48"/>
      <c r="T100" s="48"/>
      <c r="U100" s="48"/>
      <c r="V100" s="48"/>
      <c r="W100" s="48"/>
      <c r="X100" s="48"/>
      <c r="Y100" s="48"/>
      <c r="Z100" s="48"/>
    </row>
    <row r="101">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row>
    <row r="102">
      <c r="A102" s="52" t="s">
        <v>313</v>
      </c>
      <c r="B102" s="48"/>
      <c r="C102" s="52">
        <v>0.0</v>
      </c>
      <c r="D102" s="52">
        <v>1.0</v>
      </c>
      <c r="E102" s="52">
        <v>2.0</v>
      </c>
      <c r="F102" s="52">
        <v>3.0</v>
      </c>
      <c r="G102" s="52">
        <v>4.0</v>
      </c>
      <c r="H102" s="52">
        <v>5.0</v>
      </c>
      <c r="I102" s="52">
        <v>6.0</v>
      </c>
      <c r="J102" s="52">
        <v>7.0</v>
      </c>
      <c r="K102" s="52">
        <v>8.0</v>
      </c>
      <c r="L102" s="52">
        <v>9.0</v>
      </c>
      <c r="M102" s="52">
        <v>10.0</v>
      </c>
      <c r="N102" s="52">
        <v>11.0</v>
      </c>
      <c r="O102" s="52">
        <v>12.0</v>
      </c>
      <c r="P102" s="52">
        <v>13.0</v>
      </c>
      <c r="Q102" s="52">
        <v>14.0</v>
      </c>
      <c r="R102" s="48"/>
      <c r="S102" s="48"/>
      <c r="T102" s="48"/>
      <c r="U102" s="48"/>
      <c r="V102" s="48"/>
      <c r="W102" s="48"/>
      <c r="X102" s="48"/>
      <c r="Y102" s="48"/>
      <c r="Z102" s="48"/>
    </row>
    <row r="103">
      <c r="A103" s="48"/>
      <c r="B103" s="3" t="s">
        <v>271</v>
      </c>
      <c r="C103" s="47" t="str">
        <f>TOT!B264</f>
        <v/>
      </c>
      <c r="D103" s="47" t="str">
        <f>TOT!C264</f>
        <v>--</v>
      </c>
      <c r="E103" s="47" t="str">
        <f>TOT!D264</f>
        <v>--</v>
      </c>
      <c r="F103" s="47" t="str">
        <f>TOT!E264</f>
        <v>+4</v>
      </c>
      <c r="G103" s="47" t="str">
        <f>TOT!F264</f>
        <v>+3</v>
      </c>
      <c r="H103" s="47" t="str">
        <f>TOT!G264</f>
        <v>+5</v>
      </c>
      <c r="I103" s="47" t="str">
        <f>TOT!H264</f>
        <v>+2</v>
      </c>
      <c r="J103" s="47" t="str">
        <f>TOT!I264</f>
        <v>--</v>
      </c>
      <c r="K103" s="47" t="str">
        <f>TOT!J264</f>
        <v>+1</v>
      </c>
      <c r="L103" s="47">
        <f>TOT!K264</f>
        <v>-2</v>
      </c>
      <c r="M103" s="47" t="str">
        <f>TOT!L264</f>
        <v>+1</v>
      </c>
      <c r="N103" s="47">
        <f>TOT!M264</f>
        <v>-1</v>
      </c>
      <c r="O103" s="47">
        <f>TOT!N264</f>
        <v>-3</v>
      </c>
      <c r="P103" s="47" t="str">
        <f>TOT!O264</f>
        <v>--</v>
      </c>
      <c r="Q103" s="47">
        <f>TOT!P264</f>
        <v>-24</v>
      </c>
      <c r="R103" s="48"/>
      <c r="S103" s="48"/>
      <c r="T103" s="48"/>
      <c r="U103" s="48"/>
      <c r="V103" s="48"/>
      <c r="W103" s="48"/>
      <c r="X103" s="48"/>
      <c r="Y103" s="48"/>
      <c r="Z103" s="48"/>
    </row>
    <row r="104">
      <c r="A104" s="48"/>
      <c r="B104" s="3" t="s">
        <v>275</v>
      </c>
      <c r="C104" s="47" t="str">
        <f>TOT!B265</f>
        <v/>
      </c>
      <c r="D104" s="47" t="str">
        <f>TOT!C265</f>
        <v>+6</v>
      </c>
      <c r="E104" s="47" t="str">
        <f>TOT!D265</f>
        <v>+2</v>
      </c>
      <c r="F104" s="47">
        <f>TOT!E265</f>
        <v>-4</v>
      </c>
      <c r="G104" s="47" t="str">
        <f>TOT!F265</f>
        <v>+2</v>
      </c>
      <c r="H104" s="47">
        <f>TOT!G265</f>
        <v>-2</v>
      </c>
      <c r="I104" s="47">
        <f>TOT!H265</f>
        <v>-2</v>
      </c>
      <c r="J104" s="47" t="str">
        <f>TOT!I265</f>
        <v>+2</v>
      </c>
      <c r="K104" s="47" t="str">
        <f>TOT!J265</f>
        <v>+2</v>
      </c>
      <c r="L104" s="47">
        <f>TOT!K265</f>
        <v>-1</v>
      </c>
      <c r="M104" s="47" t="str">
        <f>TOT!L265</f>
        <v>+2</v>
      </c>
      <c r="N104" s="47" t="str">
        <f>TOT!M265</f>
        <v>+3</v>
      </c>
      <c r="O104" s="47" t="str">
        <f>TOT!N265</f>
        <v>--</v>
      </c>
      <c r="P104" s="47" t="str">
        <f>TOT!O265</f>
        <v>+3</v>
      </c>
      <c r="Q104" s="47">
        <f>TOT!P265</f>
        <v>-15</v>
      </c>
      <c r="R104" s="48"/>
      <c r="S104" s="48"/>
      <c r="T104" s="48"/>
      <c r="U104" s="48"/>
      <c r="V104" s="48"/>
      <c r="W104" s="48"/>
      <c r="X104" s="48"/>
      <c r="Y104" s="48"/>
      <c r="Z104" s="48"/>
    </row>
    <row r="105">
      <c r="A105" s="48"/>
      <c r="B105" s="3" t="s">
        <v>278</v>
      </c>
      <c r="C105" s="47" t="str">
        <f>TOT!B266</f>
        <v/>
      </c>
      <c r="D105" s="47">
        <f>TOT!C266</f>
        <v>-2</v>
      </c>
      <c r="E105" s="47" t="str">
        <f>TOT!D266</f>
        <v>+4</v>
      </c>
      <c r="F105" s="47">
        <f>TOT!E266</f>
        <v>-4</v>
      </c>
      <c r="G105" s="47" t="str">
        <f>TOT!F266</f>
        <v>+1</v>
      </c>
      <c r="H105" s="47" t="str">
        <f>TOT!G266</f>
        <v>+1</v>
      </c>
      <c r="I105" s="47">
        <f>TOT!H266</f>
        <v>-3</v>
      </c>
      <c r="J105" s="47" t="str">
        <f>TOT!I266</f>
        <v>+1</v>
      </c>
      <c r="K105" s="47" t="str">
        <f>TOT!J266</f>
        <v>--</v>
      </c>
      <c r="L105" s="47" t="str">
        <f>TOT!K266</f>
        <v>+1</v>
      </c>
      <c r="M105" s="47">
        <f>TOT!L266</f>
        <v>-2</v>
      </c>
      <c r="N105" s="47" t="str">
        <f>TOT!M266</f>
        <v>--</v>
      </c>
      <c r="O105" s="47" t="str">
        <f>TOT!N266</f>
        <v>+6</v>
      </c>
      <c r="P105" s="47">
        <f>TOT!O266</f>
        <v>-2</v>
      </c>
      <c r="Q105" s="47">
        <f>TOT!P266</f>
        <v>-12</v>
      </c>
      <c r="R105" s="48"/>
      <c r="S105" s="48"/>
      <c r="T105" s="48"/>
      <c r="U105" s="48"/>
      <c r="V105" s="48"/>
      <c r="W105" s="48"/>
      <c r="X105" s="48"/>
      <c r="Y105" s="48"/>
      <c r="Z105" s="48"/>
    </row>
    <row r="106">
      <c r="A106" s="48"/>
      <c r="B106" s="3" t="s">
        <v>279</v>
      </c>
      <c r="C106" s="47" t="str">
        <f>TOT!B267</f>
        <v/>
      </c>
      <c r="D106" s="47">
        <f>TOT!C267</f>
        <v>-4</v>
      </c>
      <c r="E106" s="47">
        <f>TOT!D267</f>
        <v>-1</v>
      </c>
      <c r="F106" s="47">
        <f>TOT!E267</f>
        <v>-9</v>
      </c>
      <c r="G106" s="47" t="str">
        <f>TOT!F267</f>
        <v>+3</v>
      </c>
      <c r="H106" s="47">
        <f>TOT!G267</f>
        <v>-1</v>
      </c>
      <c r="I106" s="47" t="str">
        <f>TOT!H267</f>
        <v>+5</v>
      </c>
      <c r="J106" s="47" t="str">
        <f>TOT!I267</f>
        <v>+2</v>
      </c>
      <c r="K106" s="47" t="str">
        <f>TOT!J267</f>
        <v>+1</v>
      </c>
      <c r="L106" s="47">
        <f>TOT!K267</f>
        <v>-4</v>
      </c>
      <c r="M106" s="47" t="str">
        <f>TOT!L267</f>
        <v>+4</v>
      </c>
      <c r="N106" s="47">
        <f>TOT!M267</f>
        <v>-4</v>
      </c>
      <c r="O106" s="47">
        <f>TOT!N267</f>
        <v>-1</v>
      </c>
      <c r="P106" s="47">
        <f>TOT!O267</f>
        <v>-1</v>
      </c>
      <c r="Q106" s="47">
        <f>TOT!P267</f>
        <v>-7</v>
      </c>
      <c r="R106" s="48"/>
      <c r="S106" s="48"/>
      <c r="T106" s="48"/>
      <c r="U106" s="48"/>
      <c r="V106" s="48"/>
      <c r="W106" s="48"/>
      <c r="X106" s="48"/>
      <c r="Y106" s="48"/>
      <c r="Z106" s="48"/>
    </row>
    <row r="107">
      <c r="A107" s="48"/>
      <c r="B107" s="3" t="s">
        <v>282</v>
      </c>
      <c r="C107" s="47" t="str">
        <f>TOT!B268</f>
        <v/>
      </c>
      <c r="D107" s="47">
        <f>TOT!C268</f>
        <v>-1</v>
      </c>
      <c r="E107" s="47">
        <f>TOT!D268</f>
        <v>-1</v>
      </c>
      <c r="F107" s="47">
        <f>TOT!E268</f>
        <v>-4</v>
      </c>
      <c r="G107" s="47">
        <f>TOT!F268</f>
        <v>-2</v>
      </c>
      <c r="H107" s="47" t="str">
        <f>TOT!G268</f>
        <v>+4</v>
      </c>
      <c r="I107" s="47" t="str">
        <f>TOT!H268</f>
        <v>+2</v>
      </c>
      <c r="J107" s="47">
        <f>TOT!I268</f>
        <v>-7</v>
      </c>
      <c r="K107" s="47" t="str">
        <f>TOT!J268</f>
        <v>+2</v>
      </c>
      <c r="L107" s="47">
        <f>TOT!K268</f>
        <v>-1</v>
      </c>
      <c r="M107" s="47" t="str">
        <f>TOT!L268</f>
        <v>--</v>
      </c>
      <c r="N107" s="47">
        <f>TOT!M268</f>
        <v>-1</v>
      </c>
      <c r="O107" s="47" t="str">
        <f>TOT!N268</f>
        <v>+3</v>
      </c>
      <c r="P107" s="47" t="str">
        <f>TOT!O268</f>
        <v>+1</v>
      </c>
      <c r="Q107" s="47">
        <f>TOT!P268</f>
        <v>-22</v>
      </c>
      <c r="R107" s="48"/>
      <c r="S107" s="48"/>
      <c r="T107" s="48"/>
      <c r="U107" s="48"/>
      <c r="V107" s="48"/>
      <c r="W107" s="48"/>
      <c r="X107" s="48"/>
      <c r="Y107" s="48"/>
      <c r="Z107" s="48"/>
    </row>
    <row r="108">
      <c r="A108" s="48"/>
      <c r="B108" s="3" t="s">
        <v>285</v>
      </c>
      <c r="C108" s="47" t="str">
        <f>TOT!B269</f>
        <v/>
      </c>
      <c r="D108" s="47">
        <f>TOT!C269</f>
        <v>-1</v>
      </c>
      <c r="E108" s="47">
        <f>TOT!D269</f>
        <v>-5</v>
      </c>
      <c r="F108" s="47">
        <f>TOT!E269</f>
        <v>-3</v>
      </c>
      <c r="G108" s="47">
        <f>TOT!F269</f>
        <v>-1</v>
      </c>
      <c r="H108" s="47" t="str">
        <f>TOT!G269</f>
        <v>--</v>
      </c>
      <c r="I108" s="47">
        <f>TOT!H269</f>
        <v>-5</v>
      </c>
      <c r="J108" s="47" t="str">
        <f>TOT!I269</f>
        <v>+7</v>
      </c>
      <c r="K108" s="47" t="str">
        <f>TOT!J269</f>
        <v>+5</v>
      </c>
      <c r="L108" s="47" t="str">
        <f>TOT!K269</f>
        <v>+1</v>
      </c>
      <c r="M108" s="47">
        <f>TOT!L269</f>
        <v>-1</v>
      </c>
      <c r="N108" s="47" t="str">
        <f>TOT!M269</f>
        <v>+3</v>
      </c>
      <c r="O108" s="47">
        <f>TOT!N269</f>
        <v>-1</v>
      </c>
      <c r="P108" s="47" t="str">
        <f>TOT!O269</f>
        <v>+1</v>
      </c>
      <c r="Q108" s="47">
        <f>TOT!P269</f>
        <v>-28</v>
      </c>
      <c r="R108" s="48"/>
      <c r="S108" s="48"/>
      <c r="T108" s="48"/>
      <c r="U108" s="48"/>
      <c r="V108" s="48"/>
      <c r="W108" s="48"/>
      <c r="X108" s="48"/>
      <c r="Y108" s="48"/>
      <c r="Z108" s="48"/>
    </row>
    <row r="109">
      <c r="A109" s="48"/>
      <c r="B109" s="3" t="s">
        <v>286</v>
      </c>
      <c r="C109" s="47" t="str">
        <f>TOT!B270</f>
        <v/>
      </c>
      <c r="D109" s="47" t="str">
        <f>TOT!C270</f>
        <v>--</v>
      </c>
      <c r="E109" s="47" t="str">
        <f>TOT!D270</f>
        <v>+1</v>
      </c>
      <c r="F109" s="47" t="str">
        <f>TOT!E270</f>
        <v>--</v>
      </c>
      <c r="G109" s="47">
        <f>TOT!F270</f>
        <v>-4</v>
      </c>
      <c r="H109" s="47" t="str">
        <f>TOT!G270</f>
        <v>+2</v>
      </c>
      <c r="I109" s="47" t="str">
        <f>TOT!H270</f>
        <v>+2</v>
      </c>
      <c r="J109" s="47" t="str">
        <f>TOT!I270</f>
        <v>--</v>
      </c>
      <c r="K109" s="47">
        <f>TOT!J270</f>
        <v>-1</v>
      </c>
      <c r="L109" s="47" t="str">
        <f>TOT!K270</f>
        <v>--</v>
      </c>
      <c r="M109" s="47">
        <f>TOT!L270</f>
        <v>-4</v>
      </c>
      <c r="N109" s="47" t="str">
        <f>TOT!M270</f>
        <v>+1</v>
      </c>
      <c r="O109" s="47" t="str">
        <f>TOT!N270</f>
        <v>--</v>
      </c>
      <c r="P109" s="47" t="str">
        <f>TOT!O270</f>
        <v>--</v>
      </c>
      <c r="Q109" s="47">
        <f>TOT!P270</f>
        <v>-20</v>
      </c>
      <c r="R109" s="48"/>
      <c r="S109" s="48"/>
      <c r="T109" s="48"/>
      <c r="U109" s="48"/>
      <c r="V109" s="48"/>
      <c r="W109" s="48"/>
      <c r="X109" s="48"/>
      <c r="Y109" s="48"/>
      <c r="Z109" s="48"/>
    </row>
    <row r="110">
      <c r="A110" s="48"/>
      <c r="B110" s="3" t="s">
        <v>287</v>
      </c>
      <c r="C110" s="47" t="str">
        <f>TOT!B271</f>
        <v/>
      </c>
      <c r="D110" s="47">
        <f>TOT!C271</f>
        <v>-2</v>
      </c>
      <c r="E110" s="47">
        <f>TOT!D271</f>
        <v>-8</v>
      </c>
      <c r="F110" s="47" t="str">
        <f>TOT!E271</f>
        <v>+11</v>
      </c>
      <c r="G110" s="47">
        <f>TOT!F271</f>
        <v>-4</v>
      </c>
      <c r="H110" s="47" t="str">
        <f>TOT!G271</f>
        <v>--</v>
      </c>
      <c r="I110" s="47" t="str">
        <f>TOT!H271</f>
        <v>+2</v>
      </c>
      <c r="J110" s="47">
        <f>TOT!I271</f>
        <v>-2</v>
      </c>
      <c r="K110" s="47">
        <f>TOT!J271</f>
        <v>-5</v>
      </c>
      <c r="L110" s="47">
        <f>TOT!K271</f>
        <v>-1</v>
      </c>
      <c r="M110" s="47" t="str">
        <f>TOT!L271</f>
        <v>--</v>
      </c>
      <c r="N110" s="47" t="str">
        <f>TOT!M271</f>
        <v>+3</v>
      </c>
      <c r="O110" s="47">
        <f>TOT!N271</f>
        <v>-3</v>
      </c>
      <c r="P110" s="47" t="str">
        <f>TOT!O271</f>
        <v>--</v>
      </c>
      <c r="Q110" s="47">
        <f>TOT!P271</f>
        <v>-4</v>
      </c>
      <c r="R110" s="48"/>
      <c r="S110" s="48"/>
      <c r="T110" s="48"/>
      <c r="U110" s="48"/>
      <c r="V110" s="48"/>
      <c r="W110" s="48"/>
      <c r="X110" s="48"/>
      <c r="Y110" s="48"/>
      <c r="Z110" s="48"/>
    </row>
    <row r="111">
      <c r="A111" s="48"/>
      <c r="B111" s="3" t="s">
        <v>288</v>
      </c>
      <c r="C111" s="47" t="str">
        <f>TOT!B272</f>
        <v/>
      </c>
      <c r="D111" s="47">
        <f>TOT!C272</f>
        <v>-6</v>
      </c>
      <c r="E111" s="47" t="str">
        <f>TOT!D272</f>
        <v>+2</v>
      </c>
      <c r="F111" s="47">
        <f>TOT!E272</f>
        <v>-4</v>
      </c>
      <c r="G111" s="47" t="str">
        <f>TOT!F272</f>
        <v>+1</v>
      </c>
      <c r="H111" s="47" t="str">
        <f>TOT!G272</f>
        <v>+1</v>
      </c>
      <c r="I111" s="47" t="str">
        <f>TOT!H272</f>
        <v>+11</v>
      </c>
      <c r="J111" s="47">
        <f>TOT!I272</f>
        <v>-3</v>
      </c>
      <c r="K111" s="47" t="str">
        <f>TOT!J272</f>
        <v>--</v>
      </c>
      <c r="L111" s="47" t="str">
        <f>TOT!K272</f>
        <v>+1</v>
      </c>
      <c r="M111" s="47">
        <f>TOT!L272</f>
        <v>-5</v>
      </c>
      <c r="N111" s="47">
        <f>TOT!M272</f>
        <v>-1</v>
      </c>
      <c r="O111" s="47" t="str">
        <f>TOT!N272</f>
        <v>+1</v>
      </c>
      <c r="P111" s="47" t="str">
        <f>TOT!O272</f>
        <v>+1</v>
      </c>
      <c r="Q111" s="47">
        <f>TOT!P272</f>
        <v>-8</v>
      </c>
      <c r="R111" s="48"/>
      <c r="S111" s="48"/>
      <c r="T111" s="48"/>
      <c r="U111" s="48"/>
      <c r="V111" s="48"/>
      <c r="W111" s="48"/>
      <c r="X111" s="48"/>
      <c r="Y111" s="48"/>
      <c r="Z111" s="48"/>
    </row>
    <row r="112">
      <c r="A112" s="48"/>
      <c r="B112" s="3" t="s">
        <v>289</v>
      </c>
      <c r="C112" s="47" t="str">
        <f>TOT!B273</f>
        <v/>
      </c>
      <c r="D112" s="47" t="str">
        <f>TOT!C273</f>
        <v>+3</v>
      </c>
      <c r="E112" s="47" t="str">
        <f>TOT!D273</f>
        <v>+1</v>
      </c>
      <c r="F112" s="47" t="str">
        <f>TOT!E273</f>
        <v>--</v>
      </c>
      <c r="G112" s="47" t="str">
        <f>TOT!F273</f>
        <v>--</v>
      </c>
      <c r="H112" s="47" t="str">
        <f>TOT!G273</f>
        <v>--</v>
      </c>
      <c r="I112" s="47" t="str">
        <f>TOT!H273</f>
        <v>--</v>
      </c>
      <c r="J112" s="47" t="str">
        <f>TOT!I273</f>
        <v>--</v>
      </c>
      <c r="K112" s="47">
        <f>TOT!J273</f>
        <v>-1</v>
      </c>
      <c r="L112" s="47" t="str">
        <f>TOT!K273</f>
        <v>+1</v>
      </c>
      <c r="M112" s="47" t="str">
        <f>TOT!L273</f>
        <v>--</v>
      </c>
      <c r="N112" s="47" t="str">
        <f>TOT!M273</f>
        <v>--</v>
      </c>
      <c r="O112" s="47" t="str">
        <f>TOT!N273</f>
        <v>--</v>
      </c>
      <c r="P112" s="47" t="str">
        <f>TOT!O273</f>
        <v>--</v>
      </c>
      <c r="Q112" s="47">
        <f>TOT!P273</f>
        <v>-29</v>
      </c>
      <c r="R112" s="48"/>
      <c r="S112" s="48"/>
      <c r="T112" s="48"/>
      <c r="U112" s="48"/>
      <c r="V112" s="48"/>
      <c r="W112" s="48"/>
      <c r="X112" s="48"/>
      <c r="Y112" s="48"/>
      <c r="Z112" s="48"/>
    </row>
    <row r="113">
      <c r="A113" s="48"/>
      <c r="B113" s="3" t="s">
        <v>290</v>
      </c>
      <c r="C113" s="47" t="str">
        <f>TOT!B274</f>
        <v/>
      </c>
      <c r="D113" s="47" t="str">
        <f>TOT!C274</f>
        <v>+4</v>
      </c>
      <c r="E113" s="47" t="str">
        <f>TOT!D274</f>
        <v>+2</v>
      </c>
      <c r="F113" s="47">
        <f>TOT!E274</f>
        <v>-2</v>
      </c>
      <c r="G113" s="47" t="str">
        <f>TOT!F274</f>
        <v>+2</v>
      </c>
      <c r="H113" s="47">
        <f>TOT!G274</f>
        <v>-2</v>
      </c>
      <c r="I113" s="47" t="str">
        <f>TOT!H274</f>
        <v>+1</v>
      </c>
      <c r="J113" s="47">
        <f>TOT!I274</f>
        <v>-1</v>
      </c>
      <c r="K113" s="47" t="str">
        <f>TOT!J274</f>
        <v>+1</v>
      </c>
      <c r="L113" s="47">
        <f>TOT!K274</f>
        <v>-1</v>
      </c>
      <c r="M113" s="47" t="str">
        <f>TOT!L274</f>
        <v>+2</v>
      </c>
      <c r="N113" s="47">
        <f>TOT!M274</f>
        <v>-3</v>
      </c>
      <c r="O113" s="47" t="str">
        <f>TOT!N274</f>
        <v>+2</v>
      </c>
      <c r="P113" s="47" t="str">
        <f>TOT!O274</f>
        <v>--</v>
      </c>
      <c r="Q113" s="47">
        <f>TOT!P274</f>
        <v>-26</v>
      </c>
      <c r="R113" s="48"/>
      <c r="S113" s="48"/>
      <c r="T113" s="48"/>
      <c r="U113" s="48"/>
      <c r="V113" s="48"/>
      <c r="W113" s="48"/>
      <c r="X113" s="48"/>
      <c r="Y113" s="48"/>
      <c r="Z113" s="48"/>
    </row>
    <row r="114">
      <c r="A114" s="48"/>
      <c r="B114" s="3" t="s">
        <v>291</v>
      </c>
      <c r="C114" s="47" t="str">
        <f>TOT!B275</f>
        <v/>
      </c>
      <c r="D114" s="47">
        <f>TOT!C275</f>
        <v>-3</v>
      </c>
      <c r="E114" s="47" t="str">
        <f>TOT!D275</f>
        <v>+3</v>
      </c>
      <c r="F114" s="47" t="str">
        <f>TOT!E275</f>
        <v>+2</v>
      </c>
      <c r="G114" s="47">
        <f>TOT!F275</f>
        <v>-5</v>
      </c>
      <c r="H114" s="47" t="str">
        <f>TOT!G275</f>
        <v>+2</v>
      </c>
      <c r="I114" s="47" t="str">
        <f>TOT!H275</f>
        <v>--</v>
      </c>
      <c r="J114" s="47">
        <f>TOT!I275</f>
        <v>-2</v>
      </c>
      <c r="K114" s="47" t="str">
        <f>TOT!J275</f>
        <v>+5</v>
      </c>
      <c r="L114" s="47" t="str">
        <f>TOT!K275</f>
        <v>+1</v>
      </c>
      <c r="M114" s="47" t="str">
        <f>TOT!L275</f>
        <v>+5</v>
      </c>
      <c r="N114" s="47">
        <f>TOT!M275</f>
        <v>-5</v>
      </c>
      <c r="O114" s="47">
        <f>TOT!N275</f>
        <v>-1</v>
      </c>
      <c r="P114" s="47" t="str">
        <f>TOT!O275</f>
        <v>+1</v>
      </c>
      <c r="Q114" s="47">
        <f>TOT!P275</f>
        <v>-11</v>
      </c>
      <c r="R114" s="48"/>
      <c r="S114" s="48"/>
      <c r="T114" s="48"/>
      <c r="U114" s="48"/>
      <c r="V114" s="48"/>
      <c r="W114" s="48"/>
      <c r="X114" s="48"/>
      <c r="Y114" s="48"/>
      <c r="Z114" s="48"/>
    </row>
    <row r="115">
      <c r="A115" s="48"/>
      <c r="B115" s="3" t="s">
        <v>292</v>
      </c>
      <c r="C115" s="47" t="str">
        <f>TOT!B276</f>
        <v/>
      </c>
      <c r="D115" s="47">
        <f>TOT!C276</f>
        <v>-2</v>
      </c>
      <c r="E115" s="47">
        <f>TOT!D276</f>
        <v>-5</v>
      </c>
      <c r="F115" s="47" t="str">
        <f>TOT!E276</f>
        <v>+3</v>
      </c>
      <c r="G115" s="47" t="str">
        <f>TOT!F276</f>
        <v>--</v>
      </c>
      <c r="H115" s="47">
        <f>TOT!G276</f>
        <v>-2</v>
      </c>
      <c r="I115" s="47" t="str">
        <f>TOT!H276</f>
        <v>+2</v>
      </c>
      <c r="J115" s="47" t="str">
        <f>TOT!I276</f>
        <v>+4</v>
      </c>
      <c r="K115" s="47">
        <f>TOT!J276</f>
        <v>-7</v>
      </c>
      <c r="L115" s="47" t="str">
        <f>TOT!K276</f>
        <v>+3</v>
      </c>
      <c r="M115" s="47" t="str">
        <f>TOT!L276</f>
        <v>--</v>
      </c>
      <c r="N115" s="47" t="str">
        <f>TOT!M276</f>
        <v>+1</v>
      </c>
      <c r="O115" s="47" t="str">
        <f>TOT!N276</f>
        <v>+2</v>
      </c>
      <c r="P115" s="47" t="str">
        <f>TOT!O276</f>
        <v>--</v>
      </c>
      <c r="Q115" s="47">
        <f>TOT!P276</f>
        <v>-25</v>
      </c>
      <c r="R115" s="48"/>
      <c r="S115" s="48"/>
      <c r="T115" s="48"/>
      <c r="U115" s="48"/>
      <c r="V115" s="48"/>
      <c r="W115" s="48"/>
      <c r="X115" s="48"/>
      <c r="Y115" s="48"/>
      <c r="Z115" s="48"/>
    </row>
    <row r="116">
      <c r="A116" s="48"/>
      <c r="B116" s="3" t="s">
        <v>293</v>
      </c>
      <c r="C116" s="47" t="str">
        <f>TOT!B277</f>
        <v/>
      </c>
      <c r="D116" s="47">
        <f>TOT!C277</f>
        <v>-5</v>
      </c>
      <c r="E116" s="47" t="str">
        <f>TOT!D277</f>
        <v>--</v>
      </c>
      <c r="F116" s="47" t="str">
        <f>TOT!E277</f>
        <v>+1</v>
      </c>
      <c r="G116" s="47" t="str">
        <f>TOT!F277</f>
        <v>+5</v>
      </c>
      <c r="H116" s="47">
        <f>TOT!G277</f>
        <v>-3</v>
      </c>
      <c r="I116" s="47" t="str">
        <f>TOT!H277</f>
        <v>+1</v>
      </c>
      <c r="J116" s="47">
        <f>TOT!I277</f>
        <v>-2</v>
      </c>
      <c r="K116" s="47">
        <f>TOT!J277</f>
        <v>-2</v>
      </c>
      <c r="L116" s="47" t="str">
        <f>TOT!K277</f>
        <v>--</v>
      </c>
      <c r="M116" s="47" t="str">
        <f>TOT!L277</f>
        <v>+1</v>
      </c>
      <c r="N116" s="47" t="str">
        <f>TOT!M277</f>
        <v>--</v>
      </c>
      <c r="O116" s="47" t="str">
        <f>TOT!N277</f>
        <v>+1</v>
      </c>
      <c r="P116" s="47" t="str">
        <f>TOT!O277</f>
        <v>--</v>
      </c>
      <c r="Q116" s="47">
        <f>TOT!P277</f>
        <v>-3</v>
      </c>
      <c r="R116" s="48"/>
      <c r="S116" s="48"/>
      <c r="T116" s="48"/>
      <c r="U116" s="48"/>
      <c r="V116" s="48"/>
      <c r="W116" s="48"/>
      <c r="X116" s="48"/>
      <c r="Y116" s="48"/>
      <c r="Z116" s="48"/>
    </row>
    <row r="117">
      <c r="A117" s="48"/>
      <c r="B117" s="3" t="s">
        <v>294</v>
      </c>
      <c r="C117" s="47" t="str">
        <f>TOT!B278</f>
        <v/>
      </c>
      <c r="D117" s="47" t="str">
        <f>TOT!C278</f>
        <v>+3</v>
      </c>
      <c r="E117" s="47" t="str">
        <f>TOT!D278</f>
        <v>+6</v>
      </c>
      <c r="F117" s="47" t="str">
        <f>TOT!E278</f>
        <v>--</v>
      </c>
      <c r="G117" s="47" t="str">
        <f>TOT!F278</f>
        <v>--</v>
      </c>
      <c r="H117" s="47">
        <f>TOT!G278</f>
        <v>-4</v>
      </c>
      <c r="I117" s="47">
        <f>TOT!H278</f>
        <v>-1</v>
      </c>
      <c r="J117" s="47" t="str">
        <f>TOT!I278</f>
        <v>+4</v>
      </c>
      <c r="K117" s="47" t="str">
        <f>TOT!J278</f>
        <v>--</v>
      </c>
      <c r="L117" s="47" t="str">
        <f>TOT!K278</f>
        <v>+1</v>
      </c>
      <c r="M117" s="47">
        <f>TOT!L278</f>
        <v>-2</v>
      </c>
      <c r="N117" s="47" t="str">
        <f>TOT!M278</f>
        <v>--</v>
      </c>
      <c r="O117" s="47">
        <f>TOT!N278</f>
        <v>-3</v>
      </c>
      <c r="P117" s="47" t="str">
        <f>TOT!O278</f>
        <v>--</v>
      </c>
      <c r="Q117" s="47">
        <f>TOT!P278</f>
        <v>-23</v>
      </c>
      <c r="R117" s="48"/>
      <c r="S117" s="48"/>
      <c r="T117" s="48"/>
      <c r="U117" s="48"/>
      <c r="V117" s="48"/>
      <c r="W117" s="48"/>
      <c r="X117" s="48"/>
      <c r="Y117" s="48"/>
      <c r="Z117" s="48"/>
    </row>
    <row r="118">
      <c r="A118" s="48"/>
      <c r="B118" s="3" t="s">
        <v>295</v>
      </c>
      <c r="C118" s="47" t="str">
        <f>TOT!B279</f>
        <v/>
      </c>
      <c r="D118" s="47" t="str">
        <f>TOT!C279</f>
        <v>+5</v>
      </c>
      <c r="E118" s="47">
        <f>TOT!D279</f>
        <v>-5</v>
      </c>
      <c r="F118" s="47">
        <f>TOT!E279</f>
        <v>-1</v>
      </c>
      <c r="G118" s="47">
        <f>TOT!F279</f>
        <v>-2</v>
      </c>
      <c r="H118" s="47" t="str">
        <f>TOT!G279</f>
        <v>--</v>
      </c>
      <c r="I118" s="47">
        <f>TOT!H279</f>
        <v>-2</v>
      </c>
      <c r="J118" s="47" t="str">
        <f>TOT!I279</f>
        <v>+2</v>
      </c>
      <c r="K118" s="47">
        <f>TOT!J279</f>
        <v>-1</v>
      </c>
      <c r="L118" s="47" t="str">
        <f>TOT!K279</f>
        <v>+1</v>
      </c>
      <c r="M118" s="47">
        <f>TOT!L279</f>
        <v>-3</v>
      </c>
      <c r="N118" s="47" t="str">
        <f>TOT!M279</f>
        <v>+3</v>
      </c>
      <c r="O118" s="47">
        <f>TOT!N279</f>
        <v>-4</v>
      </c>
      <c r="P118" s="47" t="str">
        <f>TOT!O279</f>
        <v>--</v>
      </c>
      <c r="Q118" s="47">
        <f>TOT!P279</f>
        <v>-9</v>
      </c>
      <c r="R118" s="48"/>
      <c r="S118" s="48"/>
      <c r="T118" s="48"/>
      <c r="U118" s="48"/>
      <c r="V118" s="48"/>
      <c r="W118" s="48"/>
      <c r="X118" s="48"/>
      <c r="Y118" s="48"/>
      <c r="Z118" s="48"/>
    </row>
    <row r="119">
      <c r="A119" s="48"/>
      <c r="B119" s="3" t="s">
        <v>296</v>
      </c>
      <c r="C119" s="47" t="str">
        <f>TOT!B280</f>
        <v/>
      </c>
      <c r="D119" s="47" t="str">
        <f>TOT!C280</f>
        <v>+3</v>
      </c>
      <c r="E119" s="47" t="str">
        <f>TOT!D280</f>
        <v>+7</v>
      </c>
      <c r="F119" s="47" t="str">
        <f>TOT!E280</f>
        <v>+2</v>
      </c>
      <c r="G119" s="47" t="str">
        <f>TOT!F280</f>
        <v>+1</v>
      </c>
      <c r="H119" s="47" t="str">
        <f>TOT!G280</f>
        <v>--</v>
      </c>
      <c r="I119" s="47" t="str">
        <f>TOT!H280</f>
        <v>+2</v>
      </c>
      <c r="J119" s="47">
        <f>TOT!I280</f>
        <v>-2</v>
      </c>
      <c r="K119" s="47" t="str">
        <f>TOT!J280</f>
        <v>--</v>
      </c>
      <c r="L119" s="47" t="str">
        <f>TOT!K280</f>
        <v>+3</v>
      </c>
      <c r="M119" s="47">
        <f>TOT!L280</f>
        <v>-3</v>
      </c>
      <c r="N119" s="47">
        <f>TOT!M280</f>
        <v>-4</v>
      </c>
      <c r="O119" s="47" t="str">
        <f>TOT!N280</f>
        <v>+1</v>
      </c>
      <c r="P119" s="47" t="str">
        <f>TOT!O280</f>
        <v>+3</v>
      </c>
      <c r="Q119" s="47">
        <f>TOT!P280</f>
        <v>-14</v>
      </c>
      <c r="R119" s="48"/>
      <c r="S119" s="48"/>
      <c r="T119" s="48"/>
      <c r="U119" s="48"/>
      <c r="V119" s="48"/>
      <c r="W119" s="48"/>
      <c r="X119" s="48"/>
      <c r="Y119" s="48"/>
      <c r="Z119" s="48"/>
    </row>
    <row r="120">
      <c r="A120" s="48"/>
      <c r="B120" s="3" t="s">
        <v>297</v>
      </c>
      <c r="C120" s="47" t="str">
        <f>TOT!B281</f>
        <v/>
      </c>
      <c r="D120" s="47" t="str">
        <f>TOT!C281</f>
        <v>+3</v>
      </c>
      <c r="E120" s="47">
        <f>TOT!D281</f>
        <v>-5</v>
      </c>
      <c r="F120" s="47" t="str">
        <f>TOT!E281</f>
        <v>+3</v>
      </c>
      <c r="G120" s="47">
        <f>TOT!F281</f>
        <v>-2</v>
      </c>
      <c r="H120" s="47">
        <f>TOT!G281</f>
        <v>-1</v>
      </c>
      <c r="I120" s="47">
        <f>TOT!H281</f>
        <v>-1</v>
      </c>
      <c r="J120" s="47">
        <f>TOT!I281</f>
        <v>-1</v>
      </c>
      <c r="K120" s="47" t="str">
        <f>TOT!J281</f>
        <v>+3</v>
      </c>
      <c r="L120" s="47" t="str">
        <f>TOT!K281</f>
        <v>--</v>
      </c>
      <c r="M120" s="47" t="str">
        <f>TOT!L281</f>
        <v>--</v>
      </c>
      <c r="N120" s="47">
        <f>TOT!M281</f>
        <v>-2</v>
      </c>
      <c r="O120" s="47" t="str">
        <f>TOT!N281</f>
        <v>--</v>
      </c>
      <c r="P120" s="47" t="str">
        <f>TOT!O281</f>
        <v>--</v>
      </c>
      <c r="Q120" s="47">
        <f>TOT!P281</f>
        <v>-1</v>
      </c>
      <c r="R120" s="48"/>
      <c r="S120" s="48"/>
      <c r="T120" s="48"/>
      <c r="U120" s="48"/>
      <c r="V120" s="48"/>
      <c r="W120" s="48"/>
      <c r="X120" s="48"/>
      <c r="Y120" s="48"/>
      <c r="Z120" s="48"/>
    </row>
    <row r="121">
      <c r="A121" s="48"/>
      <c r="B121" s="3" t="s">
        <v>298</v>
      </c>
      <c r="C121" s="47" t="str">
        <f>TOT!B282</f>
        <v/>
      </c>
      <c r="D121" s="47" t="str">
        <f>TOT!C282</f>
        <v>+4</v>
      </c>
      <c r="E121" s="47" t="str">
        <f>TOT!D282</f>
        <v>+2</v>
      </c>
      <c r="F121" s="47">
        <f>TOT!E282</f>
        <v>-6</v>
      </c>
      <c r="G121" s="47" t="str">
        <f>TOT!F282</f>
        <v>+4</v>
      </c>
      <c r="H121" s="47">
        <f>TOT!G282</f>
        <v>-1</v>
      </c>
      <c r="I121" s="47" t="str">
        <f>TOT!H282</f>
        <v>--</v>
      </c>
      <c r="J121" s="47" t="str">
        <f>TOT!I282</f>
        <v>--</v>
      </c>
      <c r="K121" s="47" t="str">
        <f>TOT!J282</f>
        <v>+2</v>
      </c>
      <c r="L121" s="47">
        <f>TOT!K282</f>
        <v>-2</v>
      </c>
      <c r="M121" s="47" t="str">
        <f>TOT!L282</f>
        <v>+3</v>
      </c>
      <c r="N121" s="47">
        <f>TOT!M282</f>
        <v>-4</v>
      </c>
      <c r="O121" s="47" t="str">
        <f>TOT!N282</f>
        <v>+5</v>
      </c>
      <c r="P121" s="47">
        <f>TOT!O282</f>
        <v>-2</v>
      </c>
      <c r="Q121" s="47">
        <f>TOT!P282</f>
        <v>-17</v>
      </c>
      <c r="R121" s="48"/>
      <c r="S121" s="48"/>
      <c r="T121" s="48"/>
      <c r="U121" s="48"/>
      <c r="V121" s="48"/>
      <c r="W121" s="48"/>
      <c r="X121" s="48"/>
      <c r="Y121" s="48"/>
      <c r="Z121" s="48"/>
    </row>
    <row r="122">
      <c r="A122" s="48"/>
      <c r="B122" s="3" t="s">
        <v>299</v>
      </c>
      <c r="C122" s="47" t="str">
        <f>TOT!B283</f>
        <v/>
      </c>
      <c r="D122" s="47" t="str">
        <f>TOT!C283</f>
        <v>+5</v>
      </c>
      <c r="E122" s="47">
        <f>TOT!D283</f>
        <v>-11</v>
      </c>
      <c r="F122" s="47" t="str">
        <f>TOT!E283</f>
        <v>--</v>
      </c>
      <c r="G122" s="47">
        <f>TOT!F283</f>
        <v>-3</v>
      </c>
      <c r="H122" s="47">
        <f>TOT!G283</f>
        <v>-1</v>
      </c>
      <c r="I122" s="47" t="str">
        <f>TOT!H283</f>
        <v>--</v>
      </c>
      <c r="J122" s="47" t="str">
        <f>TOT!I283</f>
        <v>+1</v>
      </c>
      <c r="K122" s="47">
        <f>TOT!J283</f>
        <v>-1</v>
      </c>
      <c r="L122" s="47" t="str">
        <f>TOT!K283</f>
        <v>--</v>
      </c>
      <c r="M122" s="47" t="str">
        <f>TOT!L283</f>
        <v>--</v>
      </c>
      <c r="N122" s="47" t="str">
        <f>TOT!M283</f>
        <v>--</v>
      </c>
      <c r="O122" s="47" t="str">
        <f>TOT!N283</f>
        <v>--</v>
      </c>
      <c r="P122" s="47" t="str">
        <f>TOT!O283</f>
        <v>--</v>
      </c>
      <c r="Q122" s="47" t="str">
        <f>TOT!P283</f>
        <v>--</v>
      </c>
      <c r="R122" s="48"/>
      <c r="S122" s="48"/>
      <c r="T122" s="48"/>
      <c r="U122" s="48"/>
      <c r="V122" s="48"/>
      <c r="W122" s="48"/>
      <c r="X122" s="48"/>
      <c r="Y122" s="48"/>
      <c r="Z122" s="48"/>
    </row>
    <row r="123">
      <c r="A123" s="48"/>
      <c r="B123" s="3" t="s">
        <v>300</v>
      </c>
      <c r="C123" s="47" t="str">
        <f>TOT!B284</f>
        <v/>
      </c>
      <c r="D123" s="47">
        <f>TOT!C284</f>
        <v>-14</v>
      </c>
      <c r="E123" s="47">
        <f>TOT!D284</f>
        <v>-3</v>
      </c>
      <c r="F123" s="47" t="str">
        <f>TOT!E284</f>
        <v>+4</v>
      </c>
      <c r="G123" s="47" t="str">
        <f>TOT!F284</f>
        <v>+6</v>
      </c>
      <c r="H123" s="47">
        <f>TOT!G284</f>
        <v>-1</v>
      </c>
      <c r="I123" s="47" t="str">
        <f>TOT!H284</f>
        <v>+1</v>
      </c>
      <c r="J123" s="47">
        <f>TOT!I284</f>
        <v>-1</v>
      </c>
      <c r="K123" s="47" t="str">
        <f>TOT!J284</f>
        <v>--</v>
      </c>
      <c r="L123" s="47" t="str">
        <f>TOT!K284</f>
        <v>+4</v>
      </c>
      <c r="M123" s="47" t="str">
        <f>TOT!L284</f>
        <v>+1</v>
      </c>
      <c r="N123" s="47" t="str">
        <f>TOT!M284</f>
        <v>--</v>
      </c>
      <c r="O123" s="47">
        <f>TOT!N284</f>
        <v>-4</v>
      </c>
      <c r="P123" s="47">
        <f>TOT!O284</f>
        <v>-1</v>
      </c>
      <c r="Q123" s="47">
        <f>TOT!P284</f>
        <v>-16</v>
      </c>
      <c r="R123" s="48"/>
      <c r="S123" s="48"/>
      <c r="T123" s="48"/>
      <c r="U123" s="48"/>
      <c r="V123" s="48"/>
      <c r="W123" s="48"/>
      <c r="X123" s="48"/>
      <c r="Y123" s="48"/>
      <c r="Z123" s="48"/>
    </row>
    <row r="124">
      <c r="A124" s="48"/>
      <c r="B124" s="3" t="s">
        <v>301</v>
      </c>
      <c r="C124" s="47" t="str">
        <f>TOT!B285</f>
        <v/>
      </c>
      <c r="D124" s="47">
        <f>TOT!C285</f>
        <v>-3</v>
      </c>
      <c r="E124" s="47" t="str">
        <f>TOT!D285</f>
        <v>+4</v>
      </c>
      <c r="F124" s="47" t="str">
        <f>TOT!E285</f>
        <v>+2</v>
      </c>
      <c r="G124" s="47" t="str">
        <f>TOT!F285</f>
        <v>+1</v>
      </c>
      <c r="H124" s="47" t="str">
        <f>TOT!G285</f>
        <v>--</v>
      </c>
      <c r="I124" s="47">
        <f>TOT!H285</f>
        <v>-6</v>
      </c>
      <c r="J124" s="47" t="str">
        <f>TOT!I285</f>
        <v>+1</v>
      </c>
      <c r="K124" s="47">
        <f>TOT!J285</f>
        <v>-2</v>
      </c>
      <c r="L124" s="47" t="str">
        <f>TOT!K285</f>
        <v>+3</v>
      </c>
      <c r="M124" s="47" t="str">
        <f>TOT!L285</f>
        <v>--</v>
      </c>
      <c r="N124" s="47">
        <f>TOT!M285</f>
        <v>-1</v>
      </c>
      <c r="O124" s="47" t="str">
        <f>TOT!N285</f>
        <v>+1</v>
      </c>
      <c r="P124" s="47">
        <f>TOT!O285</f>
        <v>-1</v>
      </c>
      <c r="Q124" s="47">
        <f>TOT!P285</f>
        <v>-4</v>
      </c>
      <c r="R124" s="48"/>
      <c r="S124" s="48"/>
      <c r="T124" s="48"/>
      <c r="U124" s="48"/>
      <c r="V124" s="48"/>
      <c r="W124" s="48"/>
      <c r="X124" s="48"/>
      <c r="Y124" s="48"/>
      <c r="Z124" s="48"/>
    </row>
    <row r="125">
      <c r="A125" s="48"/>
      <c r="B125" s="3" t="s">
        <v>302</v>
      </c>
      <c r="C125" s="47" t="str">
        <f>TOT!B286</f>
        <v/>
      </c>
      <c r="D125" s="47" t="str">
        <f>TOT!C286</f>
        <v>--</v>
      </c>
      <c r="E125" s="47" t="str">
        <f>TOT!D286</f>
        <v>--</v>
      </c>
      <c r="F125" s="47" t="str">
        <f>TOT!E286</f>
        <v>--</v>
      </c>
      <c r="G125" s="47" t="str">
        <f>TOT!F286</f>
        <v>--</v>
      </c>
      <c r="H125" s="47" t="str">
        <f>TOT!G286</f>
        <v>+1</v>
      </c>
      <c r="I125" s="47" t="str">
        <f>TOT!H286</f>
        <v>+1</v>
      </c>
      <c r="J125" s="47" t="str">
        <f>TOT!I286</f>
        <v>--</v>
      </c>
      <c r="K125" s="47" t="str">
        <f>TOT!J286</f>
        <v>+2</v>
      </c>
      <c r="L125" s="47">
        <f>TOT!K286</f>
        <v>-2</v>
      </c>
      <c r="M125" s="47">
        <f>TOT!L286</f>
        <v>-1</v>
      </c>
      <c r="N125" s="47" t="str">
        <f>TOT!M286</f>
        <v>+2</v>
      </c>
      <c r="O125" s="47">
        <f>TOT!N286</f>
        <v>-1</v>
      </c>
      <c r="P125" s="47" t="str">
        <f>TOT!O286</f>
        <v>--</v>
      </c>
      <c r="Q125" s="47">
        <f>TOT!P286</f>
        <v>-2</v>
      </c>
      <c r="R125" s="48"/>
      <c r="S125" s="48"/>
      <c r="T125" s="48"/>
      <c r="U125" s="48"/>
      <c r="V125" s="48"/>
      <c r="W125" s="48"/>
      <c r="X125" s="48"/>
      <c r="Y125" s="48"/>
      <c r="Z125" s="48"/>
    </row>
    <row r="126">
      <c r="A126" s="48"/>
      <c r="B126" s="3" t="s">
        <v>303</v>
      </c>
      <c r="C126" s="47" t="str">
        <f>TOT!B287</f>
        <v/>
      </c>
      <c r="D126" s="47" t="str">
        <f>TOT!C287</f>
        <v>+3</v>
      </c>
      <c r="E126" s="47">
        <f>TOT!D287</f>
        <v>-3</v>
      </c>
      <c r="F126" s="47" t="str">
        <f>TOT!E287</f>
        <v>+2</v>
      </c>
      <c r="G126" s="47">
        <f>TOT!F287</f>
        <v>-2</v>
      </c>
      <c r="H126" s="47" t="str">
        <f>TOT!G287</f>
        <v>+2</v>
      </c>
      <c r="I126" s="47" t="str">
        <f>TOT!H287</f>
        <v>+1</v>
      </c>
      <c r="J126" s="47">
        <f>TOT!I287</f>
        <v>-1</v>
      </c>
      <c r="K126" s="47">
        <f>TOT!J287</f>
        <v>-2</v>
      </c>
      <c r="L126" s="47">
        <f>TOT!K287</f>
        <v>-1</v>
      </c>
      <c r="M126" s="47" t="str">
        <f>TOT!L287</f>
        <v>+1</v>
      </c>
      <c r="N126" s="47" t="str">
        <f>TOT!M287</f>
        <v>+1</v>
      </c>
      <c r="O126" s="47">
        <f>TOT!N287</f>
        <v>-3</v>
      </c>
      <c r="P126" s="47">
        <f>TOT!O287</f>
        <v>-3</v>
      </c>
      <c r="Q126" s="47">
        <f>TOT!P287</f>
        <v>-10</v>
      </c>
      <c r="R126" s="48"/>
      <c r="S126" s="48"/>
      <c r="T126" s="48"/>
      <c r="U126" s="48"/>
      <c r="V126" s="48"/>
      <c r="W126" s="48"/>
      <c r="X126" s="48"/>
      <c r="Y126" s="48"/>
      <c r="Z126" s="48"/>
    </row>
    <row r="127">
      <c r="A127" s="48"/>
      <c r="B127" s="3" t="s">
        <v>304</v>
      </c>
      <c r="C127" s="47" t="str">
        <f>TOT!B288</f>
        <v/>
      </c>
      <c r="D127" s="47">
        <f>TOT!C288</f>
        <v>-3</v>
      </c>
      <c r="E127" s="47" t="str">
        <f>TOT!D288</f>
        <v>+4</v>
      </c>
      <c r="F127" s="47" t="str">
        <f>TOT!E288</f>
        <v>+3</v>
      </c>
      <c r="G127" s="47">
        <f>TOT!F288</f>
        <v>-1</v>
      </c>
      <c r="H127" s="47" t="str">
        <f>TOT!G288</f>
        <v>+3</v>
      </c>
      <c r="I127" s="47">
        <f>TOT!H288</f>
        <v>-1</v>
      </c>
      <c r="J127" s="47">
        <f>TOT!I288</f>
        <v>-4</v>
      </c>
      <c r="K127" s="47">
        <f>TOT!J288</f>
        <v>-1</v>
      </c>
      <c r="L127" s="47">
        <f>TOT!K288</f>
        <v>-1</v>
      </c>
      <c r="M127" s="47" t="str">
        <f>TOT!L288</f>
        <v>+3</v>
      </c>
      <c r="N127" s="47">
        <f>TOT!M288</f>
        <v>-2</v>
      </c>
      <c r="O127" s="47" t="str">
        <f>TOT!N288</f>
        <v>--</v>
      </c>
      <c r="P127" s="47">
        <f>TOT!O288</f>
        <v>-1</v>
      </c>
      <c r="Q127" s="47">
        <f>TOT!P288</f>
        <v>-21</v>
      </c>
      <c r="R127" s="48"/>
      <c r="S127" s="48"/>
      <c r="T127" s="48"/>
      <c r="U127" s="48"/>
      <c r="V127" s="48"/>
      <c r="W127" s="48"/>
      <c r="X127" s="48"/>
      <c r="Y127" s="48"/>
      <c r="Z127" s="48"/>
    </row>
    <row r="128">
      <c r="A128" s="48"/>
      <c r="B128" s="3" t="s">
        <v>305</v>
      </c>
      <c r="C128" s="47" t="str">
        <f>TOT!B289</f>
        <v/>
      </c>
      <c r="D128" s="47" t="str">
        <f>TOT!C289</f>
        <v>+5</v>
      </c>
      <c r="E128" s="47" t="str">
        <f>TOT!D289</f>
        <v>+5</v>
      </c>
      <c r="F128" s="47">
        <f>TOT!E289</f>
        <v>-1</v>
      </c>
      <c r="G128" s="47">
        <f>TOT!F289</f>
        <v>-4</v>
      </c>
      <c r="H128" s="47" t="str">
        <f>TOT!G289</f>
        <v>--</v>
      </c>
      <c r="I128" s="47">
        <f>TOT!H289</f>
        <v>-4</v>
      </c>
      <c r="J128" s="47">
        <f>TOT!I289</f>
        <v>-1</v>
      </c>
      <c r="K128" s="47">
        <f>TOT!J289</f>
        <v>-1</v>
      </c>
      <c r="L128" s="47" t="str">
        <f>TOT!K289</f>
        <v>--</v>
      </c>
      <c r="M128" s="47" t="str">
        <f>TOT!L289</f>
        <v>--</v>
      </c>
      <c r="N128" s="47">
        <f>TOT!M289</f>
        <v>-1</v>
      </c>
      <c r="O128" s="47" t="str">
        <f>TOT!N289</f>
        <v>+1</v>
      </c>
      <c r="P128" s="47" t="str">
        <f>TOT!O289</f>
        <v>--</v>
      </c>
      <c r="Q128" s="47">
        <f>TOT!P289</f>
        <v>-6</v>
      </c>
      <c r="R128" s="48"/>
      <c r="S128" s="48"/>
      <c r="T128" s="48"/>
      <c r="U128" s="48"/>
      <c r="V128" s="48"/>
      <c r="W128" s="48"/>
      <c r="X128" s="48"/>
      <c r="Y128" s="48"/>
      <c r="Z128" s="48"/>
    </row>
    <row r="129">
      <c r="A129" s="48"/>
      <c r="B129" s="3" t="s">
        <v>306</v>
      </c>
      <c r="C129" s="47" t="str">
        <f>TOT!B290</f>
        <v/>
      </c>
      <c r="D129" s="47" t="str">
        <f>TOT!C290</f>
        <v>--</v>
      </c>
      <c r="E129" s="47">
        <f>TOT!D290</f>
        <v>-9</v>
      </c>
      <c r="F129" s="47" t="str">
        <f>TOT!E290</f>
        <v>+7</v>
      </c>
      <c r="G129" s="47">
        <f>TOT!F290</f>
        <v>-1</v>
      </c>
      <c r="H129" s="47">
        <f>TOT!G290</f>
        <v>-7</v>
      </c>
      <c r="I129" s="47" t="str">
        <f>TOT!H290</f>
        <v>--</v>
      </c>
      <c r="J129" s="47" t="str">
        <f>TOT!I290</f>
        <v>+3</v>
      </c>
      <c r="K129" s="47">
        <f>TOT!J290</f>
        <v>-1</v>
      </c>
      <c r="L129" s="47">
        <f>TOT!K290</f>
        <v>-3</v>
      </c>
      <c r="M129" s="47" t="str">
        <f>TOT!L290</f>
        <v>+5</v>
      </c>
      <c r="N129" s="47" t="str">
        <f>TOT!M290</f>
        <v>+2</v>
      </c>
      <c r="O129" s="47" t="str">
        <f>TOT!N290</f>
        <v>+3</v>
      </c>
      <c r="P129" s="47">
        <f>TOT!O290</f>
        <v>-1</v>
      </c>
      <c r="Q129" s="47">
        <f>TOT!P290</f>
        <v>-27</v>
      </c>
      <c r="R129" s="48"/>
      <c r="S129" s="48"/>
      <c r="T129" s="48"/>
      <c r="U129" s="48"/>
      <c r="V129" s="48"/>
      <c r="W129" s="48"/>
      <c r="X129" s="48"/>
      <c r="Y129" s="48"/>
      <c r="Z129" s="48"/>
    </row>
    <row r="130">
      <c r="A130" s="48"/>
      <c r="B130" s="3" t="s">
        <v>307</v>
      </c>
      <c r="C130" s="47" t="str">
        <f>TOT!B291</f>
        <v/>
      </c>
      <c r="D130" s="47" t="str">
        <f>TOT!C291</f>
        <v>+2</v>
      </c>
      <c r="E130" s="47" t="str">
        <f>TOT!D291</f>
        <v>+6</v>
      </c>
      <c r="F130" s="47">
        <f>TOT!E291</f>
        <v>-3</v>
      </c>
      <c r="G130" s="47" t="str">
        <f>TOT!F291</f>
        <v>--</v>
      </c>
      <c r="H130" s="47" t="str">
        <f>TOT!G291</f>
        <v>+4</v>
      </c>
      <c r="I130" s="47">
        <f>TOT!H291</f>
        <v>-7</v>
      </c>
      <c r="J130" s="47">
        <f>TOT!I291</f>
        <v>-1</v>
      </c>
      <c r="K130" s="47" t="str">
        <f>TOT!J291</f>
        <v>+5</v>
      </c>
      <c r="L130" s="47" t="str">
        <f>TOT!K291</f>
        <v>--</v>
      </c>
      <c r="M130" s="47">
        <f>TOT!L291</f>
        <v>-7</v>
      </c>
      <c r="N130" s="47" t="str">
        <f>TOT!M291</f>
        <v>--</v>
      </c>
      <c r="O130" s="47">
        <f>TOT!N291</f>
        <v>-1</v>
      </c>
      <c r="P130" s="47" t="str">
        <f>TOT!O291</f>
        <v>+2</v>
      </c>
      <c r="Q130" s="47">
        <f>TOT!P291</f>
        <v>-18</v>
      </c>
      <c r="R130" s="48"/>
      <c r="S130" s="48"/>
      <c r="T130" s="48"/>
      <c r="U130" s="48"/>
      <c r="V130" s="48"/>
      <c r="W130" s="48"/>
      <c r="X130" s="48"/>
      <c r="Y130" s="48"/>
      <c r="Z130" s="48"/>
    </row>
    <row r="131">
      <c r="A131" s="48"/>
      <c r="B131" s="3" t="s">
        <v>308</v>
      </c>
      <c r="C131" s="47" t="str">
        <f>TOT!B292</f>
        <v/>
      </c>
      <c r="D131" s="47" t="str">
        <f>TOT!C292</f>
        <v>+3</v>
      </c>
      <c r="E131" s="47" t="str">
        <f>TOT!D292</f>
        <v>+3</v>
      </c>
      <c r="F131" s="47">
        <f>TOT!E292</f>
        <v>-2</v>
      </c>
      <c r="G131" s="47">
        <f>TOT!F292</f>
        <v>-3</v>
      </c>
      <c r="H131" s="47" t="str">
        <f>TOT!G292</f>
        <v>+4</v>
      </c>
      <c r="I131" s="47">
        <f>TOT!H292</f>
        <v>-2</v>
      </c>
      <c r="J131" s="47" t="str">
        <f>TOT!I292</f>
        <v>+2</v>
      </c>
      <c r="K131" s="47">
        <f>TOT!J292</f>
        <v>-1</v>
      </c>
      <c r="L131" s="47" t="str">
        <f>TOT!K292</f>
        <v>+1</v>
      </c>
      <c r="M131" s="47" t="str">
        <f>TOT!L292</f>
        <v>+3</v>
      </c>
      <c r="N131" s="47" t="str">
        <f>TOT!M292</f>
        <v>+4</v>
      </c>
      <c r="O131" s="47">
        <f>TOT!N292</f>
        <v>-1</v>
      </c>
      <c r="P131" s="47">
        <f>TOT!O292</f>
        <v>-1</v>
      </c>
      <c r="Q131" s="47">
        <f>TOT!P292</f>
        <v>-13</v>
      </c>
      <c r="R131" s="48"/>
      <c r="S131" s="48"/>
      <c r="T131" s="48"/>
      <c r="U131" s="48"/>
      <c r="V131" s="48"/>
      <c r="W131" s="48"/>
      <c r="X131" s="48"/>
      <c r="Y131" s="48"/>
      <c r="Z131" s="48"/>
    </row>
    <row r="132">
      <c r="A132" s="48"/>
      <c r="B132" s="3" t="s">
        <v>309</v>
      </c>
      <c r="C132" s="47" t="str">
        <f>TOT!B293</f>
        <v/>
      </c>
      <c r="D132" s="47">
        <f>TOT!C293</f>
        <v>-3</v>
      </c>
      <c r="E132" s="47" t="str">
        <f>TOT!D293</f>
        <v>+4</v>
      </c>
      <c r="F132" s="47">
        <f>TOT!E293</f>
        <v>-1</v>
      </c>
      <c r="G132" s="47" t="str">
        <f>TOT!F293</f>
        <v>+4</v>
      </c>
      <c r="H132" s="47">
        <f>TOT!G293</f>
        <v>-3</v>
      </c>
      <c r="I132" s="47" t="str">
        <f>TOT!H293</f>
        <v>--</v>
      </c>
      <c r="J132" s="47" t="str">
        <f>TOT!I293</f>
        <v>--</v>
      </c>
      <c r="K132" s="47">
        <f>TOT!J293</f>
        <v>-3</v>
      </c>
      <c r="L132" s="47">
        <f>TOT!K293</f>
        <v>-2</v>
      </c>
      <c r="M132" s="47">
        <f>TOT!L293</f>
        <v>-4</v>
      </c>
      <c r="N132" s="47" t="str">
        <f>TOT!M293</f>
        <v>+6</v>
      </c>
      <c r="O132" s="47" t="str">
        <f>TOT!N293</f>
        <v>--</v>
      </c>
      <c r="P132" s="47" t="str">
        <f>TOT!O293</f>
        <v>+1</v>
      </c>
      <c r="Q132" s="47">
        <f>TOT!P293</f>
        <v>-19</v>
      </c>
      <c r="R132" s="48"/>
      <c r="S132" s="48"/>
      <c r="T132" s="48"/>
      <c r="U132" s="48"/>
      <c r="V132" s="48"/>
      <c r="W132" s="48"/>
      <c r="X132" s="48"/>
      <c r="Y132" s="48"/>
      <c r="Z132" s="48"/>
    </row>
    <row r="133">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c r="A134" s="52" t="s">
        <v>3</v>
      </c>
      <c r="B134" s="48"/>
      <c r="C134" s="52" t="s">
        <v>219</v>
      </c>
      <c r="D134" s="52" t="s">
        <v>354</v>
      </c>
      <c r="E134" s="52" t="s">
        <v>355</v>
      </c>
      <c r="F134" s="52" t="s">
        <v>356</v>
      </c>
      <c r="G134" s="52" t="s">
        <v>357</v>
      </c>
      <c r="H134" s="52" t="s">
        <v>358</v>
      </c>
      <c r="I134" s="52" t="s">
        <v>359</v>
      </c>
      <c r="J134" s="52" t="s">
        <v>360</v>
      </c>
      <c r="K134" s="52" t="s">
        <v>361</v>
      </c>
      <c r="L134" s="52" t="s">
        <v>362</v>
      </c>
      <c r="M134" s="52" t="s">
        <v>363</v>
      </c>
      <c r="N134" s="52" t="s">
        <v>364</v>
      </c>
      <c r="O134" s="52" t="s">
        <v>365</v>
      </c>
      <c r="P134" s="52" t="s">
        <v>366</v>
      </c>
      <c r="Q134" s="52">
        <v>14.0</v>
      </c>
      <c r="R134" s="48"/>
      <c r="S134" s="48"/>
      <c r="T134" s="48"/>
      <c r="U134" s="48"/>
      <c r="V134" s="48"/>
      <c r="W134" s="48"/>
      <c r="X134" s="48"/>
      <c r="Y134" s="48"/>
      <c r="Z134" s="48"/>
    </row>
    <row r="135">
      <c r="A135" s="48"/>
      <c r="B135" s="3" t="s">
        <v>271</v>
      </c>
      <c r="C135" s="47">
        <f>TOT!B232</f>
        <v>16</v>
      </c>
      <c r="D135" s="47">
        <f>TOT!C232</f>
        <v>16</v>
      </c>
      <c r="E135" s="47">
        <f>TOT!D232</f>
        <v>16</v>
      </c>
      <c r="F135" s="47">
        <f>TOT!E232</f>
        <v>12</v>
      </c>
      <c r="G135" s="47">
        <f>TOT!F232</f>
        <v>9</v>
      </c>
      <c r="H135" s="47">
        <f>TOT!G232</f>
        <v>4</v>
      </c>
      <c r="I135" s="47">
        <f>TOT!H232</f>
        <v>2</v>
      </c>
      <c r="J135" s="47">
        <f>TOT!I232</f>
        <v>2</v>
      </c>
      <c r="K135" s="47">
        <f>TOT!J232</f>
        <v>1</v>
      </c>
      <c r="L135" s="47">
        <f>TOT!K232</f>
        <v>3</v>
      </c>
      <c r="M135" s="47">
        <f>TOT!L232</f>
        <v>2</v>
      </c>
      <c r="N135" s="47">
        <f>TOT!M232</f>
        <v>3</v>
      </c>
      <c r="O135" s="47">
        <f>TOT!N232</f>
        <v>6</v>
      </c>
      <c r="P135" s="47">
        <f>TOT!O232</f>
        <v>6</v>
      </c>
      <c r="Q135" s="47">
        <f>TOT!P232</f>
        <v>30</v>
      </c>
      <c r="R135" s="48"/>
      <c r="S135" s="48"/>
      <c r="T135" s="48"/>
      <c r="U135" s="48"/>
      <c r="V135" s="48"/>
      <c r="W135" s="48"/>
      <c r="X135" s="48"/>
      <c r="Y135" s="48"/>
      <c r="Z135" s="48"/>
    </row>
    <row r="136">
      <c r="A136" s="48"/>
      <c r="B136" s="3" t="s">
        <v>275</v>
      </c>
      <c r="C136" s="47">
        <f>TOT!B233</f>
        <v>28</v>
      </c>
      <c r="D136" s="47">
        <f>TOT!C233</f>
        <v>22</v>
      </c>
      <c r="E136" s="47">
        <f>TOT!D233</f>
        <v>20</v>
      </c>
      <c r="F136" s="47">
        <f>TOT!E233</f>
        <v>24</v>
      </c>
      <c r="G136" s="47">
        <f>TOT!F233</f>
        <v>22</v>
      </c>
      <c r="H136" s="47">
        <f>TOT!G233</f>
        <v>24</v>
      </c>
      <c r="I136" s="47">
        <f>TOT!H233</f>
        <v>26</v>
      </c>
      <c r="J136" s="47">
        <f>TOT!I233</f>
        <v>24</v>
      </c>
      <c r="K136" s="47">
        <f>TOT!J233</f>
        <v>22</v>
      </c>
      <c r="L136" s="47">
        <f>TOT!K233</f>
        <v>23</v>
      </c>
      <c r="M136" s="47">
        <f>TOT!L233</f>
        <v>21</v>
      </c>
      <c r="N136" s="47">
        <f>TOT!M233</f>
        <v>18</v>
      </c>
      <c r="O136" s="47">
        <f>TOT!N233</f>
        <v>18</v>
      </c>
      <c r="P136" s="47">
        <f>TOT!O233</f>
        <v>15</v>
      </c>
      <c r="Q136" s="47">
        <f>TOT!P233</f>
        <v>30</v>
      </c>
      <c r="R136" s="48"/>
      <c r="S136" s="48"/>
      <c r="T136" s="48"/>
      <c r="U136" s="48"/>
      <c r="V136" s="48"/>
      <c r="W136" s="48"/>
      <c r="X136" s="48"/>
      <c r="Y136" s="48"/>
      <c r="Z136" s="48"/>
    </row>
    <row r="137">
      <c r="A137" s="48"/>
      <c r="B137" s="3" t="s">
        <v>278</v>
      </c>
      <c r="C137" s="47">
        <f>TOT!B234</f>
        <v>19</v>
      </c>
      <c r="D137" s="47">
        <f>TOT!C234</f>
        <v>21</v>
      </c>
      <c r="E137" s="47">
        <f>TOT!D234</f>
        <v>17</v>
      </c>
      <c r="F137" s="47">
        <f>TOT!E234</f>
        <v>21</v>
      </c>
      <c r="G137" s="47">
        <f>TOT!F234</f>
        <v>20</v>
      </c>
      <c r="H137" s="47">
        <f>TOT!G234</f>
        <v>19</v>
      </c>
      <c r="I137" s="47">
        <f>TOT!H234</f>
        <v>22</v>
      </c>
      <c r="J137" s="47">
        <f>TOT!I234</f>
        <v>21</v>
      </c>
      <c r="K137" s="47">
        <f>TOT!J234</f>
        <v>21</v>
      </c>
      <c r="L137" s="47">
        <f>TOT!K234</f>
        <v>20</v>
      </c>
      <c r="M137" s="47">
        <f>TOT!L234</f>
        <v>22</v>
      </c>
      <c r="N137" s="47">
        <f>TOT!M234</f>
        <v>22</v>
      </c>
      <c r="O137" s="47">
        <f>TOT!N234</f>
        <v>16</v>
      </c>
      <c r="P137" s="47">
        <f>TOT!O234</f>
        <v>18</v>
      </c>
      <c r="Q137" s="47">
        <f>TOT!P234</f>
        <v>30</v>
      </c>
      <c r="R137" s="48"/>
      <c r="S137" s="48"/>
      <c r="T137" s="48"/>
      <c r="U137" s="48"/>
      <c r="V137" s="48"/>
      <c r="W137" s="48"/>
      <c r="X137" s="48"/>
      <c r="Y137" s="48"/>
      <c r="Z137" s="48"/>
    </row>
    <row r="138">
      <c r="A138" s="48"/>
      <c r="B138" s="3" t="s">
        <v>279</v>
      </c>
      <c r="C138" s="47">
        <f>TOT!B235</f>
        <v>13</v>
      </c>
      <c r="D138" s="47">
        <f>TOT!C235</f>
        <v>17</v>
      </c>
      <c r="E138" s="47">
        <f>TOT!D235</f>
        <v>18</v>
      </c>
      <c r="F138" s="47">
        <f>TOT!E235</f>
        <v>27</v>
      </c>
      <c r="G138" s="47">
        <f>TOT!F235</f>
        <v>24</v>
      </c>
      <c r="H138" s="47">
        <f>TOT!G235</f>
        <v>25</v>
      </c>
      <c r="I138" s="47">
        <f>TOT!H235</f>
        <v>20</v>
      </c>
      <c r="J138" s="47">
        <f>TOT!I235</f>
        <v>18</v>
      </c>
      <c r="K138" s="47">
        <f>TOT!J235</f>
        <v>17</v>
      </c>
      <c r="L138" s="47">
        <f>TOT!K235</f>
        <v>21</v>
      </c>
      <c r="M138" s="47">
        <f>TOT!L235</f>
        <v>17</v>
      </c>
      <c r="N138" s="47">
        <f>TOT!M235</f>
        <v>21</v>
      </c>
      <c r="O138" s="47">
        <f>TOT!N235</f>
        <v>22</v>
      </c>
      <c r="P138" s="47">
        <f>TOT!O235</f>
        <v>23</v>
      </c>
      <c r="Q138" s="47">
        <f>TOT!P235</f>
        <v>30</v>
      </c>
      <c r="R138" s="48"/>
      <c r="S138" s="48"/>
      <c r="T138" s="48"/>
      <c r="U138" s="48"/>
      <c r="V138" s="48"/>
      <c r="W138" s="48"/>
      <c r="X138" s="48"/>
      <c r="Y138" s="48"/>
      <c r="Z138" s="48"/>
    </row>
    <row r="139">
      <c r="A139" s="48"/>
      <c r="B139" s="3" t="s">
        <v>282</v>
      </c>
      <c r="C139" s="47">
        <f>TOT!B236</f>
        <v>3</v>
      </c>
      <c r="D139" s="47">
        <f>TOT!C236</f>
        <v>4</v>
      </c>
      <c r="E139" s="47">
        <f>TOT!D236</f>
        <v>5</v>
      </c>
      <c r="F139" s="47">
        <f>TOT!E236</f>
        <v>9</v>
      </c>
      <c r="G139" s="47">
        <f>TOT!F236</f>
        <v>11</v>
      </c>
      <c r="H139" s="47">
        <f>TOT!G236</f>
        <v>7</v>
      </c>
      <c r="I139" s="47">
        <f>TOT!H236</f>
        <v>5</v>
      </c>
      <c r="J139" s="47">
        <f>TOT!I236</f>
        <v>12</v>
      </c>
      <c r="K139" s="47">
        <f>TOT!J236</f>
        <v>10</v>
      </c>
      <c r="L139" s="47">
        <f>TOT!K236</f>
        <v>11</v>
      </c>
      <c r="M139" s="47">
        <f>TOT!L236</f>
        <v>11</v>
      </c>
      <c r="N139" s="47">
        <f>TOT!M236</f>
        <v>12</v>
      </c>
      <c r="O139" s="47">
        <f>TOT!N236</f>
        <v>9</v>
      </c>
      <c r="P139" s="47">
        <f>TOT!O236</f>
        <v>8</v>
      </c>
      <c r="Q139" s="47">
        <f>TOT!P236</f>
        <v>30</v>
      </c>
      <c r="R139" s="48"/>
      <c r="S139" s="48"/>
      <c r="T139" s="48"/>
      <c r="U139" s="48"/>
      <c r="V139" s="48"/>
      <c r="W139" s="48"/>
      <c r="X139" s="48"/>
      <c r="Y139" s="48"/>
      <c r="Z139" s="48"/>
    </row>
    <row r="140">
      <c r="A140" s="48"/>
      <c r="B140" s="3" t="s">
        <v>285</v>
      </c>
      <c r="C140" s="47">
        <f>TOT!B237</f>
        <v>2</v>
      </c>
      <c r="D140" s="47">
        <f>TOT!C237</f>
        <v>3</v>
      </c>
      <c r="E140" s="47">
        <f>TOT!D237</f>
        <v>8</v>
      </c>
      <c r="F140" s="47">
        <f>TOT!E237</f>
        <v>11</v>
      </c>
      <c r="G140" s="47">
        <f>TOT!F237</f>
        <v>12</v>
      </c>
      <c r="H140" s="47">
        <f>TOT!G237</f>
        <v>12</v>
      </c>
      <c r="I140" s="47">
        <f>TOT!H237</f>
        <v>17</v>
      </c>
      <c r="J140" s="47">
        <f>TOT!I237</f>
        <v>10</v>
      </c>
      <c r="K140" s="47">
        <f>TOT!J237</f>
        <v>5</v>
      </c>
      <c r="L140" s="47">
        <f>TOT!K237</f>
        <v>4</v>
      </c>
      <c r="M140" s="47">
        <f>TOT!L237</f>
        <v>5</v>
      </c>
      <c r="N140" s="47">
        <f>TOT!M237</f>
        <v>2</v>
      </c>
      <c r="O140" s="47">
        <f>TOT!N237</f>
        <v>3</v>
      </c>
      <c r="P140" s="47">
        <f>TOT!O237</f>
        <v>2</v>
      </c>
      <c r="Q140" s="47">
        <f>TOT!P237</f>
        <v>30</v>
      </c>
      <c r="R140" s="48"/>
      <c r="S140" s="48"/>
      <c r="T140" s="48"/>
      <c r="U140" s="48"/>
      <c r="V140" s="48"/>
      <c r="W140" s="48"/>
      <c r="X140" s="48"/>
      <c r="Y140" s="48"/>
      <c r="Z140" s="48"/>
    </row>
    <row r="141">
      <c r="A141" s="48"/>
      <c r="B141" s="3" t="s">
        <v>286</v>
      </c>
      <c r="C141" s="47">
        <f>TOT!B238</f>
        <v>7</v>
      </c>
      <c r="D141" s="47">
        <f>TOT!C238</f>
        <v>7</v>
      </c>
      <c r="E141" s="47">
        <f>TOT!D238</f>
        <v>6</v>
      </c>
      <c r="F141" s="47">
        <f>TOT!E238</f>
        <v>6</v>
      </c>
      <c r="G141" s="47">
        <f>TOT!F238</f>
        <v>10</v>
      </c>
      <c r="H141" s="47">
        <f>TOT!G238</f>
        <v>8</v>
      </c>
      <c r="I141" s="47">
        <f>TOT!H238</f>
        <v>6</v>
      </c>
      <c r="J141" s="47">
        <f>TOT!I238</f>
        <v>6</v>
      </c>
      <c r="K141" s="47">
        <f>TOT!J238</f>
        <v>7</v>
      </c>
      <c r="L141" s="47">
        <f>TOT!K238</f>
        <v>7</v>
      </c>
      <c r="M141" s="47">
        <f>TOT!L238</f>
        <v>11</v>
      </c>
      <c r="N141" s="47">
        <f>TOT!M238</f>
        <v>10</v>
      </c>
      <c r="O141" s="47">
        <f>TOT!N238</f>
        <v>10</v>
      </c>
      <c r="P141" s="47">
        <f>TOT!O238</f>
        <v>10</v>
      </c>
      <c r="Q141" s="47">
        <f>TOT!P238</f>
        <v>30</v>
      </c>
      <c r="R141" s="48"/>
      <c r="S141" s="48"/>
      <c r="T141" s="48"/>
      <c r="U141" s="48"/>
      <c r="V141" s="48"/>
      <c r="W141" s="48"/>
      <c r="X141" s="48"/>
      <c r="Y141" s="48"/>
      <c r="Z141" s="48"/>
    </row>
    <row r="142">
      <c r="A142" s="48"/>
      <c r="B142" s="3" t="s">
        <v>287</v>
      </c>
      <c r="C142" s="47">
        <f>TOT!B239</f>
        <v>17</v>
      </c>
      <c r="D142" s="47">
        <f>TOT!C239</f>
        <v>19</v>
      </c>
      <c r="E142" s="47">
        <f>TOT!D239</f>
        <v>27</v>
      </c>
      <c r="F142" s="47">
        <f>TOT!E239</f>
        <v>16</v>
      </c>
      <c r="G142" s="47">
        <f>TOT!F239</f>
        <v>20</v>
      </c>
      <c r="H142" s="47">
        <f>TOT!G239</f>
        <v>20</v>
      </c>
      <c r="I142" s="47">
        <f>TOT!H239</f>
        <v>18</v>
      </c>
      <c r="J142" s="47">
        <f>TOT!I239</f>
        <v>20</v>
      </c>
      <c r="K142" s="47">
        <f>TOT!J239</f>
        <v>25</v>
      </c>
      <c r="L142" s="47">
        <f>TOT!K239</f>
        <v>26</v>
      </c>
      <c r="M142" s="47">
        <f>TOT!L239</f>
        <v>26</v>
      </c>
      <c r="N142" s="47">
        <f>TOT!M239</f>
        <v>23</v>
      </c>
      <c r="O142" s="47">
        <f>TOT!N239</f>
        <v>26</v>
      </c>
      <c r="P142" s="47">
        <f>TOT!O239</f>
        <v>26</v>
      </c>
      <c r="Q142" s="47">
        <f>TOT!P239</f>
        <v>30</v>
      </c>
      <c r="R142" s="48"/>
      <c r="S142" s="48"/>
      <c r="T142" s="48"/>
      <c r="U142" s="48"/>
      <c r="V142" s="48"/>
      <c r="W142" s="48"/>
      <c r="X142" s="48"/>
      <c r="Y142" s="48"/>
      <c r="Z142" s="48"/>
    </row>
    <row r="143">
      <c r="A143" s="48"/>
      <c r="B143" s="3" t="s">
        <v>288</v>
      </c>
      <c r="C143" s="47">
        <f>TOT!B240</f>
        <v>21</v>
      </c>
      <c r="D143" s="47">
        <f>TOT!C240</f>
        <v>27</v>
      </c>
      <c r="E143" s="47">
        <f>TOT!D240</f>
        <v>25</v>
      </c>
      <c r="F143" s="47">
        <f>TOT!E240</f>
        <v>29</v>
      </c>
      <c r="G143" s="47">
        <f>TOT!F240</f>
        <v>28</v>
      </c>
      <c r="H143" s="47">
        <f>TOT!G240</f>
        <v>27</v>
      </c>
      <c r="I143" s="47">
        <f>TOT!H240</f>
        <v>16</v>
      </c>
      <c r="J143" s="47">
        <f>TOT!I240</f>
        <v>19</v>
      </c>
      <c r="K143" s="47">
        <f>TOT!J240</f>
        <v>19</v>
      </c>
      <c r="L143" s="47">
        <f>TOT!K240</f>
        <v>18</v>
      </c>
      <c r="M143" s="47">
        <f>TOT!L240</f>
        <v>23</v>
      </c>
      <c r="N143" s="47">
        <f>TOT!M240</f>
        <v>24</v>
      </c>
      <c r="O143" s="47">
        <f>TOT!N240</f>
        <v>23</v>
      </c>
      <c r="P143" s="47">
        <f>TOT!O240</f>
        <v>22</v>
      </c>
      <c r="Q143" s="47">
        <f>TOT!P240</f>
        <v>30</v>
      </c>
      <c r="R143" s="48"/>
      <c r="S143" s="48"/>
      <c r="T143" s="48"/>
      <c r="U143" s="48"/>
      <c r="V143" s="48"/>
      <c r="W143" s="48"/>
      <c r="X143" s="48"/>
      <c r="Y143" s="48"/>
      <c r="Z143" s="48"/>
    </row>
    <row r="144">
      <c r="A144" s="48"/>
      <c r="B144" s="3" t="s">
        <v>289</v>
      </c>
      <c r="C144" s="47">
        <f>TOT!B241</f>
        <v>5</v>
      </c>
      <c r="D144" s="47">
        <f>TOT!C241</f>
        <v>2</v>
      </c>
      <c r="E144" s="47">
        <f>TOT!D241</f>
        <v>1</v>
      </c>
      <c r="F144" s="47">
        <f>TOT!E241</f>
        <v>1</v>
      </c>
      <c r="G144" s="47">
        <f>TOT!F241</f>
        <v>1</v>
      </c>
      <c r="H144" s="47">
        <f>TOT!G241</f>
        <v>1</v>
      </c>
      <c r="I144" s="47">
        <f>TOT!H241</f>
        <v>1</v>
      </c>
      <c r="J144" s="47">
        <f>TOT!I241</f>
        <v>1</v>
      </c>
      <c r="K144" s="47">
        <f>TOT!J241</f>
        <v>2</v>
      </c>
      <c r="L144" s="47">
        <f>TOT!K241</f>
        <v>1</v>
      </c>
      <c r="M144" s="47">
        <f>TOT!L241</f>
        <v>1</v>
      </c>
      <c r="N144" s="47">
        <f>TOT!M241</f>
        <v>1</v>
      </c>
      <c r="O144" s="47">
        <f>TOT!N241</f>
        <v>1</v>
      </c>
      <c r="P144" s="47">
        <f>TOT!O241</f>
        <v>1</v>
      </c>
      <c r="Q144" s="47">
        <f>TOT!P241</f>
        <v>30</v>
      </c>
      <c r="R144" s="48"/>
      <c r="S144" s="48"/>
      <c r="T144" s="48"/>
      <c r="U144" s="48"/>
      <c r="V144" s="48"/>
      <c r="W144" s="48"/>
      <c r="X144" s="48"/>
      <c r="Y144" s="48"/>
      <c r="Z144" s="48"/>
    </row>
    <row r="145">
      <c r="A145" s="48"/>
      <c r="B145" s="3" t="s">
        <v>290</v>
      </c>
      <c r="C145" s="47">
        <f>TOT!B242</f>
        <v>9</v>
      </c>
      <c r="D145" s="47">
        <f>TOT!C242</f>
        <v>5</v>
      </c>
      <c r="E145" s="47">
        <f>TOT!D242</f>
        <v>3</v>
      </c>
      <c r="F145" s="47">
        <f>TOT!E242</f>
        <v>5</v>
      </c>
      <c r="G145" s="47">
        <f>TOT!F242</f>
        <v>3</v>
      </c>
      <c r="H145" s="47">
        <f>TOT!G242</f>
        <v>5</v>
      </c>
      <c r="I145" s="47">
        <f>TOT!H242</f>
        <v>4</v>
      </c>
      <c r="J145" s="47">
        <f>TOT!I242</f>
        <v>5</v>
      </c>
      <c r="K145" s="47">
        <f>TOT!J242</f>
        <v>4</v>
      </c>
      <c r="L145" s="47">
        <f>TOT!K242</f>
        <v>5</v>
      </c>
      <c r="M145" s="47">
        <f>TOT!L242</f>
        <v>3</v>
      </c>
      <c r="N145" s="47">
        <f>TOT!M242</f>
        <v>6</v>
      </c>
      <c r="O145" s="47">
        <f>TOT!N242</f>
        <v>4</v>
      </c>
      <c r="P145" s="47">
        <f>TOT!O242</f>
        <v>4</v>
      </c>
      <c r="Q145" s="47">
        <f>TOT!P242</f>
        <v>30</v>
      </c>
      <c r="R145" s="48"/>
      <c r="S145" s="48"/>
      <c r="T145" s="48"/>
      <c r="U145" s="48"/>
      <c r="V145" s="48"/>
      <c r="W145" s="48"/>
      <c r="X145" s="48"/>
      <c r="Y145" s="48"/>
      <c r="Z145" s="48"/>
    </row>
    <row r="146">
      <c r="A146" s="48"/>
      <c r="B146" s="3" t="s">
        <v>291</v>
      </c>
      <c r="C146" s="47">
        <f>TOT!B243</f>
        <v>22</v>
      </c>
      <c r="D146" s="47">
        <f>TOT!C243</f>
        <v>25</v>
      </c>
      <c r="E146" s="47">
        <f>TOT!D243</f>
        <v>22</v>
      </c>
      <c r="F146" s="47">
        <f>TOT!E243</f>
        <v>20</v>
      </c>
      <c r="G146" s="47">
        <f>TOT!F243</f>
        <v>25</v>
      </c>
      <c r="H146" s="47">
        <f>TOT!G243</f>
        <v>23</v>
      </c>
      <c r="I146" s="47">
        <f>TOT!H243</f>
        <v>23</v>
      </c>
      <c r="J146" s="47">
        <f>TOT!I243</f>
        <v>25</v>
      </c>
      <c r="K146" s="47">
        <f>TOT!J243</f>
        <v>20</v>
      </c>
      <c r="L146" s="47">
        <f>TOT!K243</f>
        <v>19</v>
      </c>
      <c r="M146" s="47">
        <f>TOT!L243</f>
        <v>14</v>
      </c>
      <c r="N146" s="47">
        <f>TOT!M243</f>
        <v>19</v>
      </c>
      <c r="O146" s="47">
        <f>TOT!N243</f>
        <v>20</v>
      </c>
      <c r="P146" s="47">
        <f>TOT!O243</f>
        <v>19</v>
      </c>
      <c r="Q146" s="47">
        <f>TOT!P243</f>
        <v>30</v>
      </c>
      <c r="R146" s="48"/>
      <c r="S146" s="48"/>
      <c r="T146" s="48"/>
      <c r="U146" s="48"/>
      <c r="V146" s="48"/>
      <c r="W146" s="48"/>
      <c r="X146" s="48"/>
      <c r="Y146" s="48"/>
      <c r="Z146" s="48"/>
    </row>
    <row r="147">
      <c r="A147" s="48"/>
      <c r="B147" s="3" t="s">
        <v>292</v>
      </c>
      <c r="C147" s="47">
        <f>TOT!B244</f>
        <v>4</v>
      </c>
      <c r="D147" s="47">
        <f>TOT!C244</f>
        <v>6</v>
      </c>
      <c r="E147" s="47">
        <f>TOT!D244</f>
        <v>11</v>
      </c>
      <c r="F147" s="47">
        <f>TOT!E244</f>
        <v>8</v>
      </c>
      <c r="G147" s="47">
        <f>TOT!F244</f>
        <v>8</v>
      </c>
      <c r="H147" s="47">
        <f>TOT!G244</f>
        <v>10</v>
      </c>
      <c r="I147" s="47">
        <f>TOT!H244</f>
        <v>8</v>
      </c>
      <c r="J147" s="47">
        <f>TOT!I244</f>
        <v>4</v>
      </c>
      <c r="K147" s="47">
        <f>TOT!J244</f>
        <v>11</v>
      </c>
      <c r="L147" s="47">
        <f>TOT!K244</f>
        <v>8</v>
      </c>
      <c r="M147" s="47">
        <f>TOT!L244</f>
        <v>8</v>
      </c>
      <c r="N147" s="47">
        <f>TOT!M244</f>
        <v>7</v>
      </c>
      <c r="O147" s="47">
        <f>TOT!N244</f>
        <v>5</v>
      </c>
      <c r="P147" s="47">
        <f>TOT!O244</f>
        <v>5</v>
      </c>
      <c r="Q147" s="47">
        <f>TOT!P244</f>
        <v>30</v>
      </c>
      <c r="R147" s="48"/>
      <c r="S147" s="48"/>
      <c r="T147" s="48"/>
      <c r="U147" s="48"/>
      <c r="V147" s="48"/>
      <c r="W147" s="48"/>
      <c r="X147" s="48"/>
      <c r="Y147" s="48"/>
      <c r="Z147" s="48"/>
    </row>
    <row r="148">
      <c r="A148" s="48"/>
      <c r="B148" s="3" t="s">
        <v>293</v>
      </c>
      <c r="C148" s="47">
        <f>TOT!B245</f>
        <v>24</v>
      </c>
      <c r="D148" s="47">
        <f>TOT!C245</f>
        <v>29</v>
      </c>
      <c r="E148" s="47">
        <f>TOT!D245</f>
        <v>29</v>
      </c>
      <c r="F148" s="47">
        <f>TOT!E245</f>
        <v>28</v>
      </c>
      <c r="G148" s="47">
        <f>TOT!F245</f>
        <v>23</v>
      </c>
      <c r="H148" s="47">
        <f>TOT!G245</f>
        <v>26</v>
      </c>
      <c r="I148" s="47">
        <f>TOT!H245</f>
        <v>25</v>
      </c>
      <c r="J148" s="47">
        <f>TOT!I245</f>
        <v>27</v>
      </c>
      <c r="K148" s="47">
        <f>TOT!J245</f>
        <v>29</v>
      </c>
      <c r="L148" s="47">
        <f>TOT!K245</f>
        <v>29</v>
      </c>
      <c r="M148" s="47">
        <f>TOT!L245</f>
        <v>28</v>
      </c>
      <c r="N148" s="47">
        <f>TOT!M245</f>
        <v>28</v>
      </c>
      <c r="O148" s="47">
        <f>TOT!N245</f>
        <v>27</v>
      </c>
      <c r="P148" s="47">
        <f>TOT!O245</f>
        <v>27</v>
      </c>
      <c r="Q148" s="47">
        <f>TOT!P245</f>
        <v>30</v>
      </c>
      <c r="R148" s="48"/>
      <c r="S148" s="48"/>
      <c r="T148" s="48"/>
      <c r="U148" s="48"/>
      <c r="V148" s="48"/>
      <c r="W148" s="48"/>
      <c r="X148" s="48"/>
      <c r="Y148" s="48"/>
      <c r="Z148" s="48"/>
    </row>
    <row r="149">
      <c r="A149" s="48"/>
      <c r="B149" s="3" t="s">
        <v>294</v>
      </c>
      <c r="C149" s="47">
        <f>TOT!B246</f>
        <v>11</v>
      </c>
      <c r="D149" s="47">
        <f>TOT!C246</f>
        <v>8</v>
      </c>
      <c r="E149" s="47">
        <f>TOT!D246</f>
        <v>2</v>
      </c>
      <c r="F149" s="47">
        <f>TOT!E246</f>
        <v>2</v>
      </c>
      <c r="G149" s="47">
        <f>TOT!F246</f>
        <v>2</v>
      </c>
      <c r="H149" s="47">
        <f>TOT!G246</f>
        <v>6</v>
      </c>
      <c r="I149" s="47">
        <f>TOT!H246</f>
        <v>7</v>
      </c>
      <c r="J149" s="47">
        <f>TOT!I246</f>
        <v>3</v>
      </c>
      <c r="K149" s="47">
        <f>TOT!J246</f>
        <v>3</v>
      </c>
      <c r="L149" s="47">
        <f>TOT!K246</f>
        <v>2</v>
      </c>
      <c r="M149" s="47">
        <f>TOT!L246</f>
        <v>4</v>
      </c>
      <c r="N149" s="47">
        <f>TOT!M246</f>
        <v>4</v>
      </c>
      <c r="O149" s="47">
        <f>TOT!N246</f>
        <v>7</v>
      </c>
      <c r="P149" s="47">
        <f>TOT!O246</f>
        <v>7</v>
      </c>
      <c r="Q149" s="47">
        <f>TOT!P246</f>
        <v>30</v>
      </c>
      <c r="R149" s="48"/>
      <c r="S149" s="48"/>
      <c r="T149" s="48"/>
      <c r="U149" s="48"/>
      <c r="V149" s="48"/>
      <c r="W149" s="48"/>
      <c r="X149" s="48"/>
      <c r="Y149" s="48"/>
      <c r="Z149" s="48"/>
    </row>
    <row r="150">
      <c r="A150" s="48"/>
      <c r="B150" s="3" t="s">
        <v>295</v>
      </c>
      <c r="C150" s="47">
        <f>TOT!B247</f>
        <v>14</v>
      </c>
      <c r="D150" s="47">
        <f>TOT!C247</f>
        <v>9</v>
      </c>
      <c r="E150" s="47">
        <f>TOT!D247</f>
        <v>14</v>
      </c>
      <c r="F150" s="47">
        <f>TOT!E247</f>
        <v>15</v>
      </c>
      <c r="G150" s="47">
        <f>TOT!F247</f>
        <v>17</v>
      </c>
      <c r="H150" s="47">
        <f>TOT!G247</f>
        <v>17</v>
      </c>
      <c r="I150" s="47">
        <f>TOT!H247</f>
        <v>19</v>
      </c>
      <c r="J150" s="47">
        <f>TOT!I247</f>
        <v>17</v>
      </c>
      <c r="K150" s="47">
        <f>TOT!J247</f>
        <v>18</v>
      </c>
      <c r="L150" s="47">
        <f>TOT!K247</f>
        <v>17</v>
      </c>
      <c r="M150" s="47">
        <f>TOT!L247</f>
        <v>20</v>
      </c>
      <c r="N150" s="47">
        <f>TOT!M247</f>
        <v>17</v>
      </c>
      <c r="O150" s="47">
        <f>TOT!N247</f>
        <v>21</v>
      </c>
      <c r="P150" s="47">
        <f>TOT!O247</f>
        <v>21</v>
      </c>
      <c r="Q150" s="47">
        <f>TOT!P247</f>
        <v>30</v>
      </c>
      <c r="R150" s="48"/>
      <c r="S150" s="48"/>
      <c r="T150" s="48"/>
      <c r="U150" s="48"/>
      <c r="V150" s="48"/>
      <c r="W150" s="48"/>
      <c r="X150" s="48"/>
      <c r="Y150" s="48"/>
      <c r="Z150" s="48"/>
    </row>
    <row r="151">
      <c r="A151" s="48"/>
      <c r="B151" s="3" t="s">
        <v>296</v>
      </c>
      <c r="C151" s="47">
        <f>TOT!B248</f>
        <v>29</v>
      </c>
      <c r="D151" s="47">
        <f>TOT!C248</f>
        <v>26</v>
      </c>
      <c r="E151" s="47">
        <f>TOT!D248</f>
        <v>19</v>
      </c>
      <c r="F151" s="47">
        <f>TOT!E248</f>
        <v>17</v>
      </c>
      <c r="G151" s="47">
        <f>TOT!F248</f>
        <v>16</v>
      </c>
      <c r="H151" s="47">
        <f>TOT!G248</f>
        <v>16</v>
      </c>
      <c r="I151" s="47">
        <f>TOT!H248</f>
        <v>14</v>
      </c>
      <c r="J151" s="47">
        <f>TOT!I248</f>
        <v>16</v>
      </c>
      <c r="K151" s="47">
        <f>TOT!J248</f>
        <v>16</v>
      </c>
      <c r="L151" s="47">
        <f>TOT!K248</f>
        <v>13</v>
      </c>
      <c r="M151" s="47">
        <f>TOT!L248</f>
        <v>16</v>
      </c>
      <c r="N151" s="47">
        <f>TOT!M248</f>
        <v>20</v>
      </c>
      <c r="O151" s="47">
        <f>TOT!N248</f>
        <v>19</v>
      </c>
      <c r="P151" s="47">
        <f>TOT!O248</f>
        <v>16</v>
      </c>
      <c r="Q151" s="47">
        <f>TOT!P248</f>
        <v>30</v>
      </c>
      <c r="R151" s="48"/>
      <c r="S151" s="48"/>
      <c r="T151" s="48"/>
      <c r="U151" s="48"/>
      <c r="V151" s="48"/>
      <c r="W151" s="48"/>
      <c r="X151" s="48"/>
      <c r="Y151" s="48"/>
      <c r="Z151" s="48"/>
    </row>
    <row r="152">
      <c r="A152" s="48"/>
      <c r="B152" s="3" t="s">
        <v>297</v>
      </c>
      <c r="C152" s="47">
        <f>TOT!B249</f>
        <v>26</v>
      </c>
      <c r="D152" s="47">
        <f>TOT!C249</f>
        <v>23</v>
      </c>
      <c r="E152" s="47">
        <f>TOT!D249</f>
        <v>28</v>
      </c>
      <c r="F152" s="47">
        <f>TOT!E249</f>
        <v>25</v>
      </c>
      <c r="G152" s="47">
        <f>TOT!F249</f>
        <v>27</v>
      </c>
      <c r="H152" s="47">
        <f>TOT!G249</f>
        <v>28</v>
      </c>
      <c r="I152" s="47">
        <f>TOT!H249</f>
        <v>29</v>
      </c>
      <c r="J152" s="47">
        <f>TOT!I249</f>
        <v>30</v>
      </c>
      <c r="K152" s="47">
        <f>TOT!J249</f>
        <v>27</v>
      </c>
      <c r="L152" s="47">
        <f>TOT!K249</f>
        <v>27</v>
      </c>
      <c r="M152" s="47">
        <f>TOT!L249</f>
        <v>27</v>
      </c>
      <c r="N152" s="47">
        <f>TOT!M249</f>
        <v>29</v>
      </c>
      <c r="O152" s="47">
        <f>TOT!N249</f>
        <v>29</v>
      </c>
      <c r="P152" s="47">
        <f>TOT!O249</f>
        <v>29</v>
      </c>
      <c r="Q152" s="47">
        <f>TOT!P249</f>
        <v>30</v>
      </c>
      <c r="R152" s="48"/>
      <c r="S152" s="48"/>
      <c r="T152" s="48"/>
      <c r="U152" s="48"/>
      <c r="V152" s="48"/>
      <c r="W152" s="48"/>
      <c r="X152" s="48"/>
      <c r="Y152" s="48"/>
      <c r="Z152" s="48"/>
    </row>
    <row r="153">
      <c r="A153" s="48"/>
      <c r="B153" s="3" t="s">
        <v>298</v>
      </c>
      <c r="C153" s="47">
        <f>TOT!B250</f>
        <v>18</v>
      </c>
      <c r="D153" s="47">
        <f>TOT!C250</f>
        <v>14</v>
      </c>
      <c r="E153" s="47">
        <f>TOT!D250</f>
        <v>12</v>
      </c>
      <c r="F153" s="47">
        <f>TOT!E250</f>
        <v>18</v>
      </c>
      <c r="G153" s="47">
        <f>TOT!F250</f>
        <v>14</v>
      </c>
      <c r="H153" s="47">
        <f>TOT!G250</f>
        <v>15</v>
      </c>
      <c r="I153" s="47">
        <f>TOT!H250</f>
        <v>15</v>
      </c>
      <c r="J153" s="47">
        <f>TOT!I250</f>
        <v>15</v>
      </c>
      <c r="K153" s="47">
        <f>TOT!J250</f>
        <v>13</v>
      </c>
      <c r="L153" s="47">
        <f>TOT!K250</f>
        <v>15</v>
      </c>
      <c r="M153" s="47">
        <f>TOT!L250</f>
        <v>12</v>
      </c>
      <c r="N153" s="47">
        <f>TOT!M250</f>
        <v>16</v>
      </c>
      <c r="O153" s="47">
        <f>TOT!N250</f>
        <v>11</v>
      </c>
      <c r="P153" s="47">
        <f>TOT!O250</f>
        <v>13</v>
      </c>
      <c r="Q153" s="47">
        <f>TOT!P250</f>
        <v>30</v>
      </c>
      <c r="R153" s="48"/>
      <c r="S153" s="48"/>
      <c r="T153" s="48"/>
      <c r="U153" s="48"/>
      <c r="V153" s="48"/>
      <c r="W153" s="48"/>
      <c r="X153" s="48"/>
      <c r="Y153" s="48"/>
      <c r="Z153" s="48"/>
    </row>
    <row r="154">
      <c r="A154" s="48"/>
      <c r="B154" s="3" t="s">
        <v>299</v>
      </c>
      <c r="C154" s="47">
        <f>TOT!B251</f>
        <v>20</v>
      </c>
      <c r="D154" s="47">
        <f>TOT!C251</f>
        <v>15</v>
      </c>
      <c r="E154" s="47">
        <f>TOT!D251</f>
        <v>26</v>
      </c>
      <c r="F154" s="47">
        <f>TOT!E251</f>
        <v>26</v>
      </c>
      <c r="G154" s="47">
        <f>TOT!F251</f>
        <v>29</v>
      </c>
      <c r="H154" s="47">
        <f>TOT!G251</f>
        <v>30</v>
      </c>
      <c r="I154" s="47">
        <f>TOT!H251</f>
        <v>30</v>
      </c>
      <c r="J154" s="47">
        <f>TOT!I251</f>
        <v>29</v>
      </c>
      <c r="K154" s="47">
        <f>TOT!J251</f>
        <v>30</v>
      </c>
      <c r="L154" s="47">
        <f>TOT!K251</f>
        <v>30</v>
      </c>
      <c r="M154" s="47">
        <f>TOT!L251</f>
        <v>30</v>
      </c>
      <c r="N154" s="47">
        <f>TOT!M251</f>
        <v>30</v>
      </c>
      <c r="O154" s="47">
        <f>TOT!N251</f>
        <v>30</v>
      </c>
      <c r="P154" s="47">
        <f>TOT!O251</f>
        <v>30</v>
      </c>
      <c r="Q154" s="47">
        <f>TOT!P251</f>
        <v>30</v>
      </c>
      <c r="R154" s="48"/>
      <c r="S154" s="48"/>
      <c r="T154" s="48"/>
      <c r="U154" s="48"/>
      <c r="V154" s="48"/>
      <c r="W154" s="48"/>
      <c r="X154" s="48"/>
      <c r="Y154" s="48"/>
      <c r="Z154" s="48"/>
    </row>
    <row r="155">
      <c r="A155" s="48"/>
      <c r="B155" s="3" t="s">
        <v>300</v>
      </c>
      <c r="C155" s="47">
        <f>TOT!B252</f>
        <v>6</v>
      </c>
      <c r="D155" s="47">
        <f>TOT!C252</f>
        <v>20</v>
      </c>
      <c r="E155" s="47">
        <f>TOT!D252</f>
        <v>23</v>
      </c>
      <c r="F155" s="47">
        <f>TOT!E252</f>
        <v>19</v>
      </c>
      <c r="G155" s="47">
        <f>TOT!F252</f>
        <v>13</v>
      </c>
      <c r="H155" s="47">
        <f>TOT!G252</f>
        <v>14</v>
      </c>
      <c r="I155" s="47">
        <f>TOT!H252</f>
        <v>13</v>
      </c>
      <c r="J155" s="47">
        <f>TOT!I252</f>
        <v>14</v>
      </c>
      <c r="K155" s="47">
        <f>TOT!J252</f>
        <v>14</v>
      </c>
      <c r="L155" s="47">
        <f>TOT!K252</f>
        <v>10</v>
      </c>
      <c r="M155" s="47">
        <f>TOT!L252</f>
        <v>9</v>
      </c>
      <c r="N155" s="47">
        <f>TOT!M252</f>
        <v>9</v>
      </c>
      <c r="O155" s="47">
        <f>TOT!N252</f>
        <v>13</v>
      </c>
      <c r="P155" s="47">
        <f>TOT!O252</f>
        <v>14</v>
      </c>
      <c r="Q155" s="47">
        <f>TOT!P252</f>
        <v>30</v>
      </c>
      <c r="R155" s="48"/>
      <c r="S155" s="48"/>
      <c r="T155" s="48"/>
      <c r="U155" s="48"/>
      <c r="V155" s="48"/>
      <c r="W155" s="48"/>
      <c r="X155" s="48"/>
      <c r="Y155" s="48"/>
      <c r="Z155" s="48"/>
    </row>
    <row r="156">
      <c r="A156" s="48"/>
      <c r="B156" s="3" t="s">
        <v>301</v>
      </c>
      <c r="C156" s="47">
        <f>TOT!B253</f>
        <v>25</v>
      </c>
      <c r="D156" s="47">
        <f>TOT!C253</f>
        <v>28</v>
      </c>
      <c r="E156" s="47">
        <f>TOT!D253</f>
        <v>24</v>
      </c>
      <c r="F156" s="47">
        <f>TOT!E253</f>
        <v>22</v>
      </c>
      <c r="G156" s="47">
        <f>TOT!F253</f>
        <v>21</v>
      </c>
      <c r="H156" s="47">
        <f>TOT!G253</f>
        <v>21</v>
      </c>
      <c r="I156" s="47">
        <f>TOT!H253</f>
        <v>27</v>
      </c>
      <c r="J156" s="47">
        <f>TOT!I253</f>
        <v>26</v>
      </c>
      <c r="K156" s="47">
        <f>TOT!J253</f>
        <v>28</v>
      </c>
      <c r="L156" s="47">
        <f>TOT!K253</f>
        <v>25</v>
      </c>
      <c r="M156" s="47">
        <f>TOT!L253</f>
        <v>25</v>
      </c>
      <c r="N156" s="47">
        <f>TOT!M253</f>
        <v>26</v>
      </c>
      <c r="O156" s="47">
        <f>TOT!N253</f>
        <v>25</v>
      </c>
      <c r="P156" s="47">
        <f>TOT!O253</f>
        <v>26</v>
      </c>
      <c r="Q156" s="47">
        <f>TOT!P253</f>
        <v>30</v>
      </c>
      <c r="R156" s="48"/>
      <c r="S156" s="48"/>
      <c r="T156" s="48"/>
      <c r="U156" s="48"/>
      <c r="V156" s="48"/>
      <c r="W156" s="48"/>
      <c r="X156" s="48"/>
      <c r="Y156" s="48"/>
      <c r="Z156" s="48"/>
    </row>
    <row r="157">
      <c r="A157" s="48"/>
      <c r="B157" s="3" t="s">
        <v>302</v>
      </c>
      <c r="C157" s="47">
        <f>TOT!B254</f>
        <v>30</v>
      </c>
      <c r="D157" s="47">
        <f>TOT!C254</f>
        <v>30</v>
      </c>
      <c r="E157" s="47">
        <f>TOT!D254</f>
        <v>30</v>
      </c>
      <c r="F157" s="47">
        <f>TOT!E254</f>
        <v>30</v>
      </c>
      <c r="G157" s="47">
        <f>TOT!F254</f>
        <v>30</v>
      </c>
      <c r="H157" s="47">
        <f>TOT!G254</f>
        <v>29</v>
      </c>
      <c r="I157" s="47">
        <f>TOT!H254</f>
        <v>28</v>
      </c>
      <c r="J157" s="47">
        <f>TOT!I254</f>
        <v>28</v>
      </c>
      <c r="K157" s="47">
        <f>TOT!J254</f>
        <v>26</v>
      </c>
      <c r="L157" s="47">
        <f>TOT!K254</f>
        <v>28</v>
      </c>
      <c r="M157" s="47">
        <f>TOT!L254</f>
        <v>29</v>
      </c>
      <c r="N157" s="47">
        <f>TOT!M254</f>
        <v>27</v>
      </c>
      <c r="O157" s="47">
        <f>TOT!N254</f>
        <v>28</v>
      </c>
      <c r="P157" s="47">
        <f>TOT!O254</f>
        <v>28</v>
      </c>
      <c r="Q157" s="47">
        <f>TOT!P254</f>
        <v>30</v>
      </c>
      <c r="R157" s="48"/>
      <c r="S157" s="48"/>
      <c r="T157" s="48"/>
      <c r="U157" s="48"/>
      <c r="V157" s="48"/>
      <c r="W157" s="48"/>
      <c r="X157" s="48"/>
      <c r="Y157" s="48"/>
      <c r="Z157" s="48"/>
    </row>
    <row r="158">
      <c r="A158" s="48"/>
      <c r="B158" s="3" t="s">
        <v>303</v>
      </c>
      <c r="C158" s="47">
        <f>TOT!B255</f>
        <v>15</v>
      </c>
      <c r="D158" s="47">
        <f>TOT!C255</f>
        <v>12</v>
      </c>
      <c r="E158" s="47">
        <f>TOT!D255</f>
        <v>15</v>
      </c>
      <c r="F158" s="47">
        <f>TOT!E255</f>
        <v>13</v>
      </c>
      <c r="G158" s="47">
        <f>TOT!F255</f>
        <v>15</v>
      </c>
      <c r="H158" s="47">
        <f>TOT!G255</f>
        <v>13</v>
      </c>
      <c r="I158" s="47">
        <f>TOT!H255</f>
        <v>12</v>
      </c>
      <c r="J158" s="47">
        <f>TOT!I255</f>
        <v>13</v>
      </c>
      <c r="K158" s="47">
        <f>TOT!J255</f>
        <v>15</v>
      </c>
      <c r="L158" s="47">
        <f>TOT!K255</f>
        <v>16</v>
      </c>
      <c r="M158" s="47">
        <f>TOT!L255</f>
        <v>15</v>
      </c>
      <c r="N158" s="47">
        <f>TOT!M255</f>
        <v>14</v>
      </c>
      <c r="O158" s="47">
        <f>TOT!N255</f>
        <v>17</v>
      </c>
      <c r="P158" s="47">
        <f>TOT!O255</f>
        <v>20</v>
      </c>
      <c r="Q158" s="47">
        <f>TOT!P255</f>
        <v>30</v>
      </c>
      <c r="R158" s="48"/>
      <c r="S158" s="48"/>
      <c r="T158" s="48"/>
      <c r="U158" s="48"/>
      <c r="V158" s="48"/>
      <c r="W158" s="48"/>
      <c r="X158" s="48"/>
      <c r="Y158" s="48"/>
      <c r="Z158" s="48"/>
    </row>
    <row r="159">
      <c r="A159" s="48"/>
      <c r="B159" s="3" t="s">
        <v>304</v>
      </c>
      <c r="C159" s="47">
        <f>TOT!B256</f>
        <v>8</v>
      </c>
      <c r="D159" s="47">
        <f>TOT!C256</f>
        <v>11</v>
      </c>
      <c r="E159" s="47">
        <f>TOT!D256</f>
        <v>7</v>
      </c>
      <c r="F159" s="47">
        <f>TOT!E256</f>
        <v>4</v>
      </c>
      <c r="G159" s="47">
        <f>TOT!F256</f>
        <v>5</v>
      </c>
      <c r="H159" s="47">
        <f>TOT!G256</f>
        <v>2</v>
      </c>
      <c r="I159" s="47">
        <f>TOT!H256</f>
        <v>3</v>
      </c>
      <c r="J159" s="47">
        <f>TOT!I256</f>
        <v>7</v>
      </c>
      <c r="K159" s="47">
        <f>TOT!J256</f>
        <v>8</v>
      </c>
      <c r="L159" s="47">
        <f>TOT!K256</f>
        <v>9</v>
      </c>
      <c r="M159" s="47">
        <f>TOT!L256</f>
        <v>6</v>
      </c>
      <c r="N159" s="47">
        <f>TOT!M256</f>
        <v>8</v>
      </c>
      <c r="O159" s="47">
        <f>TOT!N256</f>
        <v>8</v>
      </c>
      <c r="P159" s="47">
        <f>TOT!O256</f>
        <v>9</v>
      </c>
      <c r="Q159" s="47">
        <f>TOT!P256</f>
        <v>30</v>
      </c>
      <c r="R159" s="48"/>
      <c r="S159" s="48"/>
      <c r="T159" s="48"/>
      <c r="U159" s="48"/>
      <c r="V159" s="48"/>
      <c r="W159" s="48"/>
      <c r="X159" s="48"/>
      <c r="Y159" s="48"/>
      <c r="Z159" s="48"/>
    </row>
    <row r="160">
      <c r="A160" s="48"/>
      <c r="B160" s="3" t="s">
        <v>305</v>
      </c>
      <c r="C160" s="47">
        <f>TOT!B257</f>
        <v>23</v>
      </c>
      <c r="D160" s="47">
        <f>TOT!C257</f>
        <v>18</v>
      </c>
      <c r="E160" s="47">
        <f>TOT!D257</f>
        <v>13</v>
      </c>
      <c r="F160" s="47">
        <f>TOT!E257</f>
        <v>14</v>
      </c>
      <c r="G160" s="47">
        <f>TOT!F257</f>
        <v>18</v>
      </c>
      <c r="H160" s="47">
        <f>TOT!G257</f>
        <v>18</v>
      </c>
      <c r="I160" s="47">
        <f>TOT!H257</f>
        <v>22</v>
      </c>
      <c r="J160" s="47">
        <f>TOT!I257</f>
        <v>23</v>
      </c>
      <c r="K160" s="47">
        <f>TOT!J257</f>
        <v>24</v>
      </c>
      <c r="L160" s="47">
        <f>TOT!K257</f>
        <v>24</v>
      </c>
      <c r="M160" s="47">
        <f>TOT!L257</f>
        <v>24</v>
      </c>
      <c r="N160" s="47">
        <f>TOT!M257</f>
        <v>25</v>
      </c>
      <c r="O160" s="47">
        <f>TOT!N257</f>
        <v>24</v>
      </c>
      <c r="P160" s="47">
        <f>TOT!O257</f>
        <v>24</v>
      </c>
      <c r="Q160" s="47">
        <f>TOT!P257</f>
        <v>30</v>
      </c>
      <c r="R160" s="48"/>
      <c r="S160" s="48"/>
      <c r="T160" s="48"/>
      <c r="U160" s="48"/>
      <c r="V160" s="48"/>
      <c r="W160" s="48"/>
      <c r="X160" s="48"/>
      <c r="Y160" s="48"/>
      <c r="Z160" s="48"/>
    </row>
    <row r="161">
      <c r="A161" s="48"/>
      <c r="B161" s="3" t="s">
        <v>306</v>
      </c>
      <c r="C161" s="47">
        <f>TOT!B258</f>
        <v>1</v>
      </c>
      <c r="D161" s="47">
        <f>TOT!C258</f>
        <v>1</v>
      </c>
      <c r="E161" s="47">
        <f>TOT!D258</f>
        <v>10</v>
      </c>
      <c r="F161" s="47">
        <f>TOT!E258</f>
        <v>3</v>
      </c>
      <c r="G161" s="47">
        <f>TOT!F258</f>
        <v>4</v>
      </c>
      <c r="H161" s="47">
        <f>TOT!G258</f>
        <v>11</v>
      </c>
      <c r="I161" s="47">
        <f>TOT!H258</f>
        <v>11</v>
      </c>
      <c r="J161" s="47">
        <f>TOT!I258</f>
        <v>8</v>
      </c>
      <c r="K161" s="47">
        <f>TOT!J258</f>
        <v>9</v>
      </c>
      <c r="L161" s="47">
        <f>TOT!K258</f>
        <v>12</v>
      </c>
      <c r="M161" s="47">
        <f>TOT!L258</f>
        <v>7</v>
      </c>
      <c r="N161" s="47">
        <f>TOT!M258</f>
        <v>5</v>
      </c>
      <c r="O161" s="47">
        <f>TOT!N258</f>
        <v>2</v>
      </c>
      <c r="P161" s="47">
        <f>TOT!O258</f>
        <v>3</v>
      </c>
      <c r="Q161" s="47">
        <f>TOT!P258</f>
        <v>30</v>
      </c>
      <c r="R161" s="48"/>
      <c r="S161" s="48"/>
      <c r="T161" s="48"/>
      <c r="U161" s="48"/>
      <c r="V161" s="48"/>
      <c r="W161" s="48"/>
      <c r="X161" s="48"/>
      <c r="Y161" s="48"/>
      <c r="Z161" s="48"/>
    </row>
    <row r="162">
      <c r="A162" s="48"/>
      <c r="B162" s="3" t="s">
        <v>307</v>
      </c>
      <c r="C162" s="47">
        <f>TOT!B259</f>
        <v>12</v>
      </c>
      <c r="D162" s="47">
        <f>TOT!C259</f>
        <v>10</v>
      </c>
      <c r="E162" s="47">
        <f>TOT!D259</f>
        <v>4</v>
      </c>
      <c r="F162" s="47">
        <f>TOT!E259</f>
        <v>7</v>
      </c>
      <c r="G162" s="47">
        <f>TOT!F259</f>
        <v>7</v>
      </c>
      <c r="H162" s="47">
        <f>TOT!G259</f>
        <v>3</v>
      </c>
      <c r="I162" s="47">
        <f>TOT!H259</f>
        <v>10</v>
      </c>
      <c r="J162" s="47">
        <f>TOT!I259</f>
        <v>11</v>
      </c>
      <c r="K162" s="47">
        <f>TOT!J259</f>
        <v>6</v>
      </c>
      <c r="L162" s="47">
        <f>TOT!K259</f>
        <v>6</v>
      </c>
      <c r="M162" s="47">
        <f>TOT!L259</f>
        <v>13</v>
      </c>
      <c r="N162" s="47">
        <f>TOT!M259</f>
        <v>13</v>
      </c>
      <c r="O162" s="47">
        <f>TOT!N259</f>
        <v>14</v>
      </c>
      <c r="P162" s="47">
        <f>TOT!O259</f>
        <v>12</v>
      </c>
      <c r="Q162" s="47">
        <f>TOT!P259</f>
        <v>30</v>
      </c>
      <c r="R162" s="48"/>
      <c r="S162" s="48"/>
      <c r="T162" s="48"/>
      <c r="U162" s="48"/>
      <c r="V162" s="48"/>
      <c r="W162" s="48"/>
      <c r="X162" s="48"/>
      <c r="Y162" s="48"/>
      <c r="Z162" s="48"/>
    </row>
    <row r="163">
      <c r="A163" s="48"/>
      <c r="B163" s="3" t="s">
        <v>308</v>
      </c>
      <c r="C163" s="47">
        <f>TOT!B260</f>
        <v>27</v>
      </c>
      <c r="D163" s="47">
        <f>TOT!C260</f>
        <v>24</v>
      </c>
      <c r="E163" s="47">
        <f>TOT!D260</f>
        <v>21</v>
      </c>
      <c r="F163" s="47">
        <f>TOT!E260</f>
        <v>23</v>
      </c>
      <c r="G163" s="47">
        <f>TOT!F260</f>
        <v>26</v>
      </c>
      <c r="H163" s="47">
        <f>TOT!G260</f>
        <v>22</v>
      </c>
      <c r="I163" s="47">
        <f>TOT!H260</f>
        <v>24</v>
      </c>
      <c r="J163" s="47">
        <f>TOT!I260</f>
        <v>22</v>
      </c>
      <c r="K163" s="47">
        <f>TOT!J260</f>
        <v>23</v>
      </c>
      <c r="L163" s="47">
        <f>TOT!K260</f>
        <v>22</v>
      </c>
      <c r="M163" s="47">
        <f>TOT!L260</f>
        <v>19</v>
      </c>
      <c r="N163" s="47">
        <f>TOT!M260</f>
        <v>15</v>
      </c>
      <c r="O163" s="47">
        <f>TOT!N260</f>
        <v>16</v>
      </c>
      <c r="P163" s="47">
        <f>TOT!O260</f>
        <v>17</v>
      </c>
      <c r="Q163" s="47">
        <f>TOT!P260</f>
        <v>30</v>
      </c>
      <c r="R163" s="48"/>
      <c r="S163" s="48"/>
      <c r="T163" s="48"/>
      <c r="U163" s="48"/>
      <c r="V163" s="48"/>
      <c r="W163" s="48"/>
      <c r="X163" s="48"/>
      <c r="Y163" s="48"/>
      <c r="Z163" s="48"/>
    </row>
    <row r="164">
      <c r="A164" s="48"/>
      <c r="B164" s="3" t="s">
        <v>309</v>
      </c>
      <c r="C164" s="47">
        <f>TOT!B261</f>
        <v>10</v>
      </c>
      <c r="D164" s="47">
        <f>TOT!C261</f>
        <v>13</v>
      </c>
      <c r="E164" s="47">
        <f>TOT!D261</f>
        <v>9</v>
      </c>
      <c r="F164" s="47">
        <f>TOT!E261</f>
        <v>10</v>
      </c>
      <c r="G164" s="47">
        <f>TOT!F261</f>
        <v>6</v>
      </c>
      <c r="H164" s="47">
        <f>TOT!G261</f>
        <v>9</v>
      </c>
      <c r="I164" s="47">
        <f>TOT!H261</f>
        <v>9</v>
      </c>
      <c r="J164" s="47">
        <f>TOT!I261</f>
        <v>9</v>
      </c>
      <c r="K164" s="47">
        <f>TOT!J261</f>
        <v>12</v>
      </c>
      <c r="L164" s="47">
        <f>TOT!K261</f>
        <v>14</v>
      </c>
      <c r="M164" s="47">
        <f>TOT!L261</f>
        <v>18</v>
      </c>
      <c r="N164" s="47">
        <f>TOT!M261</f>
        <v>12</v>
      </c>
      <c r="O164" s="47">
        <f>TOT!N261</f>
        <v>12</v>
      </c>
      <c r="P164" s="47">
        <f>TOT!O261</f>
        <v>11</v>
      </c>
      <c r="Q164" s="47">
        <f>TOT!P261</f>
        <v>30</v>
      </c>
      <c r="R164" s="48"/>
      <c r="S164" s="48"/>
      <c r="T164" s="48"/>
      <c r="U164" s="48"/>
      <c r="V164" s="48"/>
      <c r="W164" s="48"/>
      <c r="X164" s="48"/>
      <c r="Y164" s="48"/>
      <c r="Z164" s="48"/>
    </row>
    <row r="165">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row>
    <row r="166">
      <c r="A166" s="52" t="s">
        <v>506</v>
      </c>
      <c r="B166" s="48"/>
      <c r="C166" s="52">
        <v>0.0</v>
      </c>
      <c r="D166" s="52">
        <v>1.0</v>
      </c>
      <c r="E166" s="52">
        <v>2.0</v>
      </c>
      <c r="F166" s="52">
        <v>3.0</v>
      </c>
      <c r="G166" s="52">
        <v>4.0</v>
      </c>
      <c r="H166" s="52">
        <v>5.0</v>
      </c>
      <c r="I166" s="52">
        <v>6.0</v>
      </c>
      <c r="J166" s="52">
        <v>7.0</v>
      </c>
      <c r="K166" s="52">
        <v>8.0</v>
      </c>
      <c r="L166" s="52">
        <v>9.0</v>
      </c>
      <c r="M166" s="52">
        <v>10.0</v>
      </c>
      <c r="N166" s="52">
        <v>11.0</v>
      </c>
      <c r="O166" s="52">
        <v>12.0</v>
      </c>
      <c r="P166" s="52">
        <v>13.0</v>
      </c>
      <c r="Q166" s="52">
        <v>14.0</v>
      </c>
      <c r="R166" s="48"/>
      <c r="S166" s="48"/>
      <c r="T166" s="48"/>
      <c r="U166" s="48"/>
      <c r="V166" s="48"/>
      <c r="W166" s="48"/>
      <c r="X166" s="48"/>
      <c r="Y166" s="48"/>
      <c r="Z166" s="48"/>
    </row>
    <row r="167">
      <c r="A167" s="48"/>
      <c r="B167" s="53" t="s">
        <v>228</v>
      </c>
      <c r="C167" s="47" t="str">
        <f t="shared" ref="C167:Q167" si="9">sort($B$135:$B$164,C135:C164,true)</f>
        <v>[](/SAS) Spurs</v>
      </c>
      <c r="D167" s="47" t="str">
        <f t="shared" si="9"/>
        <v>[](/SAS) Spurs</v>
      </c>
      <c r="E167" s="47" t="str">
        <f t="shared" si="9"/>
        <v>[](/GSW) Warriors</v>
      </c>
      <c r="F167" s="47" t="str">
        <f t="shared" si="9"/>
        <v>[](/GSW) Warriors</v>
      </c>
      <c r="G167" s="47" t="str">
        <f t="shared" si="9"/>
        <v>[](/GSW) Warriors</v>
      </c>
      <c r="H167" s="47" t="str">
        <f t="shared" si="9"/>
        <v>[](/GSW) Warriors</v>
      </c>
      <c r="I167" s="47" t="str">
        <f t="shared" si="9"/>
        <v>[](/GSW) Warriors</v>
      </c>
      <c r="J167" s="47" t="str">
        <f t="shared" si="9"/>
        <v>[](/GSW) Warriors</v>
      </c>
      <c r="K167" s="47" t="str">
        <f t="shared" si="9"/>
        <v>[](/ATL)  Hawks</v>
      </c>
      <c r="L167" s="47" t="str">
        <f t="shared" si="9"/>
        <v>[](/GSW) Warriors</v>
      </c>
      <c r="M167" s="47" t="str">
        <f t="shared" si="9"/>
        <v>[](/GSW) Warriors</v>
      </c>
      <c r="N167" s="47" t="str">
        <f t="shared" si="9"/>
        <v>[](/GSW) Warriors</v>
      </c>
      <c r="O167" s="47" t="str">
        <f t="shared" si="9"/>
        <v>[](/GSW) Warriors</v>
      </c>
      <c r="P167" s="47" t="str">
        <f t="shared" si="9"/>
        <v>[](/GSW) Warriors</v>
      </c>
      <c r="Q167" s="47" t="str">
        <f t="shared" si="9"/>
        <v>[](/ATL)  Hawks</v>
      </c>
      <c r="R167" s="48"/>
      <c r="S167" s="48"/>
      <c r="T167" s="48"/>
      <c r="U167" s="48"/>
      <c r="V167" s="48"/>
      <c r="W167" s="48"/>
      <c r="X167" s="48"/>
      <c r="Y167" s="48"/>
      <c r="Z167" s="48"/>
    </row>
    <row r="168">
      <c r="A168" s="48"/>
      <c r="B168" s="53" t="s">
        <v>230</v>
      </c>
      <c r="C168" s="47" t="s">
        <v>285</v>
      </c>
      <c r="D168" s="47" t="s">
        <v>289</v>
      </c>
      <c r="E168" s="47" t="s">
        <v>294</v>
      </c>
      <c r="F168" s="47" t="s">
        <v>294</v>
      </c>
      <c r="G168" s="47" t="s">
        <v>294</v>
      </c>
      <c r="H168" s="47" t="s">
        <v>304</v>
      </c>
      <c r="I168" s="47" t="s">
        <v>271</v>
      </c>
      <c r="J168" s="47" t="s">
        <v>271</v>
      </c>
      <c r="K168" s="47" t="s">
        <v>289</v>
      </c>
      <c r="L168" s="47" t="s">
        <v>294</v>
      </c>
      <c r="M168" s="47" t="s">
        <v>271</v>
      </c>
      <c r="N168" s="47" t="s">
        <v>285</v>
      </c>
      <c r="O168" s="47" t="s">
        <v>306</v>
      </c>
      <c r="P168" s="47" t="s">
        <v>285</v>
      </c>
      <c r="Q168" s="47" t="s">
        <v>275</v>
      </c>
      <c r="R168" s="48"/>
      <c r="S168" s="48"/>
      <c r="T168" s="48"/>
      <c r="U168" s="48"/>
      <c r="V168" s="48"/>
      <c r="W168" s="48"/>
      <c r="X168" s="48"/>
      <c r="Y168" s="48"/>
      <c r="Z168" s="48"/>
    </row>
    <row r="169">
      <c r="A169" s="48"/>
      <c r="B169" s="53" t="s">
        <v>232</v>
      </c>
      <c r="C169" s="47" t="s">
        <v>282</v>
      </c>
      <c r="D169" s="47" t="s">
        <v>285</v>
      </c>
      <c r="E169" s="47" t="s">
        <v>290</v>
      </c>
      <c r="F169" s="47" t="s">
        <v>306</v>
      </c>
      <c r="G169" s="47" t="s">
        <v>290</v>
      </c>
      <c r="H169" s="47" t="s">
        <v>307</v>
      </c>
      <c r="I169" s="47" t="s">
        <v>304</v>
      </c>
      <c r="J169" s="47" t="s">
        <v>294</v>
      </c>
      <c r="K169" s="47" t="s">
        <v>294</v>
      </c>
      <c r="L169" s="47" t="s">
        <v>271</v>
      </c>
      <c r="M169" s="47" t="s">
        <v>290</v>
      </c>
      <c r="N169" s="47" t="s">
        <v>271</v>
      </c>
      <c r="O169" s="47" t="s">
        <v>285</v>
      </c>
      <c r="P169" s="47" t="s">
        <v>306</v>
      </c>
      <c r="Q169" s="47" t="s">
        <v>278</v>
      </c>
      <c r="R169" s="48"/>
      <c r="S169" s="48"/>
      <c r="T169" s="48"/>
      <c r="U169" s="48"/>
      <c r="V169" s="48"/>
      <c r="W169" s="48"/>
      <c r="X169" s="48"/>
      <c r="Y169" s="48"/>
      <c r="Z169" s="48"/>
    </row>
    <row r="170">
      <c r="A170" s="48"/>
      <c r="B170" s="62">
        <f t="shared" ref="B170:B196" si="10">B169+1</f>
        <v>5</v>
      </c>
      <c r="C170" s="47" t="s">
        <v>292</v>
      </c>
      <c r="D170" s="47" t="s">
        <v>282</v>
      </c>
      <c r="E170" s="47" t="s">
        <v>307</v>
      </c>
      <c r="F170" s="47" t="s">
        <v>304</v>
      </c>
      <c r="G170" s="47" t="s">
        <v>306</v>
      </c>
      <c r="H170" s="47" t="s">
        <v>271</v>
      </c>
      <c r="I170" s="47" t="s">
        <v>290</v>
      </c>
      <c r="J170" s="47" t="s">
        <v>292</v>
      </c>
      <c r="K170" s="47" t="s">
        <v>290</v>
      </c>
      <c r="L170" s="47" t="s">
        <v>285</v>
      </c>
      <c r="M170" s="47" t="s">
        <v>294</v>
      </c>
      <c r="N170" s="47" t="s">
        <v>294</v>
      </c>
      <c r="O170" s="47" t="s">
        <v>290</v>
      </c>
      <c r="P170" s="47" t="s">
        <v>290</v>
      </c>
      <c r="Q170" s="47" t="s">
        <v>279</v>
      </c>
      <c r="R170" s="48"/>
      <c r="S170" s="48"/>
      <c r="T170" s="48"/>
      <c r="U170" s="48"/>
      <c r="V170" s="48"/>
      <c r="W170" s="48"/>
      <c r="X170" s="48"/>
      <c r="Y170" s="48"/>
      <c r="Z170" s="48"/>
    </row>
    <row r="171">
      <c r="A171" s="48"/>
      <c r="B171" s="62">
        <f t="shared" si="10"/>
        <v>6</v>
      </c>
      <c r="C171" s="47" t="s">
        <v>289</v>
      </c>
      <c r="D171" s="47" t="s">
        <v>290</v>
      </c>
      <c r="E171" s="47" t="s">
        <v>282</v>
      </c>
      <c r="F171" s="47" t="s">
        <v>290</v>
      </c>
      <c r="G171" s="47" t="s">
        <v>304</v>
      </c>
      <c r="H171" s="47" t="s">
        <v>290</v>
      </c>
      <c r="I171" s="47" t="s">
        <v>282</v>
      </c>
      <c r="J171" s="47" t="s">
        <v>290</v>
      </c>
      <c r="K171" s="47" t="s">
        <v>285</v>
      </c>
      <c r="L171" s="47" t="s">
        <v>290</v>
      </c>
      <c r="M171" s="47" t="s">
        <v>285</v>
      </c>
      <c r="N171" s="47" t="s">
        <v>306</v>
      </c>
      <c r="O171" s="47" t="s">
        <v>292</v>
      </c>
      <c r="P171" s="47" t="s">
        <v>292</v>
      </c>
      <c r="Q171" s="47" t="s">
        <v>282</v>
      </c>
      <c r="R171" s="48"/>
      <c r="S171" s="48"/>
      <c r="T171" s="48"/>
      <c r="U171" s="48"/>
      <c r="V171" s="48"/>
      <c r="W171" s="48"/>
      <c r="X171" s="48"/>
      <c r="Y171" s="48"/>
      <c r="Z171" s="48"/>
    </row>
    <row r="172">
      <c r="A172" s="48"/>
      <c r="B172" s="62">
        <f t="shared" si="10"/>
        <v>7</v>
      </c>
      <c r="C172" s="47" t="s">
        <v>300</v>
      </c>
      <c r="D172" s="47" t="s">
        <v>292</v>
      </c>
      <c r="E172" s="47" t="s">
        <v>286</v>
      </c>
      <c r="F172" s="47" t="s">
        <v>286</v>
      </c>
      <c r="G172" s="47" t="s">
        <v>309</v>
      </c>
      <c r="H172" s="47" t="s">
        <v>294</v>
      </c>
      <c r="I172" s="47" t="s">
        <v>286</v>
      </c>
      <c r="J172" s="47" t="s">
        <v>286</v>
      </c>
      <c r="K172" s="47" t="s">
        <v>307</v>
      </c>
      <c r="L172" s="47" t="s">
        <v>307</v>
      </c>
      <c r="M172" s="47" t="s">
        <v>304</v>
      </c>
      <c r="N172" s="47" t="s">
        <v>290</v>
      </c>
      <c r="O172" s="47" t="s">
        <v>271</v>
      </c>
      <c r="P172" s="47" t="s">
        <v>271</v>
      </c>
      <c r="Q172" s="47" t="s">
        <v>285</v>
      </c>
      <c r="R172" s="48"/>
      <c r="S172" s="48"/>
      <c r="T172" s="48"/>
      <c r="U172" s="48"/>
      <c r="V172" s="48"/>
      <c r="W172" s="48"/>
      <c r="X172" s="48"/>
      <c r="Y172" s="48"/>
      <c r="Z172" s="48"/>
    </row>
    <row r="173">
      <c r="A173" s="48"/>
      <c r="B173" s="62">
        <f t="shared" si="10"/>
        <v>8</v>
      </c>
      <c r="C173" s="47" t="s">
        <v>286</v>
      </c>
      <c r="D173" s="47" t="s">
        <v>286</v>
      </c>
      <c r="E173" s="47" t="s">
        <v>304</v>
      </c>
      <c r="F173" s="47" t="s">
        <v>307</v>
      </c>
      <c r="G173" s="47" t="s">
        <v>307</v>
      </c>
      <c r="H173" s="47" t="s">
        <v>282</v>
      </c>
      <c r="I173" s="47" t="s">
        <v>294</v>
      </c>
      <c r="J173" s="47" t="s">
        <v>304</v>
      </c>
      <c r="K173" s="47" t="s">
        <v>286</v>
      </c>
      <c r="L173" s="47" t="s">
        <v>286</v>
      </c>
      <c r="M173" s="47" t="s">
        <v>306</v>
      </c>
      <c r="N173" s="47" t="s">
        <v>292</v>
      </c>
      <c r="O173" s="47" t="s">
        <v>294</v>
      </c>
      <c r="P173" s="47" t="s">
        <v>294</v>
      </c>
      <c r="Q173" s="47" t="s">
        <v>286</v>
      </c>
      <c r="R173" s="48"/>
      <c r="S173" s="48"/>
      <c r="T173" s="48"/>
      <c r="U173" s="48"/>
      <c r="V173" s="48"/>
      <c r="W173" s="48"/>
      <c r="X173" s="48"/>
      <c r="Y173" s="48"/>
      <c r="Z173" s="48"/>
    </row>
    <row r="174">
      <c r="A174" s="48"/>
      <c r="B174" s="62">
        <f t="shared" si="10"/>
        <v>9</v>
      </c>
      <c r="C174" s="47" t="s">
        <v>304</v>
      </c>
      <c r="D174" s="47" t="s">
        <v>294</v>
      </c>
      <c r="E174" s="47" t="s">
        <v>285</v>
      </c>
      <c r="F174" s="47" t="s">
        <v>292</v>
      </c>
      <c r="G174" s="47" t="s">
        <v>292</v>
      </c>
      <c r="H174" s="47" t="s">
        <v>286</v>
      </c>
      <c r="I174" s="47" t="s">
        <v>292</v>
      </c>
      <c r="J174" s="47" t="s">
        <v>306</v>
      </c>
      <c r="K174" s="47" t="s">
        <v>304</v>
      </c>
      <c r="L174" s="47" t="s">
        <v>292</v>
      </c>
      <c r="M174" s="47" t="s">
        <v>292</v>
      </c>
      <c r="N174" s="47" t="s">
        <v>304</v>
      </c>
      <c r="O174" s="47" t="s">
        <v>304</v>
      </c>
      <c r="P174" s="47" t="s">
        <v>282</v>
      </c>
      <c r="Q174" s="47" t="s">
        <v>287</v>
      </c>
      <c r="R174" s="48"/>
      <c r="S174" s="48"/>
      <c r="T174" s="48"/>
      <c r="U174" s="48"/>
      <c r="V174" s="48"/>
      <c r="W174" s="48"/>
      <c r="X174" s="48"/>
      <c r="Y174" s="48"/>
      <c r="Z174" s="48"/>
    </row>
    <row r="175">
      <c r="A175" s="48"/>
      <c r="B175" s="62">
        <f t="shared" si="10"/>
        <v>10</v>
      </c>
      <c r="C175" s="47" t="s">
        <v>290</v>
      </c>
      <c r="D175" s="47" t="s">
        <v>295</v>
      </c>
      <c r="E175" s="47" t="s">
        <v>309</v>
      </c>
      <c r="F175" s="47" t="s">
        <v>282</v>
      </c>
      <c r="G175" s="47" t="s">
        <v>271</v>
      </c>
      <c r="H175" s="47" t="s">
        <v>309</v>
      </c>
      <c r="I175" s="47" t="s">
        <v>309</v>
      </c>
      <c r="J175" s="47" t="s">
        <v>309</v>
      </c>
      <c r="K175" s="47" t="s">
        <v>306</v>
      </c>
      <c r="L175" s="47" t="s">
        <v>304</v>
      </c>
      <c r="M175" s="47" t="s">
        <v>300</v>
      </c>
      <c r="N175" s="47" t="s">
        <v>300</v>
      </c>
      <c r="O175" s="47" t="s">
        <v>282</v>
      </c>
      <c r="P175" s="47" t="s">
        <v>304</v>
      </c>
      <c r="Q175" s="47" t="s">
        <v>288</v>
      </c>
      <c r="R175" s="48"/>
      <c r="S175" s="48"/>
      <c r="T175" s="48"/>
      <c r="U175" s="48"/>
      <c r="V175" s="48"/>
      <c r="W175" s="48"/>
      <c r="X175" s="48"/>
      <c r="Y175" s="48"/>
      <c r="Z175" s="48"/>
    </row>
    <row r="176">
      <c r="A176" s="48"/>
      <c r="B176" s="62">
        <f t="shared" si="10"/>
        <v>11</v>
      </c>
      <c r="C176" s="47" t="s">
        <v>309</v>
      </c>
      <c r="D176" s="47" t="s">
        <v>307</v>
      </c>
      <c r="E176" s="47" t="s">
        <v>306</v>
      </c>
      <c r="F176" s="47" t="s">
        <v>309</v>
      </c>
      <c r="G176" s="47" t="s">
        <v>286</v>
      </c>
      <c r="H176" s="47" t="s">
        <v>292</v>
      </c>
      <c r="I176" s="47" t="s">
        <v>307</v>
      </c>
      <c r="J176" s="47" t="s">
        <v>285</v>
      </c>
      <c r="K176" s="47" t="s">
        <v>282</v>
      </c>
      <c r="L176" s="47" t="s">
        <v>300</v>
      </c>
      <c r="M176" s="47" t="s">
        <v>282</v>
      </c>
      <c r="N176" s="47" t="s">
        <v>286</v>
      </c>
      <c r="O176" s="47" t="s">
        <v>286</v>
      </c>
      <c r="P176" s="47" t="s">
        <v>286</v>
      </c>
      <c r="Q176" s="47" t="s">
        <v>289</v>
      </c>
      <c r="R176" s="48"/>
      <c r="S176" s="48"/>
      <c r="T176" s="48"/>
      <c r="U176" s="48"/>
      <c r="V176" s="48"/>
      <c r="W176" s="48"/>
      <c r="X176" s="48"/>
      <c r="Y176" s="48"/>
      <c r="Z176" s="48"/>
    </row>
    <row r="177">
      <c r="A177" s="48"/>
      <c r="B177" s="62">
        <f t="shared" si="10"/>
        <v>12</v>
      </c>
      <c r="C177" s="47" t="s">
        <v>294</v>
      </c>
      <c r="D177" s="47" t="s">
        <v>304</v>
      </c>
      <c r="E177" s="47" t="s">
        <v>292</v>
      </c>
      <c r="F177" s="47" t="s">
        <v>285</v>
      </c>
      <c r="G177" s="47" t="s">
        <v>282</v>
      </c>
      <c r="H177" s="47" t="s">
        <v>306</v>
      </c>
      <c r="I177" s="47" t="s">
        <v>306</v>
      </c>
      <c r="J177" s="47" t="s">
        <v>307</v>
      </c>
      <c r="K177" s="47" t="s">
        <v>292</v>
      </c>
      <c r="L177" s="47" t="s">
        <v>282</v>
      </c>
      <c r="M177" s="47" t="s">
        <v>286</v>
      </c>
      <c r="N177" s="47" t="s">
        <v>282</v>
      </c>
      <c r="O177" s="47" t="s">
        <v>298</v>
      </c>
      <c r="P177" s="47" t="s">
        <v>309</v>
      </c>
      <c r="Q177" s="47" t="s">
        <v>290</v>
      </c>
      <c r="R177" s="48"/>
      <c r="S177" s="48"/>
      <c r="T177" s="48"/>
      <c r="U177" s="48"/>
      <c r="V177" s="48"/>
      <c r="W177" s="48"/>
      <c r="X177" s="48"/>
      <c r="Y177" s="48"/>
      <c r="Z177" s="48"/>
    </row>
    <row r="178">
      <c r="A178" s="48"/>
      <c r="B178" s="62">
        <f t="shared" si="10"/>
        <v>13</v>
      </c>
      <c r="C178" s="47" t="s">
        <v>307</v>
      </c>
      <c r="D178" s="47" t="s">
        <v>303</v>
      </c>
      <c r="E178" s="47" t="s">
        <v>298</v>
      </c>
      <c r="F178" s="47" t="s">
        <v>271</v>
      </c>
      <c r="G178" s="47" t="s">
        <v>285</v>
      </c>
      <c r="H178" s="47" t="s">
        <v>285</v>
      </c>
      <c r="I178" s="47" t="s">
        <v>303</v>
      </c>
      <c r="J178" s="47" t="s">
        <v>282</v>
      </c>
      <c r="K178" s="47" t="s">
        <v>309</v>
      </c>
      <c r="L178" s="47" t="s">
        <v>306</v>
      </c>
      <c r="M178" s="47" t="s">
        <v>298</v>
      </c>
      <c r="N178" s="47" t="s">
        <v>309</v>
      </c>
      <c r="O178" s="47" t="s">
        <v>309</v>
      </c>
      <c r="P178" s="47" t="s">
        <v>307</v>
      </c>
      <c r="Q178" s="47" t="s">
        <v>291</v>
      </c>
      <c r="R178" s="48"/>
      <c r="S178" s="48"/>
      <c r="T178" s="48"/>
      <c r="U178" s="48"/>
      <c r="V178" s="48"/>
      <c r="W178" s="48"/>
      <c r="X178" s="48"/>
      <c r="Y178" s="48"/>
      <c r="Z178" s="48"/>
    </row>
    <row r="179">
      <c r="A179" s="48"/>
      <c r="B179" s="62">
        <f t="shared" si="10"/>
        <v>14</v>
      </c>
      <c r="C179" s="47" t="s">
        <v>279</v>
      </c>
      <c r="D179" s="47" t="s">
        <v>309</v>
      </c>
      <c r="E179" s="47" t="s">
        <v>305</v>
      </c>
      <c r="F179" s="47" t="s">
        <v>303</v>
      </c>
      <c r="G179" s="47" t="s">
        <v>300</v>
      </c>
      <c r="H179" s="47" t="s">
        <v>303</v>
      </c>
      <c r="I179" s="47" t="s">
        <v>300</v>
      </c>
      <c r="J179" s="47" t="s">
        <v>303</v>
      </c>
      <c r="K179" s="47" t="s">
        <v>298</v>
      </c>
      <c r="L179" s="47" t="s">
        <v>296</v>
      </c>
      <c r="M179" s="47" t="s">
        <v>307</v>
      </c>
      <c r="N179" s="47" t="s">
        <v>307</v>
      </c>
      <c r="O179" s="47" t="s">
        <v>300</v>
      </c>
      <c r="P179" s="47" t="s">
        <v>298</v>
      </c>
      <c r="Q179" s="47" t="s">
        <v>292</v>
      </c>
      <c r="R179" s="48"/>
      <c r="S179" s="48"/>
      <c r="T179" s="48"/>
      <c r="U179" s="48"/>
      <c r="V179" s="48"/>
      <c r="W179" s="48"/>
      <c r="X179" s="48"/>
      <c r="Y179" s="48"/>
      <c r="Z179" s="48"/>
    </row>
    <row r="180">
      <c r="A180" s="48"/>
      <c r="B180" s="62">
        <f t="shared" si="10"/>
        <v>15</v>
      </c>
      <c r="C180" s="47" t="s">
        <v>295</v>
      </c>
      <c r="D180" s="47" t="s">
        <v>298</v>
      </c>
      <c r="E180" s="47" t="s">
        <v>295</v>
      </c>
      <c r="F180" s="47" t="s">
        <v>305</v>
      </c>
      <c r="G180" s="47" t="s">
        <v>298</v>
      </c>
      <c r="H180" s="47" t="s">
        <v>300</v>
      </c>
      <c r="I180" s="47" t="s">
        <v>296</v>
      </c>
      <c r="J180" s="47" t="s">
        <v>300</v>
      </c>
      <c r="K180" s="47" t="s">
        <v>300</v>
      </c>
      <c r="L180" s="47" t="s">
        <v>309</v>
      </c>
      <c r="M180" s="47" t="s">
        <v>291</v>
      </c>
      <c r="N180" s="47" t="s">
        <v>303</v>
      </c>
      <c r="O180" s="47" t="s">
        <v>307</v>
      </c>
      <c r="P180" s="47" t="s">
        <v>300</v>
      </c>
      <c r="Q180" s="47" t="s">
        <v>293</v>
      </c>
      <c r="R180" s="48"/>
      <c r="S180" s="48"/>
      <c r="T180" s="48"/>
      <c r="U180" s="48"/>
      <c r="V180" s="48"/>
      <c r="W180" s="48"/>
      <c r="X180" s="48"/>
      <c r="Y180" s="48"/>
      <c r="Z180" s="48"/>
    </row>
    <row r="181">
      <c r="A181" s="48"/>
      <c r="B181" s="62">
        <f t="shared" si="10"/>
        <v>16</v>
      </c>
      <c r="C181" s="47" t="s">
        <v>303</v>
      </c>
      <c r="D181" s="47" t="s">
        <v>299</v>
      </c>
      <c r="E181" s="47" t="s">
        <v>303</v>
      </c>
      <c r="F181" s="47" t="s">
        <v>295</v>
      </c>
      <c r="G181" s="47" t="s">
        <v>303</v>
      </c>
      <c r="H181" s="47" t="s">
        <v>298</v>
      </c>
      <c r="I181" s="47" t="s">
        <v>298</v>
      </c>
      <c r="J181" s="47" t="s">
        <v>298</v>
      </c>
      <c r="K181" s="47" t="s">
        <v>303</v>
      </c>
      <c r="L181" s="47" t="s">
        <v>298</v>
      </c>
      <c r="M181" s="47" t="s">
        <v>303</v>
      </c>
      <c r="N181" s="47" t="s">
        <v>308</v>
      </c>
      <c r="O181" s="47" t="s">
        <v>278</v>
      </c>
      <c r="P181" s="47" t="s">
        <v>275</v>
      </c>
      <c r="Q181" s="47" t="s">
        <v>294</v>
      </c>
      <c r="R181" s="48"/>
      <c r="S181" s="48"/>
      <c r="T181" s="48"/>
      <c r="U181" s="48"/>
      <c r="V181" s="48"/>
      <c r="W181" s="48"/>
      <c r="X181" s="48"/>
      <c r="Y181" s="48"/>
      <c r="Z181" s="48"/>
    </row>
    <row r="182">
      <c r="A182" s="48"/>
      <c r="B182" s="62">
        <f t="shared" si="10"/>
        <v>17</v>
      </c>
      <c r="C182" s="47" t="s">
        <v>271</v>
      </c>
      <c r="D182" s="47" t="s">
        <v>271</v>
      </c>
      <c r="E182" s="47" t="s">
        <v>271</v>
      </c>
      <c r="F182" s="47" t="s">
        <v>287</v>
      </c>
      <c r="G182" s="47" t="s">
        <v>296</v>
      </c>
      <c r="H182" s="47" t="s">
        <v>296</v>
      </c>
      <c r="I182" s="47" t="s">
        <v>288</v>
      </c>
      <c r="J182" s="47" t="s">
        <v>296</v>
      </c>
      <c r="K182" s="47" t="s">
        <v>296</v>
      </c>
      <c r="L182" s="47" t="s">
        <v>303</v>
      </c>
      <c r="M182" s="47" t="s">
        <v>296</v>
      </c>
      <c r="N182" s="47" t="s">
        <v>298</v>
      </c>
      <c r="O182" s="47" t="s">
        <v>308</v>
      </c>
      <c r="P182" s="47" t="s">
        <v>296</v>
      </c>
      <c r="Q182" s="47" t="s">
        <v>295</v>
      </c>
      <c r="R182" s="48"/>
      <c r="S182" s="48"/>
      <c r="T182" s="48"/>
      <c r="U182" s="48"/>
      <c r="V182" s="48"/>
      <c r="W182" s="48"/>
      <c r="X182" s="48"/>
      <c r="Y182" s="48"/>
      <c r="Z182" s="48"/>
    </row>
    <row r="183">
      <c r="A183" s="48"/>
      <c r="B183" s="62">
        <f t="shared" si="10"/>
        <v>18</v>
      </c>
      <c r="C183" s="47" t="s">
        <v>287</v>
      </c>
      <c r="D183" s="47" t="s">
        <v>279</v>
      </c>
      <c r="E183" s="47" t="s">
        <v>278</v>
      </c>
      <c r="F183" s="47" t="s">
        <v>296</v>
      </c>
      <c r="G183" s="47" t="s">
        <v>295</v>
      </c>
      <c r="H183" s="47" t="s">
        <v>295</v>
      </c>
      <c r="I183" s="47" t="s">
        <v>285</v>
      </c>
      <c r="J183" s="47" t="s">
        <v>295</v>
      </c>
      <c r="K183" s="47" t="s">
        <v>279</v>
      </c>
      <c r="L183" s="47" t="s">
        <v>295</v>
      </c>
      <c r="M183" s="47" t="s">
        <v>279</v>
      </c>
      <c r="N183" s="47" t="s">
        <v>295</v>
      </c>
      <c r="O183" s="47" t="s">
        <v>303</v>
      </c>
      <c r="P183" s="47" t="s">
        <v>308</v>
      </c>
      <c r="Q183" s="47" t="s">
        <v>296</v>
      </c>
      <c r="R183" s="48"/>
      <c r="S183" s="48"/>
      <c r="T183" s="48"/>
      <c r="U183" s="48"/>
      <c r="V183" s="48"/>
      <c r="W183" s="48"/>
      <c r="X183" s="48"/>
      <c r="Y183" s="48"/>
      <c r="Z183" s="48"/>
    </row>
    <row r="184">
      <c r="A184" s="48"/>
      <c r="B184" s="62">
        <f t="shared" si="10"/>
        <v>19</v>
      </c>
      <c r="C184" s="47" t="s">
        <v>298</v>
      </c>
      <c r="D184" s="47" t="s">
        <v>305</v>
      </c>
      <c r="E184" s="47" t="s">
        <v>279</v>
      </c>
      <c r="F184" s="47" t="s">
        <v>298</v>
      </c>
      <c r="G184" s="47" t="s">
        <v>305</v>
      </c>
      <c r="H184" s="47" t="s">
        <v>305</v>
      </c>
      <c r="I184" s="47" t="s">
        <v>287</v>
      </c>
      <c r="J184" s="47" t="s">
        <v>279</v>
      </c>
      <c r="K184" s="47" t="s">
        <v>295</v>
      </c>
      <c r="L184" s="47" t="s">
        <v>288</v>
      </c>
      <c r="M184" s="47" t="s">
        <v>309</v>
      </c>
      <c r="N184" s="47" t="s">
        <v>275</v>
      </c>
      <c r="O184" s="47" t="s">
        <v>275</v>
      </c>
      <c r="P184" s="47" t="s">
        <v>278</v>
      </c>
      <c r="Q184" s="47" t="s">
        <v>297</v>
      </c>
      <c r="R184" s="48"/>
      <c r="S184" s="48"/>
      <c r="T184" s="48"/>
      <c r="U184" s="48"/>
      <c r="V184" s="48"/>
      <c r="W184" s="48"/>
      <c r="X184" s="48"/>
      <c r="Y184" s="48"/>
      <c r="Z184" s="48"/>
    </row>
    <row r="185">
      <c r="A185" s="48"/>
      <c r="B185" s="62">
        <f t="shared" si="10"/>
        <v>20</v>
      </c>
      <c r="C185" s="47" t="s">
        <v>278</v>
      </c>
      <c r="D185" s="47" t="s">
        <v>287</v>
      </c>
      <c r="E185" s="47" t="s">
        <v>296</v>
      </c>
      <c r="F185" s="47" t="s">
        <v>300</v>
      </c>
      <c r="G185" s="47" t="s">
        <v>278</v>
      </c>
      <c r="H185" s="47" t="s">
        <v>278</v>
      </c>
      <c r="I185" s="47" t="s">
        <v>295</v>
      </c>
      <c r="J185" s="47" t="s">
        <v>288</v>
      </c>
      <c r="K185" s="47" t="s">
        <v>288</v>
      </c>
      <c r="L185" s="47" t="s">
        <v>291</v>
      </c>
      <c r="M185" s="47" t="s">
        <v>308</v>
      </c>
      <c r="N185" s="47" t="s">
        <v>291</v>
      </c>
      <c r="O185" s="47" t="s">
        <v>296</v>
      </c>
      <c r="P185" s="47" t="s">
        <v>291</v>
      </c>
      <c r="Q185" s="47" t="s">
        <v>298</v>
      </c>
      <c r="R185" s="48"/>
      <c r="S185" s="48"/>
      <c r="T185" s="48"/>
      <c r="U185" s="48"/>
      <c r="V185" s="48"/>
      <c r="W185" s="48"/>
      <c r="X185" s="48"/>
      <c r="Y185" s="48"/>
      <c r="Z185" s="48"/>
    </row>
    <row r="186">
      <c r="A186" s="48"/>
      <c r="B186" s="62">
        <f t="shared" si="10"/>
        <v>21</v>
      </c>
      <c r="C186" s="47" t="s">
        <v>299</v>
      </c>
      <c r="D186" s="47" t="s">
        <v>300</v>
      </c>
      <c r="E186" s="47" t="s">
        <v>275</v>
      </c>
      <c r="F186" s="47" t="s">
        <v>291</v>
      </c>
      <c r="G186" s="47" t="s">
        <v>287</v>
      </c>
      <c r="H186" s="47" t="s">
        <v>287</v>
      </c>
      <c r="I186" s="47" t="s">
        <v>279</v>
      </c>
      <c r="J186" s="47" t="s">
        <v>287</v>
      </c>
      <c r="K186" s="47" t="s">
        <v>291</v>
      </c>
      <c r="L186" s="47" t="s">
        <v>278</v>
      </c>
      <c r="M186" s="47" t="s">
        <v>295</v>
      </c>
      <c r="N186" s="47" t="s">
        <v>296</v>
      </c>
      <c r="O186" s="47" t="s">
        <v>291</v>
      </c>
      <c r="P186" s="47" t="s">
        <v>303</v>
      </c>
      <c r="Q186" s="47" t="s">
        <v>299</v>
      </c>
      <c r="R186" s="48"/>
      <c r="S186" s="48"/>
      <c r="T186" s="48"/>
      <c r="U186" s="48"/>
      <c r="V186" s="48"/>
      <c r="W186" s="48"/>
      <c r="X186" s="48"/>
      <c r="Y186" s="48"/>
      <c r="Z186" s="48"/>
    </row>
    <row r="187">
      <c r="A187" s="48"/>
      <c r="B187" s="62">
        <f t="shared" si="10"/>
        <v>22</v>
      </c>
      <c r="C187" s="47" t="s">
        <v>288</v>
      </c>
      <c r="D187" s="47" t="s">
        <v>278</v>
      </c>
      <c r="E187" s="47" t="s">
        <v>308</v>
      </c>
      <c r="F187" s="47" t="s">
        <v>278</v>
      </c>
      <c r="G187" s="47" t="s">
        <v>301</v>
      </c>
      <c r="H187" s="47" t="s">
        <v>301</v>
      </c>
      <c r="I187" s="47" t="s">
        <v>278</v>
      </c>
      <c r="J187" s="47" t="s">
        <v>278</v>
      </c>
      <c r="K187" s="47" t="s">
        <v>278</v>
      </c>
      <c r="L187" s="47" t="s">
        <v>279</v>
      </c>
      <c r="M187" s="47" t="s">
        <v>275</v>
      </c>
      <c r="N187" s="47" t="s">
        <v>279</v>
      </c>
      <c r="O187" s="47" t="s">
        <v>295</v>
      </c>
      <c r="P187" s="47" t="s">
        <v>295</v>
      </c>
      <c r="Q187" s="47" t="s">
        <v>300</v>
      </c>
      <c r="R187" s="48"/>
      <c r="S187" s="48"/>
      <c r="T187" s="48"/>
      <c r="U187" s="48"/>
      <c r="V187" s="48"/>
      <c r="W187" s="48"/>
      <c r="X187" s="48"/>
      <c r="Y187" s="48"/>
      <c r="Z187" s="48"/>
    </row>
    <row r="188">
      <c r="A188" s="48"/>
      <c r="B188" s="62">
        <f t="shared" si="10"/>
        <v>23</v>
      </c>
      <c r="C188" s="47" t="s">
        <v>291</v>
      </c>
      <c r="D188" s="47" t="s">
        <v>275</v>
      </c>
      <c r="E188" s="47" t="s">
        <v>291</v>
      </c>
      <c r="F188" s="47" t="s">
        <v>301</v>
      </c>
      <c r="G188" s="47" t="s">
        <v>275</v>
      </c>
      <c r="H188" s="47" t="s">
        <v>308</v>
      </c>
      <c r="I188" s="47" t="s">
        <v>305</v>
      </c>
      <c r="J188" s="47" t="s">
        <v>308</v>
      </c>
      <c r="K188" s="47" t="s">
        <v>275</v>
      </c>
      <c r="L188" s="47" t="s">
        <v>308</v>
      </c>
      <c r="M188" s="47" t="s">
        <v>278</v>
      </c>
      <c r="N188" s="47" t="s">
        <v>278</v>
      </c>
      <c r="O188" s="47" t="s">
        <v>279</v>
      </c>
      <c r="P188" s="47" t="s">
        <v>288</v>
      </c>
      <c r="Q188" s="47" t="s">
        <v>301</v>
      </c>
      <c r="R188" s="48"/>
      <c r="S188" s="48"/>
      <c r="T188" s="48"/>
      <c r="U188" s="48"/>
      <c r="V188" s="48"/>
      <c r="W188" s="48"/>
      <c r="X188" s="48"/>
      <c r="Y188" s="48"/>
      <c r="Z188" s="48"/>
    </row>
    <row r="189">
      <c r="A189" s="48"/>
      <c r="B189" s="62">
        <f t="shared" si="10"/>
        <v>24</v>
      </c>
      <c r="C189" s="47" t="s">
        <v>305</v>
      </c>
      <c r="D189" s="47" t="s">
        <v>297</v>
      </c>
      <c r="E189" s="47" t="s">
        <v>300</v>
      </c>
      <c r="F189" s="47" t="s">
        <v>308</v>
      </c>
      <c r="G189" s="47" t="s">
        <v>293</v>
      </c>
      <c r="H189" s="47" t="s">
        <v>291</v>
      </c>
      <c r="I189" s="47" t="s">
        <v>291</v>
      </c>
      <c r="J189" s="47" t="s">
        <v>305</v>
      </c>
      <c r="K189" s="47" t="s">
        <v>308</v>
      </c>
      <c r="L189" s="47" t="s">
        <v>275</v>
      </c>
      <c r="M189" s="47" t="s">
        <v>288</v>
      </c>
      <c r="N189" s="47" t="s">
        <v>287</v>
      </c>
      <c r="O189" s="47" t="s">
        <v>288</v>
      </c>
      <c r="P189" s="47" t="s">
        <v>279</v>
      </c>
      <c r="Q189" s="47" t="s">
        <v>302</v>
      </c>
      <c r="R189" s="48"/>
      <c r="S189" s="48"/>
      <c r="T189" s="48"/>
      <c r="U189" s="48"/>
      <c r="V189" s="48"/>
      <c r="W189" s="48"/>
      <c r="X189" s="48"/>
      <c r="Y189" s="48"/>
      <c r="Z189" s="48"/>
    </row>
    <row r="190">
      <c r="A190" s="48"/>
      <c r="B190" s="62">
        <f t="shared" si="10"/>
        <v>25</v>
      </c>
      <c r="C190" s="47" t="s">
        <v>293</v>
      </c>
      <c r="D190" s="47" t="s">
        <v>308</v>
      </c>
      <c r="E190" s="47" t="s">
        <v>301</v>
      </c>
      <c r="F190" s="47" t="s">
        <v>275</v>
      </c>
      <c r="G190" s="47" t="s">
        <v>279</v>
      </c>
      <c r="H190" s="47" t="s">
        <v>275</v>
      </c>
      <c r="I190" s="47" t="s">
        <v>308</v>
      </c>
      <c r="J190" s="47" t="s">
        <v>275</v>
      </c>
      <c r="K190" s="47" t="s">
        <v>305</v>
      </c>
      <c r="L190" s="47" t="s">
        <v>305</v>
      </c>
      <c r="M190" s="47" t="s">
        <v>305</v>
      </c>
      <c r="N190" s="47" t="s">
        <v>288</v>
      </c>
      <c r="O190" s="47" t="s">
        <v>305</v>
      </c>
      <c r="P190" s="47" t="s">
        <v>305</v>
      </c>
      <c r="Q190" s="47" t="s">
        <v>303</v>
      </c>
      <c r="R190" s="48"/>
      <c r="S190" s="48"/>
      <c r="T190" s="48"/>
      <c r="U190" s="48"/>
      <c r="V190" s="48"/>
      <c r="W190" s="48"/>
      <c r="X190" s="48"/>
      <c r="Y190" s="48"/>
      <c r="Z190" s="48"/>
    </row>
    <row r="191">
      <c r="A191" s="48"/>
      <c r="B191" s="62">
        <f t="shared" si="10"/>
        <v>26</v>
      </c>
      <c r="C191" s="47" t="s">
        <v>301</v>
      </c>
      <c r="D191" s="47" t="s">
        <v>291</v>
      </c>
      <c r="E191" s="47" t="s">
        <v>288</v>
      </c>
      <c r="F191" s="47" t="s">
        <v>297</v>
      </c>
      <c r="G191" s="47" t="s">
        <v>291</v>
      </c>
      <c r="H191" s="47" t="s">
        <v>279</v>
      </c>
      <c r="I191" s="47" t="s">
        <v>293</v>
      </c>
      <c r="J191" s="47" t="s">
        <v>291</v>
      </c>
      <c r="K191" s="47" t="s">
        <v>287</v>
      </c>
      <c r="L191" s="47" t="s">
        <v>301</v>
      </c>
      <c r="M191" s="47" t="s">
        <v>301</v>
      </c>
      <c r="N191" s="47" t="s">
        <v>305</v>
      </c>
      <c r="O191" s="47" t="s">
        <v>301</v>
      </c>
      <c r="P191" s="47" t="s">
        <v>287</v>
      </c>
      <c r="Q191" s="47" t="s">
        <v>304</v>
      </c>
      <c r="R191" s="48"/>
      <c r="S191" s="48"/>
      <c r="T191" s="48"/>
      <c r="U191" s="48"/>
      <c r="V191" s="48"/>
      <c r="W191" s="48"/>
      <c r="X191" s="48"/>
      <c r="Y191" s="48"/>
      <c r="Z191" s="48"/>
    </row>
    <row r="192">
      <c r="A192" s="48"/>
      <c r="B192" s="62">
        <f t="shared" si="10"/>
        <v>27</v>
      </c>
      <c r="C192" s="47" t="s">
        <v>297</v>
      </c>
      <c r="D192" s="47" t="s">
        <v>296</v>
      </c>
      <c r="E192" s="47" t="s">
        <v>299</v>
      </c>
      <c r="F192" s="47" t="s">
        <v>299</v>
      </c>
      <c r="G192" s="47" t="s">
        <v>308</v>
      </c>
      <c r="H192" s="47" t="s">
        <v>293</v>
      </c>
      <c r="I192" s="47" t="s">
        <v>275</v>
      </c>
      <c r="J192" s="47" t="s">
        <v>301</v>
      </c>
      <c r="K192" s="47" t="s">
        <v>302</v>
      </c>
      <c r="L192" s="47" t="s">
        <v>287</v>
      </c>
      <c r="M192" s="47" t="s">
        <v>287</v>
      </c>
      <c r="N192" s="47" t="s">
        <v>301</v>
      </c>
      <c r="O192" s="47" t="s">
        <v>287</v>
      </c>
      <c r="P192" s="47" t="s">
        <v>301</v>
      </c>
      <c r="Q192" s="47" t="s">
        <v>305</v>
      </c>
      <c r="R192" s="48"/>
      <c r="S192" s="48"/>
      <c r="T192" s="48"/>
      <c r="U192" s="48"/>
      <c r="V192" s="48"/>
      <c r="W192" s="48"/>
      <c r="X192" s="48"/>
      <c r="Y192" s="48"/>
      <c r="Z192" s="48"/>
    </row>
    <row r="193">
      <c r="A193" s="48"/>
      <c r="B193" s="62">
        <f t="shared" si="10"/>
        <v>28</v>
      </c>
      <c r="C193" s="47" t="s">
        <v>308</v>
      </c>
      <c r="D193" s="47" t="s">
        <v>288</v>
      </c>
      <c r="E193" s="47" t="s">
        <v>287</v>
      </c>
      <c r="F193" s="47" t="s">
        <v>279</v>
      </c>
      <c r="G193" s="47" t="s">
        <v>297</v>
      </c>
      <c r="H193" s="47" t="s">
        <v>288</v>
      </c>
      <c r="I193" s="47" t="s">
        <v>301</v>
      </c>
      <c r="J193" s="47" t="s">
        <v>293</v>
      </c>
      <c r="K193" s="47" t="s">
        <v>297</v>
      </c>
      <c r="L193" s="47" t="s">
        <v>297</v>
      </c>
      <c r="M193" s="47" t="s">
        <v>297</v>
      </c>
      <c r="N193" s="47" t="s">
        <v>302</v>
      </c>
      <c r="O193" s="47" t="s">
        <v>293</v>
      </c>
      <c r="P193" s="47" t="s">
        <v>293</v>
      </c>
      <c r="Q193" s="47" t="s">
        <v>306</v>
      </c>
      <c r="R193" s="48"/>
      <c r="S193" s="48"/>
      <c r="T193" s="48"/>
      <c r="U193" s="48"/>
      <c r="V193" s="48"/>
      <c r="W193" s="48"/>
      <c r="X193" s="48"/>
      <c r="Y193" s="48"/>
      <c r="Z193" s="48"/>
    </row>
    <row r="194">
      <c r="A194" s="48"/>
      <c r="B194" s="62">
        <f t="shared" si="10"/>
        <v>29</v>
      </c>
      <c r="C194" s="47" t="s">
        <v>275</v>
      </c>
      <c r="D194" s="47" t="s">
        <v>301</v>
      </c>
      <c r="E194" s="47" t="s">
        <v>297</v>
      </c>
      <c r="F194" s="47" t="s">
        <v>293</v>
      </c>
      <c r="G194" s="47" t="s">
        <v>288</v>
      </c>
      <c r="H194" s="47" t="s">
        <v>297</v>
      </c>
      <c r="I194" s="47" t="s">
        <v>302</v>
      </c>
      <c r="J194" s="47" t="s">
        <v>302</v>
      </c>
      <c r="K194" s="47" t="s">
        <v>301</v>
      </c>
      <c r="L194" s="47" t="s">
        <v>302</v>
      </c>
      <c r="M194" s="47" t="s">
        <v>293</v>
      </c>
      <c r="N194" s="47" t="s">
        <v>293</v>
      </c>
      <c r="O194" s="47" t="s">
        <v>302</v>
      </c>
      <c r="P194" s="47" t="s">
        <v>302</v>
      </c>
      <c r="Q194" s="47" t="s">
        <v>307</v>
      </c>
      <c r="R194" s="48"/>
      <c r="S194" s="48"/>
      <c r="T194" s="48"/>
      <c r="U194" s="48"/>
      <c r="V194" s="48"/>
      <c r="W194" s="48"/>
      <c r="X194" s="48"/>
      <c r="Y194" s="48"/>
      <c r="Z194" s="48"/>
    </row>
    <row r="195">
      <c r="A195" s="48"/>
      <c r="B195" s="62">
        <f t="shared" si="10"/>
        <v>30</v>
      </c>
      <c r="C195" s="47" t="s">
        <v>296</v>
      </c>
      <c r="D195" s="47" t="s">
        <v>293</v>
      </c>
      <c r="E195" s="47" t="s">
        <v>293</v>
      </c>
      <c r="F195" s="47" t="s">
        <v>288</v>
      </c>
      <c r="G195" s="47" t="s">
        <v>299</v>
      </c>
      <c r="H195" s="47" t="s">
        <v>302</v>
      </c>
      <c r="I195" s="47" t="s">
        <v>297</v>
      </c>
      <c r="J195" s="47" t="s">
        <v>299</v>
      </c>
      <c r="K195" s="47" t="s">
        <v>293</v>
      </c>
      <c r="L195" s="47" t="s">
        <v>293</v>
      </c>
      <c r="M195" s="47" t="s">
        <v>302</v>
      </c>
      <c r="N195" s="47" t="s">
        <v>297</v>
      </c>
      <c r="O195" s="47" t="s">
        <v>297</v>
      </c>
      <c r="P195" s="47" t="s">
        <v>297</v>
      </c>
      <c r="Q195" s="47" t="s">
        <v>308</v>
      </c>
      <c r="R195" s="48"/>
      <c r="S195" s="48"/>
      <c r="T195" s="48"/>
      <c r="U195" s="48"/>
      <c r="V195" s="48"/>
      <c r="W195" s="48"/>
      <c r="X195" s="48"/>
      <c r="Y195" s="48"/>
      <c r="Z195" s="48"/>
    </row>
    <row r="196">
      <c r="A196" s="48"/>
      <c r="B196" s="62">
        <f t="shared" si="10"/>
        <v>31</v>
      </c>
      <c r="C196" s="47" t="s">
        <v>302</v>
      </c>
      <c r="D196" s="47" t="s">
        <v>302</v>
      </c>
      <c r="E196" s="47" t="s">
        <v>302</v>
      </c>
      <c r="F196" s="47" t="s">
        <v>302</v>
      </c>
      <c r="G196" s="47" t="s">
        <v>302</v>
      </c>
      <c r="H196" s="47" t="s">
        <v>299</v>
      </c>
      <c r="I196" s="47" t="s">
        <v>299</v>
      </c>
      <c r="J196" s="47" t="s">
        <v>297</v>
      </c>
      <c r="K196" s="47" t="s">
        <v>299</v>
      </c>
      <c r="L196" s="47" t="s">
        <v>299</v>
      </c>
      <c r="M196" s="47" t="s">
        <v>299</v>
      </c>
      <c r="N196" s="47" t="s">
        <v>299</v>
      </c>
      <c r="O196" s="47" t="s">
        <v>299</v>
      </c>
      <c r="P196" s="47" t="s">
        <v>299</v>
      </c>
      <c r="Q196" s="47" t="s">
        <v>309</v>
      </c>
      <c r="R196" s="48"/>
      <c r="S196" s="48"/>
      <c r="T196" s="48"/>
      <c r="U196" s="48"/>
      <c r="V196" s="48"/>
      <c r="W196" s="48"/>
      <c r="X196" s="48"/>
      <c r="Y196" s="48"/>
      <c r="Z196" s="48"/>
    </row>
  </sheetData>
  <mergeCells count="1">
    <mergeCell ref="B2:K2"/>
  </mergeCells>
  <dataValidations>
    <dataValidation type="list" allowBlank="1" sqref="B2">
      <formula1>POST!$N$12:$N$25</formula1>
    </dataValidation>
    <dataValidation type="list" allowBlank="1" sqref="M12">
      <formula1>POST!$J$12:$J$25</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31" width="17.29"/>
  </cols>
  <sheetData>
    <row r="1">
      <c r="A1" s="69"/>
      <c r="B1" s="70" t="s">
        <v>316</v>
      </c>
      <c r="C1" s="10" t="s">
        <v>317</v>
      </c>
      <c r="D1" s="12" t="s">
        <v>318</v>
      </c>
      <c r="E1" s="13" t="s">
        <v>319</v>
      </c>
      <c r="F1" s="14" t="s">
        <v>320</v>
      </c>
      <c r="G1" s="15" t="s">
        <v>321</v>
      </c>
      <c r="H1" s="16" t="s">
        <v>322</v>
      </c>
      <c r="I1" s="18" t="s">
        <v>323</v>
      </c>
      <c r="J1" s="19" t="s">
        <v>324</v>
      </c>
      <c r="K1" s="20" t="s">
        <v>325</v>
      </c>
      <c r="L1" s="21" t="s">
        <v>326</v>
      </c>
      <c r="M1" s="22" t="s">
        <v>327</v>
      </c>
      <c r="N1" s="23" t="s">
        <v>328</v>
      </c>
      <c r="O1" s="24" t="s">
        <v>329</v>
      </c>
      <c r="P1" s="25" t="s">
        <v>330</v>
      </c>
      <c r="Q1" s="26" t="s">
        <v>331</v>
      </c>
      <c r="R1" s="27" t="s">
        <v>332</v>
      </c>
      <c r="S1" s="28" t="s">
        <v>333</v>
      </c>
      <c r="T1" s="29" t="s">
        <v>334</v>
      </c>
      <c r="U1" s="30" t="s">
        <v>335</v>
      </c>
      <c r="V1" s="31" t="s">
        <v>336</v>
      </c>
      <c r="W1" s="32" t="s">
        <v>337</v>
      </c>
      <c r="X1" s="33" t="s">
        <v>338</v>
      </c>
      <c r="Y1" s="34" t="s">
        <v>339</v>
      </c>
      <c r="Z1" s="35" t="s">
        <v>340</v>
      </c>
      <c r="AA1" s="36" t="s">
        <v>341</v>
      </c>
      <c r="AC1" s="71" t="s">
        <v>342</v>
      </c>
      <c r="AD1" s="71" t="s">
        <v>343</v>
      </c>
      <c r="AE1" s="71" t="s">
        <v>344</v>
      </c>
    </row>
    <row r="2">
      <c r="A2" s="3" t="s">
        <v>1</v>
      </c>
      <c r="B2" s="72">
        <v>16.0</v>
      </c>
      <c r="C2" s="72">
        <v>15.0</v>
      </c>
      <c r="D2" s="73">
        <v>17.0</v>
      </c>
      <c r="E2" s="72">
        <v>18.0</v>
      </c>
      <c r="F2" s="72">
        <v>17.0</v>
      </c>
      <c r="G2" s="72">
        <v>17.0</v>
      </c>
      <c r="H2" s="72">
        <v>14.0</v>
      </c>
      <c r="I2" s="74">
        <v>15.0</v>
      </c>
      <c r="J2" s="74">
        <v>17.0</v>
      </c>
      <c r="K2" s="72">
        <v>15.0</v>
      </c>
      <c r="L2" s="72">
        <v>16.0</v>
      </c>
      <c r="M2" s="2">
        <v>11.0</v>
      </c>
      <c r="N2" s="2">
        <v>16.0</v>
      </c>
      <c r="O2" s="2">
        <v>19.0</v>
      </c>
      <c r="P2" s="74">
        <v>18.0</v>
      </c>
      <c r="Q2" s="73">
        <v>14.0</v>
      </c>
      <c r="R2" s="74">
        <v>17.0</v>
      </c>
      <c r="S2" s="75">
        <v>14.0</v>
      </c>
      <c r="T2" s="73">
        <v>14.0</v>
      </c>
      <c r="U2" s="73">
        <v>15.0</v>
      </c>
      <c r="V2" s="74">
        <v>17.0</v>
      </c>
      <c r="W2" s="73">
        <v>22.0</v>
      </c>
      <c r="X2" s="74">
        <v>13.0</v>
      </c>
      <c r="Y2" s="72">
        <v>18.0</v>
      </c>
      <c r="Z2" s="74">
        <v>20.0</v>
      </c>
      <c r="AA2" s="74">
        <v>18.0</v>
      </c>
    </row>
    <row r="3">
      <c r="A3" s="3" t="s">
        <v>22</v>
      </c>
      <c r="B3" s="72">
        <v>25.0</v>
      </c>
      <c r="C3" s="72">
        <v>21.0</v>
      </c>
      <c r="D3" s="73">
        <v>22.0</v>
      </c>
      <c r="E3" s="72">
        <v>26.0</v>
      </c>
      <c r="F3" s="72">
        <v>22.0</v>
      </c>
      <c r="G3" s="72">
        <v>22.0</v>
      </c>
      <c r="H3" s="72">
        <v>20.0</v>
      </c>
      <c r="I3" s="74">
        <v>24.0</v>
      </c>
      <c r="J3" s="74">
        <v>22.0</v>
      </c>
      <c r="K3" s="72">
        <v>23.0</v>
      </c>
      <c r="L3" s="72">
        <v>21.0</v>
      </c>
      <c r="M3" s="2">
        <v>18.0</v>
      </c>
      <c r="N3" s="2">
        <v>22.0</v>
      </c>
      <c r="O3" s="2">
        <v>27.0</v>
      </c>
      <c r="P3" s="74">
        <v>26.0</v>
      </c>
      <c r="Q3" s="73">
        <v>21.0</v>
      </c>
      <c r="R3" s="74">
        <v>20.0</v>
      </c>
      <c r="S3" s="75">
        <v>24.0</v>
      </c>
      <c r="T3" s="73">
        <v>21.0</v>
      </c>
      <c r="U3" s="73">
        <v>20.0</v>
      </c>
      <c r="V3" s="74">
        <v>23.0</v>
      </c>
      <c r="W3" s="73">
        <v>21.0</v>
      </c>
      <c r="X3" s="74">
        <v>25.0</v>
      </c>
      <c r="Y3" s="72">
        <v>24.0</v>
      </c>
      <c r="Z3" s="74">
        <v>24.0</v>
      </c>
      <c r="AA3" s="74">
        <v>21.0</v>
      </c>
    </row>
    <row r="4">
      <c r="A4" s="3" t="s">
        <v>23</v>
      </c>
      <c r="B4" s="72">
        <v>22.0</v>
      </c>
      <c r="C4" s="72">
        <v>22.0</v>
      </c>
      <c r="D4" s="73">
        <v>19.0</v>
      </c>
      <c r="E4" s="72">
        <v>21.0</v>
      </c>
      <c r="F4" s="72">
        <v>21.0</v>
      </c>
      <c r="G4" s="72">
        <v>19.0</v>
      </c>
      <c r="H4" s="72">
        <v>21.0</v>
      </c>
      <c r="I4" s="74">
        <v>21.0</v>
      </c>
      <c r="J4" s="74">
        <v>19.0</v>
      </c>
      <c r="K4" s="72">
        <v>19.0</v>
      </c>
      <c r="L4" s="72">
        <v>23.0</v>
      </c>
      <c r="M4" s="2">
        <v>14.0</v>
      </c>
      <c r="N4" s="2">
        <v>19.0</v>
      </c>
      <c r="O4" s="2">
        <v>17.0</v>
      </c>
      <c r="P4" s="74">
        <v>22.0</v>
      </c>
      <c r="Q4" s="73">
        <v>20.0</v>
      </c>
      <c r="R4" s="74">
        <v>19.0</v>
      </c>
      <c r="S4" s="75">
        <v>25.0</v>
      </c>
      <c r="T4" s="73">
        <v>16.0</v>
      </c>
      <c r="U4" s="73">
        <v>19.0</v>
      </c>
      <c r="V4" s="74">
        <v>22.0</v>
      </c>
      <c r="W4" s="73">
        <v>19.0</v>
      </c>
      <c r="X4" s="74">
        <v>20.0</v>
      </c>
      <c r="Y4" s="72">
        <v>19.0</v>
      </c>
      <c r="Z4" s="74">
        <v>21.0</v>
      </c>
      <c r="AA4" s="74">
        <v>23.0</v>
      </c>
    </row>
    <row r="5">
      <c r="A5" s="3" t="s">
        <v>24</v>
      </c>
      <c r="B5" s="72">
        <v>15.0</v>
      </c>
      <c r="C5" s="72">
        <v>19.0</v>
      </c>
      <c r="D5" s="73">
        <v>18.0</v>
      </c>
      <c r="E5" s="72">
        <v>20.0</v>
      </c>
      <c r="F5" s="72">
        <v>14.0</v>
      </c>
      <c r="G5" s="72">
        <v>15.0</v>
      </c>
      <c r="H5" s="72">
        <v>16.0</v>
      </c>
      <c r="I5" s="74">
        <v>17.0</v>
      </c>
      <c r="J5" s="74">
        <v>18.0</v>
      </c>
      <c r="K5" s="72">
        <v>17.0</v>
      </c>
      <c r="L5" s="72">
        <v>18.0</v>
      </c>
      <c r="M5" s="2">
        <v>20.0</v>
      </c>
      <c r="N5" s="2">
        <v>18.0</v>
      </c>
      <c r="O5" s="2">
        <v>15.0</v>
      </c>
      <c r="P5" s="74">
        <v>16.0</v>
      </c>
      <c r="Q5" s="73">
        <v>15.0</v>
      </c>
      <c r="R5" s="74">
        <v>18.0</v>
      </c>
      <c r="S5" s="75">
        <v>18.0</v>
      </c>
      <c r="T5" s="73">
        <v>19.0</v>
      </c>
      <c r="U5" s="73">
        <v>16.0</v>
      </c>
      <c r="V5" s="74">
        <v>16.0</v>
      </c>
      <c r="W5" s="73">
        <v>18.0</v>
      </c>
      <c r="X5" s="74">
        <v>15.0</v>
      </c>
      <c r="Y5" s="76">
        <v>12.0</v>
      </c>
      <c r="Z5" s="74">
        <v>19.0</v>
      </c>
      <c r="AA5" s="74">
        <v>17.0</v>
      </c>
    </row>
    <row r="6">
      <c r="A6" s="3" t="s">
        <v>25</v>
      </c>
      <c r="B6" s="72">
        <v>2.0</v>
      </c>
      <c r="C6" s="72">
        <v>3.0</v>
      </c>
      <c r="D6" s="73">
        <v>6.0</v>
      </c>
      <c r="E6" s="72">
        <v>7.0</v>
      </c>
      <c r="F6" s="72">
        <v>5.0</v>
      </c>
      <c r="G6" s="72">
        <v>3.0</v>
      </c>
      <c r="H6" s="72">
        <v>3.0</v>
      </c>
      <c r="I6" s="74">
        <v>7.0</v>
      </c>
      <c r="J6" s="74">
        <v>1.0</v>
      </c>
      <c r="K6" s="72">
        <v>3.0</v>
      </c>
      <c r="L6" s="72">
        <v>11.0</v>
      </c>
      <c r="M6" s="2">
        <v>4.0</v>
      </c>
      <c r="N6" s="2">
        <v>6.0</v>
      </c>
      <c r="O6" s="2">
        <v>6.0</v>
      </c>
      <c r="P6" s="74">
        <v>9.0</v>
      </c>
      <c r="Q6" s="73">
        <v>4.0</v>
      </c>
      <c r="R6" s="74">
        <v>6.0</v>
      </c>
      <c r="S6" s="75">
        <v>4.0</v>
      </c>
      <c r="T6" s="73">
        <v>3.0</v>
      </c>
      <c r="U6" s="73">
        <v>2.0</v>
      </c>
      <c r="V6" s="74">
        <v>2.0</v>
      </c>
      <c r="W6" s="73">
        <v>5.0</v>
      </c>
      <c r="X6" s="74">
        <v>4.0</v>
      </c>
      <c r="Y6" s="72">
        <v>3.0</v>
      </c>
      <c r="Z6" s="74">
        <v>8.0</v>
      </c>
      <c r="AA6" s="74">
        <v>5.0</v>
      </c>
    </row>
    <row r="7">
      <c r="A7" s="3" t="s">
        <v>26</v>
      </c>
      <c r="B7" s="72">
        <v>4.0</v>
      </c>
      <c r="C7" s="72">
        <v>2.0</v>
      </c>
      <c r="D7" s="73">
        <v>5.0</v>
      </c>
      <c r="E7" s="72">
        <v>9.0</v>
      </c>
      <c r="F7" s="72">
        <v>2.0</v>
      </c>
      <c r="G7" s="72">
        <v>1.0</v>
      </c>
      <c r="H7" s="72">
        <v>2.0</v>
      </c>
      <c r="I7" s="74">
        <v>8.0</v>
      </c>
      <c r="J7" s="74">
        <v>3.0</v>
      </c>
      <c r="K7" s="72">
        <v>5.0</v>
      </c>
      <c r="L7" s="72">
        <v>10.0</v>
      </c>
      <c r="M7" s="2">
        <v>9.0</v>
      </c>
      <c r="N7" s="2">
        <v>3.0</v>
      </c>
      <c r="O7" s="2">
        <v>2.0</v>
      </c>
      <c r="P7" s="74">
        <v>1.0</v>
      </c>
      <c r="Q7" s="73">
        <v>2.0</v>
      </c>
      <c r="R7" s="74">
        <v>4.0</v>
      </c>
      <c r="S7" s="75">
        <v>3.0</v>
      </c>
      <c r="T7" s="73">
        <v>2.0</v>
      </c>
      <c r="U7" s="73">
        <v>3.0</v>
      </c>
      <c r="V7" s="74">
        <v>3.0</v>
      </c>
      <c r="W7" s="73">
        <v>3.0</v>
      </c>
      <c r="X7" s="74">
        <v>2.0</v>
      </c>
      <c r="Y7" s="72">
        <v>2.0</v>
      </c>
      <c r="Z7" s="74">
        <v>13.0</v>
      </c>
      <c r="AA7" s="74">
        <v>4.0</v>
      </c>
    </row>
    <row r="8">
      <c r="A8" s="3" t="s">
        <v>27</v>
      </c>
      <c r="B8" s="72">
        <v>6.0</v>
      </c>
      <c r="C8" s="72">
        <v>8.0</v>
      </c>
      <c r="D8" s="73">
        <v>4.0</v>
      </c>
      <c r="E8" s="72">
        <v>6.0</v>
      </c>
      <c r="F8" s="72">
        <v>7.0</v>
      </c>
      <c r="G8" s="72">
        <v>4.0</v>
      </c>
      <c r="H8" s="72">
        <v>6.0</v>
      </c>
      <c r="I8" s="74">
        <v>5.0</v>
      </c>
      <c r="J8" s="74">
        <v>7.0</v>
      </c>
      <c r="K8" s="72">
        <v>7.0</v>
      </c>
      <c r="L8" s="72">
        <v>6.0</v>
      </c>
      <c r="M8" s="2">
        <v>12.0</v>
      </c>
      <c r="N8" s="2">
        <v>10.0</v>
      </c>
      <c r="O8" s="2">
        <v>4.0</v>
      </c>
      <c r="P8" s="74">
        <v>11.0</v>
      </c>
      <c r="Q8" s="73">
        <v>6.0</v>
      </c>
      <c r="R8" s="74">
        <v>7.0</v>
      </c>
      <c r="S8" s="75">
        <v>6.0</v>
      </c>
      <c r="T8" s="73">
        <v>7.0</v>
      </c>
      <c r="U8" s="73">
        <v>6.0</v>
      </c>
      <c r="V8" s="74">
        <v>5.0</v>
      </c>
      <c r="W8" s="73">
        <v>6.0</v>
      </c>
      <c r="X8" s="63">
        <v>12.0</v>
      </c>
      <c r="Y8" s="72">
        <v>6.0</v>
      </c>
      <c r="Z8" s="74">
        <v>7.0</v>
      </c>
      <c r="AA8" s="74">
        <v>3.0</v>
      </c>
    </row>
    <row r="9">
      <c r="A9" s="3" t="s">
        <v>28</v>
      </c>
      <c r="B9" s="72">
        <v>20.0</v>
      </c>
      <c r="C9" s="72">
        <v>16.0</v>
      </c>
      <c r="D9" s="73">
        <v>23.0</v>
      </c>
      <c r="E9" s="72">
        <v>17.0</v>
      </c>
      <c r="F9" s="72">
        <v>18.0</v>
      </c>
      <c r="G9" s="72">
        <v>20.0</v>
      </c>
      <c r="H9" s="72">
        <v>18.0</v>
      </c>
      <c r="I9" s="74">
        <v>20.0</v>
      </c>
      <c r="J9" s="74">
        <v>16.0</v>
      </c>
      <c r="K9" s="72">
        <v>21.0</v>
      </c>
      <c r="L9" s="72">
        <v>20.0</v>
      </c>
      <c r="M9" s="2">
        <v>17.0</v>
      </c>
      <c r="N9" s="2">
        <v>21.0</v>
      </c>
      <c r="O9" s="2">
        <v>16.0</v>
      </c>
      <c r="P9" s="74">
        <v>14.0</v>
      </c>
      <c r="Q9" s="73">
        <v>19.0</v>
      </c>
      <c r="R9" s="74">
        <v>15.0</v>
      </c>
      <c r="S9" s="75">
        <v>19.0</v>
      </c>
      <c r="T9" s="73">
        <v>20.0</v>
      </c>
      <c r="U9" s="73">
        <v>18.0</v>
      </c>
      <c r="V9" s="74">
        <v>19.0</v>
      </c>
      <c r="W9" s="73">
        <v>15.0</v>
      </c>
      <c r="X9" s="74">
        <v>19.0</v>
      </c>
      <c r="Y9" s="72">
        <v>17.0</v>
      </c>
      <c r="Z9" s="74">
        <v>14.0</v>
      </c>
      <c r="AA9" s="74">
        <v>20.0</v>
      </c>
    </row>
    <row r="10">
      <c r="A10" s="3" t="s">
        <v>29</v>
      </c>
      <c r="B10" s="72">
        <v>24.0</v>
      </c>
      <c r="C10" s="72">
        <v>26.0</v>
      </c>
      <c r="D10" s="73">
        <v>28.0</v>
      </c>
      <c r="E10" s="72">
        <v>24.0</v>
      </c>
      <c r="F10" s="72">
        <v>26.0</v>
      </c>
      <c r="G10" s="72">
        <v>28.0</v>
      </c>
      <c r="H10" s="72">
        <v>25.0</v>
      </c>
      <c r="I10" s="74">
        <v>27.0</v>
      </c>
      <c r="J10" s="74">
        <v>28.0</v>
      </c>
      <c r="K10" s="72">
        <v>27.0</v>
      </c>
      <c r="L10" s="72">
        <v>29.0</v>
      </c>
      <c r="M10" s="2">
        <v>28.0</v>
      </c>
      <c r="N10" s="2">
        <v>27.0</v>
      </c>
      <c r="O10" s="2">
        <v>23.0</v>
      </c>
      <c r="P10" s="74">
        <v>23.0</v>
      </c>
      <c r="Q10" s="73">
        <v>26.0</v>
      </c>
      <c r="R10" s="74">
        <v>27.0</v>
      </c>
      <c r="S10" s="75">
        <v>27.0</v>
      </c>
      <c r="T10" s="73">
        <v>27.0</v>
      </c>
      <c r="U10" s="73">
        <v>29.0</v>
      </c>
      <c r="V10" s="74">
        <v>27.0</v>
      </c>
      <c r="W10" s="73">
        <v>24.0</v>
      </c>
      <c r="X10" s="74">
        <v>23.0</v>
      </c>
      <c r="Y10" s="72">
        <v>26.0</v>
      </c>
      <c r="Z10" s="74">
        <v>28.0</v>
      </c>
      <c r="AA10" s="74">
        <v>28.0</v>
      </c>
    </row>
    <row r="11">
      <c r="A11" s="3" t="s">
        <v>30</v>
      </c>
      <c r="B11" s="72">
        <v>3.0</v>
      </c>
      <c r="C11" s="72">
        <v>4.0</v>
      </c>
      <c r="D11" s="73">
        <v>1.0</v>
      </c>
      <c r="E11" s="72">
        <v>1.0</v>
      </c>
      <c r="F11" s="72">
        <v>3.0</v>
      </c>
      <c r="G11" s="72">
        <v>6.0</v>
      </c>
      <c r="H11" s="72">
        <v>4.0</v>
      </c>
      <c r="I11" s="74">
        <v>1.0</v>
      </c>
      <c r="J11" s="74">
        <v>4.0</v>
      </c>
      <c r="K11" s="72">
        <v>1.0</v>
      </c>
      <c r="L11" s="72">
        <v>2.0</v>
      </c>
      <c r="M11" s="2">
        <v>1.0</v>
      </c>
      <c r="N11" s="2">
        <v>1.0</v>
      </c>
      <c r="O11" s="2">
        <v>3.0</v>
      </c>
      <c r="P11" s="74">
        <v>4.0</v>
      </c>
      <c r="Q11" s="73">
        <v>3.0</v>
      </c>
      <c r="R11" s="74">
        <v>2.0</v>
      </c>
      <c r="S11" s="75">
        <v>2.0</v>
      </c>
      <c r="T11" s="73">
        <v>1.0</v>
      </c>
      <c r="U11" s="73">
        <v>5.0</v>
      </c>
      <c r="V11" s="74">
        <v>4.0</v>
      </c>
      <c r="W11" s="73">
        <v>4.0</v>
      </c>
      <c r="X11" s="74">
        <v>7.0</v>
      </c>
      <c r="Y11" s="72">
        <v>4.0</v>
      </c>
      <c r="Z11" s="74">
        <v>1.0</v>
      </c>
      <c r="AA11" s="74">
        <v>1.0</v>
      </c>
    </row>
    <row r="12">
      <c r="A12" s="3" t="s">
        <v>31</v>
      </c>
      <c r="B12" s="72">
        <v>8.0</v>
      </c>
      <c r="C12" s="72">
        <v>7.0</v>
      </c>
      <c r="D12" s="73">
        <v>3.0</v>
      </c>
      <c r="E12" s="72">
        <v>4.0</v>
      </c>
      <c r="F12" s="72">
        <v>6.0</v>
      </c>
      <c r="G12" s="72">
        <v>9.0</v>
      </c>
      <c r="H12" s="72">
        <v>10.0</v>
      </c>
      <c r="I12" s="74">
        <v>3.0</v>
      </c>
      <c r="J12" s="74">
        <v>6.0</v>
      </c>
      <c r="K12" s="72">
        <v>4.0</v>
      </c>
      <c r="L12" s="72">
        <v>7.0</v>
      </c>
      <c r="M12" s="2">
        <v>3.0</v>
      </c>
      <c r="N12" s="2">
        <v>4.0</v>
      </c>
      <c r="O12" s="2">
        <v>9.0</v>
      </c>
      <c r="P12" s="74">
        <v>5.0</v>
      </c>
      <c r="Q12" s="73">
        <v>8.0</v>
      </c>
      <c r="R12" s="74">
        <v>5.0</v>
      </c>
      <c r="S12" s="75">
        <v>5.0</v>
      </c>
      <c r="T12" s="73">
        <v>9.0</v>
      </c>
      <c r="U12" s="73">
        <v>7.0</v>
      </c>
      <c r="V12" s="74">
        <v>8.0</v>
      </c>
      <c r="W12" s="73">
        <v>8.0</v>
      </c>
      <c r="X12" s="74">
        <v>5.0</v>
      </c>
      <c r="Y12" s="72">
        <v>9.0</v>
      </c>
      <c r="Z12" s="74">
        <v>2.0</v>
      </c>
      <c r="AA12" s="74">
        <v>7.0</v>
      </c>
    </row>
    <row r="13">
      <c r="A13" s="3" t="s">
        <v>32</v>
      </c>
      <c r="B13" s="72">
        <v>19.0</v>
      </c>
      <c r="C13" s="72">
        <v>23.0</v>
      </c>
      <c r="D13" s="73">
        <v>26.0</v>
      </c>
      <c r="E13" s="72">
        <v>27.0</v>
      </c>
      <c r="F13" s="72">
        <v>24.0</v>
      </c>
      <c r="G13" s="72">
        <v>26.0</v>
      </c>
      <c r="H13" s="72">
        <v>24.0</v>
      </c>
      <c r="I13" s="74">
        <v>25.0</v>
      </c>
      <c r="J13" s="74">
        <v>27.0</v>
      </c>
      <c r="K13" s="72">
        <v>22.0</v>
      </c>
      <c r="L13" s="52">
        <v>27.0</v>
      </c>
      <c r="M13" s="2">
        <v>26.0</v>
      </c>
      <c r="N13" s="2">
        <v>23.0</v>
      </c>
      <c r="O13" s="2">
        <v>26.0</v>
      </c>
      <c r="P13" s="74">
        <v>24.0</v>
      </c>
      <c r="Q13" s="73">
        <v>25.0</v>
      </c>
      <c r="R13" s="74">
        <v>22.0</v>
      </c>
      <c r="S13" s="75">
        <v>28.0</v>
      </c>
      <c r="T13" s="73">
        <v>25.0</v>
      </c>
      <c r="U13" s="73">
        <v>22.0</v>
      </c>
      <c r="V13" s="74">
        <v>24.0</v>
      </c>
      <c r="W13" s="73">
        <v>26.0</v>
      </c>
      <c r="X13" s="74">
        <v>22.0</v>
      </c>
      <c r="Y13" s="72">
        <v>21.0</v>
      </c>
      <c r="Z13" s="74">
        <v>26.0</v>
      </c>
      <c r="AA13" s="74">
        <v>26.0</v>
      </c>
    </row>
    <row r="14">
      <c r="A14" s="3" t="s">
        <v>33</v>
      </c>
      <c r="B14" s="72">
        <v>5.0</v>
      </c>
      <c r="C14" s="72">
        <v>5.0</v>
      </c>
      <c r="D14" s="73">
        <v>7.0</v>
      </c>
      <c r="E14" s="72">
        <v>8.0</v>
      </c>
      <c r="F14" s="72">
        <v>4.0</v>
      </c>
      <c r="G14" s="72">
        <v>8.0</v>
      </c>
      <c r="H14" s="72">
        <v>5.0</v>
      </c>
      <c r="I14" s="74">
        <v>9.0</v>
      </c>
      <c r="J14" s="74">
        <v>9.0</v>
      </c>
      <c r="K14" s="72">
        <v>6.0</v>
      </c>
      <c r="L14" s="72">
        <v>13.0</v>
      </c>
      <c r="M14" s="2">
        <v>8.0</v>
      </c>
      <c r="N14" s="2">
        <v>9.0</v>
      </c>
      <c r="O14" s="2">
        <v>5.0</v>
      </c>
      <c r="P14" s="74">
        <v>3.0</v>
      </c>
      <c r="Q14" s="73">
        <v>5.0</v>
      </c>
      <c r="R14" s="74">
        <v>12.0</v>
      </c>
      <c r="S14" s="75">
        <v>7.0</v>
      </c>
      <c r="T14" s="73">
        <v>6.0</v>
      </c>
      <c r="U14" s="73">
        <v>4.0</v>
      </c>
      <c r="V14" s="74">
        <v>9.0</v>
      </c>
      <c r="W14" s="73">
        <v>2.0</v>
      </c>
      <c r="X14" s="74">
        <v>3.0</v>
      </c>
      <c r="Y14" s="72">
        <v>5.0</v>
      </c>
      <c r="Z14" s="74">
        <v>9.0</v>
      </c>
      <c r="AA14" s="74">
        <v>8.0</v>
      </c>
    </row>
    <row r="15">
      <c r="A15" s="3" t="s">
        <v>34</v>
      </c>
      <c r="B15" s="72">
        <v>30.0</v>
      </c>
      <c r="C15" s="72">
        <v>29.0</v>
      </c>
      <c r="D15" s="73">
        <v>29.0</v>
      </c>
      <c r="E15" s="72">
        <v>29.0</v>
      </c>
      <c r="F15" s="72">
        <v>29.0</v>
      </c>
      <c r="G15" s="72">
        <v>29.0</v>
      </c>
      <c r="H15" s="72">
        <v>29.0</v>
      </c>
      <c r="I15" s="74">
        <v>29.0</v>
      </c>
      <c r="J15" s="74">
        <v>29.0</v>
      </c>
      <c r="K15" s="72">
        <v>29.0</v>
      </c>
      <c r="L15" s="72">
        <v>28.0</v>
      </c>
      <c r="M15" s="2">
        <v>29.0</v>
      </c>
      <c r="N15" s="2">
        <v>29.0</v>
      </c>
      <c r="O15" s="2">
        <v>25.0</v>
      </c>
      <c r="P15" s="74">
        <v>29.0</v>
      </c>
      <c r="Q15" s="73">
        <v>29.0</v>
      </c>
      <c r="R15" s="74">
        <v>29.0</v>
      </c>
      <c r="S15" s="75">
        <v>29.0</v>
      </c>
      <c r="T15" s="73">
        <v>29.0</v>
      </c>
      <c r="U15" s="73">
        <v>28.0</v>
      </c>
      <c r="V15" s="74">
        <v>29.0</v>
      </c>
      <c r="W15" s="73">
        <v>29.0</v>
      </c>
      <c r="X15" s="74">
        <v>29.0</v>
      </c>
      <c r="Y15" s="72">
        <v>29.0</v>
      </c>
      <c r="Z15" s="74">
        <v>29.0</v>
      </c>
      <c r="AA15" s="74">
        <v>27.0</v>
      </c>
    </row>
    <row r="16">
      <c r="A16" s="3" t="s">
        <v>35</v>
      </c>
      <c r="B16" s="72">
        <v>7.0</v>
      </c>
      <c r="C16" s="72">
        <v>6.0</v>
      </c>
      <c r="D16" s="73">
        <v>9.0</v>
      </c>
      <c r="E16" s="72">
        <v>2.0</v>
      </c>
      <c r="F16" s="72">
        <v>8.0</v>
      </c>
      <c r="G16" s="72">
        <v>5.0</v>
      </c>
      <c r="H16" s="72">
        <v>7.0</v>
      </c>
      <c r="I16" s="74">
        <v>4.0</v>
      </c>
      <c r="J16" s="74">
        <v>8.0</v>
      </c>
      <c r="K16" s="72">
        <v>8.0</v>
      </c>
      <c r="L16" s="72">
        <v>5.0</v>
      </c>
      <c r="M16" s="2">
        <v>6.0</v>
      </c>
      <c r="N16" s="2">
        <v>7.0</v>
      </c>
      <c r="O16" s="2">
        <v>11.0</v>
      </c>
      <c r="P16" s="74">
        <v>10.0</v>
      </c>
      <c r="Q16" s="73">
        <v>10.0</v>
      </c>
      <c r="R16" s="74">
        <v>3.0</v>
      </c>
      <c r="S16" s="75">
        <v>11.0</v>
      </c>
      <c r="T16" s="73">
        <v>4.0</v>
      </c>
      <c r="U16" s="73">
        <v>8.0</v>
      </c>
      <c r="V16" s="74">
        <v>7.0</v>
      </c>
      <c r="W16" s="73">
        <v>7.0</v>
      </c>
      <c r="X16" s="74">
        <v>9.0</v>
      </c>
      <c r="Y16" s="72">
        <v>7.0</v>
      </c>
      <c r="Z16" s="74">
        <v>3.0</v>
      </c>
      <c r="AA16" s="74">
        <v>6.0</v>
      </c>
    </row>
    <row r="17">
      <c r="A17" s="3" t="s">
        <v>37</v>
      </c>
      <c r="B17" s="72">
        <v>11.0</v>
      </c>
      <c r="C17" s="72">
        <v>9.0</v>
      </c>
      <c r="D17" s="73">
        <v>8.0</v>
      </c>
      <c r="E17" s="72">
        <v>3.0</v>
      </c>
      <c r="F17" s="72">
        <v>10.0</v>
      </c>
      <c r="G17" s="72">
        <v>7.0</v>
      </c>
      <c r="H17" s="72">
        <v>9.0</v>
      </c>
      <c r="I17" s="74">
        <v>6.0</v>
      </c>
      <c r="J17" s="74">
        <v>5.0</v>
      </c>
      <c r="K17" s="72">
        <v>9.0</v>
      </c>
      <c r="L17" s="72">
        <v>4.0</v>
      </c>
      <c r="M17" s="2">
        <v>2.0</v>
      </c>
      <c r="N17" s="2">
        <v>2.0</v>
      </c>
      <c r="O17" s="2">
        <v>7.0</v>
      </c>
      <c r="P17" s="74">
        <v>8.0</v>
      </c>
      <c r="Q17" s="73">
        <v>13.0</v>
      </c>
      <c r="R17" s="74">
        <v>8.0</v>
      </c>
      <c r="S17" s="75">
        <v>9.0</v>
      </c>
      <c r="T17" s="73">
        <v>8.0</v>
      </c>
      <c r="U17" s="73">
        <v>10.0</v>
      </c>
      <c r="V17" s="74">
        <v>6.0</v>
      </c>
      <c r="W17" s="73">
        <v>9.0</v>
      </c>
      <c r="X17" s="74">
        <v>10.0</v>
      </c>
      <c r="Y17" s="72">
        <v>10.0</v>
      </c>
      <c r="Z17" s="74">
        <v>4.0</v>
      </c>
      <c r="AA17" s="74">
        <v>9.0</v>
      </c>
    </row>
    <row r="18">
      <c r="A18" s="3" t="s">
        <v>38</v>
      </c>
      <c r="B18" s="72">
        <v>27.0</v>
      </c>
      <c r="C18" s="72">
        <v>24.0</v>
      </c>
      <c r="D18" s="73">
        <v>24.0</v>
      </c>
      <c r="E18" s="72">
        <v>25.0</v>
      </c>
      <c r="F18" s="72">
        <v>27.0</v>
      </c>
      <c r="G18" s="72">
        <v>23.0</v>
      </c>
      <c r="H18" s="72">
        <v>26.0</v>
      </c>
      <c r="I18" s="74">
        <v>26.0</v>
      </c>
      <c r="J18" s="74">
        <v>25.0</v>
      </c>
      <c r="K18" s="72">
        <v>26.0</v>
      </c>
      <c r="L18" s="72">
        <v>26.0</v>
      </c>
      <c r="M18" s="2">
        <v>23.0</v>
      </c>
      <c r="N18" s="2">
        <v>24.0</v>
      </c>
      <c r="O18" s="2">
        <v>29.0</v>
      </c>
      <c r="P18" s="74">
        <v>28.0</v>
      </c>
      <c r="Q18" s="73">
        <v>23.0</v>
      </c>
      <c r="R18" s="74">
        <v>25.0</v>
      </c>
      <c r="S18" s="75">
        <v>23.0</v>
      </c>
      <c r="T18" s="73">
        <v>27.0</v>
      </c>
      <c r="U18" s="73">
        <v>26.0</v>
      </c>
      <c r="V18" s="74">
        <v>26.0</v>
      </c>
      <c r="W18" s="73">
        <v>27.0</v>
      </c>
      <c r="X18" s="74">
        <v>26.0</v>
      </c>
      <c r="Y18" s="72">
        <v>22.0</v>
      </c>
      <c r="Z18" s="74">
        <v>25.0</v>
      </c>
      <c r="AA18" s="74">
        <v>25.0</v>
      </c>
    </row>
    <row r="19">
      <c r="A19" s="3" t="s">
        <v>39</v>
      </c>
      <c r="B19" s="72">
        <v>23.0</v>
      </c>
      <c r="C19" s="72">
        <v>25.0</v>
      </c>
      <c r="D19" s="73">
        <v>21.0</v>
      </c>
      <c r="E19" s="72">
        <v>22.0</v>
      </c>
      <c r="F19" s="72">
        <v>23.0</v>
      </c>
      <c r="G19" s="72">
        <v>24.0</v>
      </c>
      <c r="H19" s="72">
        <v>23.0</v>
      </c>
      <c r="I19" s="74">
        <v>22.0</v>
      </c>
      <c r="J19" s="74">
        <v>24.0</v>
      </c>
      <c r="K19" s="72">
        <v>24.0</v>
      </c>
      <c r="L19" s="72">
        <v>25.0</v>
      </c>
      <c r="M19" s="2">
        <v>25.0</v>
      </c>
      <c r="N19" s="2">
        <v>26.0</v>
      </c>
      <c r="O19" s="2">
        <v>24.0</v>
      </c>
      <c r="P19" s="74">
        <v>20.0</v>
      </c>
      <c r="Q19" s="73">
        <v>24.0</v>
      </c>
      <c r="R19" s="74">
        <v>24.0</v>
      </c>
      <c r="S19" s="75">
        <v>20.0</v>
      </c>
      <c r="T19" s="73">
        <v>24.0</v>
      </c>
      <c r="U19" s="73">
        <v>24.0</v>
      </c>
      <c r="V19" s="74">
        <v>21.0</v>
      </c>
      <c r="W19" s="73">
        <v>25.0</v>
      </c>
      <c r="X19" s="74">
        <v>24.0</v>
      </c>
      <c r="Y19" s="72">
        <v>27.0</v>
      </c>
      <c r="Z19" s="74">
        <v>23.0</v>
      </c>
      <c r="AA19" s="74">
        <v>24.0</v>
      </c>
    </row>
    <row r="20">
      <c r="A20" s="3" t="s">
        <v>40</v>
      </c>
      <c r="B20" s="72">
        <v>14.0</v>
      </c>
      <c r="C20" s="72">
        <v>14.0</v>
      </c>
      <c r="D20" s="73">
        <v>16.0</v>
      </c>
      <c r="E20" s="72">
        <v>13.0</v>
      </c>
      <c r="F20" s="72">
        <v>19.0</v>
      </c>
      <c r="G20" s="72">
        <v>16.0</v>
      </c>
      <c r="H20" s="72">
        <v>15.0</v>
      </c>
      <c r="I20" s="74">
        <v>14.0</v>
      </c>
      <c r="J20" s="74">
        <v>15.0</v>
      </c>
      <c r="K20" s="72">
        <v>20.0</v>
      </c>
      <c r="L20" s="72">
        <v>12.0</v>
      </c>
      <c r="M20" s="2">
        <v>21.0</v>
      </c>
      <c r="N20" s="2">
        <v>15.0</v>
      </c>
      <c r="O20" s="2">
        <v>13.0</v>
      </c>
      <c r="P20" s="74">
        <v>12.0</v>
      </c>
      <c r="Q20" s="73">
        <v>16.0</v>
      </c>
      <c r="R20" s="74">
        <v>16.0</v>
      </c>
      <c r="S20" s="75">
        <v>17.0</v>
      </c>
      <c r="T20" s="73">
        <v>18.0</v>
      </c>
      <c r="U20" s="73">
        <v>17.0</v>
      </c>
      <c r="V20" s="74">
        <v>18.0</v>
      </c>
      <c r="W20" s="73">
        <v>14.0</v>
      </c>
      <c r="X20" s="74">
        <v>16.0</v>
      </c>
      <c r="Y20" s="72">
        <v>16.0</v>
      </c>
      <c r="Z20" s="74">
        <v>18.0</v>
      </c>
      <c r="AA20" s="74">
        <v>15.0</v>
      </c>
    </row>
    <row r="21">
      <c r="A21" s="3" t="s">
        <v>41</v>
      </c>
      <c r="B21" s="72">
        <v>18.0</v>
      </c>
      <c r="C21" s="72">
        <v>17.0</v>
      </c>
      <c r="D21" s="73">
        <v>15.0</v>
      </c>
      <c r="E21" s="72">
        <v>10.0</v>
      </c>
      <c r="F21" s="72">
        <v>16.0</v>
      </c>
      <c r="G21" s="72">
        <v>14.0</v>
      </c>
      <c r="H21" s="72">
        <v>17.0</v>
      </c>
      <c r="I21" s="74">
        <v>16.0</v>
      </c>
      <c r="J21" s="74">
        <v>21.0</v>
      </c>
      <c r="K21" s="72">
        <v>14.0</v>
      </c>
      <c r="L21" s="72">
        <v>14.0</v>
      </c>
      <c r="M21" s="2">
        <v>13.0</v>
      </c>
      <c r="N21" s="2">
        <v>14.0</v>
      </c>
      <c r="O21" s="2">
        <v>20.0</v>
      </c>
      <c r="P21" s="74">
        <v>21.0</v>
      </c>
      <c r="Q21" s="73">
        <v>18.0</v>
      </c>
      <c r="R21" s="74">
        <v>9.0</v>
      </c>
      <c r="S21" s="75">
        <v>15.0</v>
      </c>
      <c r="T21" s="73">
        <v>15.0</v>
      </c>
      <c r="U21" s="73">
        <v>14.0</v>
      </c>
      <c r="V21" s="74">
        <v>20.0</v>
      </c>
      <c r="W21" s="73">
        <v>16.0</v>
      </c>
      <c r="X21" s="74">
        <v>17.0</v>
      </c>
      <c r="Y21" s="72">
        <v>20.0</v>
      </c>
      <c r="Z21" s="74">
        <v>17.0</v>
      </c>
      <c r="AA21" s="74">
        <v>16.0</v>
      </c>
    </row>
    <row r="22">
      <c r="A22" s="3" t="s">
        <v>42</v>
      </c>
      <c r="B22" s="72">
        <v>17.0</v>
      </c>
      <c r="C22" s="72">
        <v>20.0</v>
      </c>
      <c r="D22" s="73">
        <v>20.0</v>
      </c>
      <c r="E22" s="72">
        <v>19.0</v>
      </c>
      <c r="F22" s="72">
        <v>13.0</v>
      </c>
      <c r="G22" s="72">
        <v>21.0</v>
      </c>
      <c r="H22" s="72">
        <v>19.0</v>
      </c>
      <c r="I22" s="74">
        <v>19.0</v>
      </c>
      <c r="J22" s="74">
        <v>20.0</v>
      </c>
      <c r="K22" s="72">
        <v>16.0</v>
      </c>
      <c r="L22" s="72">
        <v>19.0</v>
      </c>
      <c r="M22" s="2">
        <v>22.0</v>
      </c>
      <c r="N22" s="2">
        <v>20.0</v>
      </c>
      <c r="O22" s="2">
        <v>21.0</v>
      </c>
      <c r="P22" s="74">
        <v>19.0</v>
      </c>
      <c r="Q22" s="73">
        <v>20.0</v>
      </c>
      <c r="R22" s="74">
        <v>21.0</v>
      </c>
      <c r="S22" s="75">
        <v>22.0</v>
      </c>
      <c r="T22" s="73">
        <v>23.0</v>
      </c>
      <c r="U22" s="73">
        <v>21.0</v>
      </c>
      <c r="V22" s="74">
        <v>13.0</v>
      </c>
      <c r="W22" s="73">
        <v>17.0</v>
      </c>
      <c r="X22" s="74">
        <v>21.0</v>
      </c>
      <c r="Y22" s="72">
        <v>11.0</v>
      </c>
      <c r="Z22" s="74">
        <v>11.0</v>
      </c>
      <c r="AA22" s="74">
        <v>19.0</v>
      </c>
    </row>
    <row r="23">
      <c r="A23" s="3" t="s">
        <v>43</v>
      </c>
      <c r="B23" s="72">
        <v>28.0</v>
      </c>
      <c r="C23" s="72">
        <v>28.0</v>
      </c>
      <c r="D23" s="73">
        <v>27.0</v>
      </c>
      <c r="E23" s="72">
        <v>28.0</v>
      </c>
      <c r="F23" s="72">
        <v>28.0</v>
      </c>
      <c r="G23" s="72">
        <v>27.0</v>
      </c>
      <c r="H23" s="72">
        <v>28.0</v>
      </c>
      <c r="I23" s="74">
        <v>28.0</v>
      </c>
      <c r="J23" s="74">
        <v>26.0</v>
      </c>
      <c r="K23" s="72">
        <v>28.0</v>
      </c>
      <c r="L23" s="72">
        <v>24.0</v>
      </c>
      <c r="M23" s="2">
        <v>27.0</v>
      </c>
      <c r="N23" s="2">
        <v>28.0</v>
      </c>
      <c r="O23" s="2">
        <v>28.0</v>
      </c>
      <c r="P23" s="74">
        <v>27.0</v>
      </c>
      <c r="Q23" s="73">
        <v>26.0</v>
      </c>
      <c r="R23" s="74">
        <v>23.0</v>
      </c>
      <c r="S23" s="75">
        <v>25.0</v>
      </c>
      <c r="T23" s="73">
        <v>28.0</v>
      </c>
      <c r="U23" s="73">
        <v>27.0</v>
      </c>
      <c r="V23" s="74">
        <v>28.0</v>
      </c>
      <c r="W23" s="73">
        <v>28.0</v>
      </c>
      <c r="X23" s="74">
        <v>28.0</v>
      </c>
      <c r="Y23" s="72">
        <v>25.0</v>
      </c>
      <c r="Z23" s="74">
        <v>27.0</v>
      </c>
      <c r="AA23" s="74">
        <v>29.0</v>
      </c>
    </row>
    <row r="24">
      <c r="A24" s="3" t="s">
        <v>44</v>
      </c>
      <c r="B24" s="72">
        <v>29.0</v>
      </c>
      <c r="C24" s="72">
        <v>30.0</v>
      </c>
      <c r="D24" s="73">
        <v>30.0</v>
      </c>
      <c r="E24" s="72">
        <v>30.0</v>
      </c>
      <c r="F24" s="72">
        <v>30.0</v>
      </c>
      <c r="G24" s="72">
        <v>30.0</v>
      </c>
      <c r="H24" s="72">
        <v>30.0</v>
      </c>
      <c r="I24" s="74">
        <v>30.0</v>
      </c>
      <c r="J24" s="74">
        <v>30.0</v>
      </c>
      <c r="K24" s="72">
        <v>30.0</v>
      </c>
      <c r="L24" s="72">
        <v>30.0</v>
      </c>
      <c r="M24" s="2">
        <v>30.0</v>
      </c>
      <c r="N24" s="2">
        <v>30.0</v>
      </c>
      <c r="O24" s="2">
        <v>30.0</v>
      </c>
      <c r="P24" s="74">
        <v>30.0</v>
      </c>
      <c r="Q24" s="73">
        <v>30.0</v>
      </c>
      <c r="R24" s="74">
        <v>30.0</v>
      </c>
      <c r="S24" s="75">
        <v>30.0</v>
      </c>
      <c r="T24" s="73">
        <v>30.0</v>
      </c>
      <c r="U24" s="73">
        <v>30.0</v>
      </c>
      <c r="V24" s="74">
        <v>30.0</v>
      </c>
      <c r="W24" s="73">
        <v>30.0</v>
      </c>
      <c r="X24" s="74">
        <v>30.0</v>
      </c>
      <c r="Y24" s="72">
        <v>30.0</v>
      </c>
      <c r="Z24" s="74">
        <v>30.0</v>
      </c>
      <c r="AA24" s="74">
        <v>30.0</v>
      </c>
    </row>
    <row r="25">
      <c r="A25" s="3" t="s">
        <v>45</v>
      </c>
      <c r="B25" s="72">
        <v>13.0</v>
      </c>
      <c r="C25" s="72">
        <v>13.0</v>
      </c>
      <c r="D25" s="73">
        <v>10.0</v>
      </c>
      <c r="E25" s="72">
        <v>12.0</v>
      </c>
      <c r="F25" s="72">
        <v>15.0</v>
      </c>
      <c r="G25" s="72">
        <v>11.0</v>
      </c>
      <c r="H25" s="72">
        <v>13.0</v>
      </c>
      <c r="I25" s="74">
        <v>12.0</v>
      </c>
      <c r="J25" s="74">
        <v>10.0</v>
      </c>
      <c r="K25" s="72">
        <v>10.0</v>
      </c>
      <c r="L25" s="72">
        <v>9.0</v>
      </c>
      <c r="M25" s="2">
        <v>15.0</v>
      </c>
      <c r="N25" s="2">
        <v>11.0</v>
      </c>
      <c r="O25" s="2">
        <v>10.0</v>
      </c>
      <c r="P25" s="74">
        <v>7.0</v>
      </c>
      <c r="Q25" s="73">
        <v>12.0</v>
      </c>
      <c r="R25" s="74">
        <v>13.0</v>
      </c>
      <c r="S25" s="75">
        <v>12.0</v>
      </c>
      <c r="T25" s="73">
        <v>11.0</v>
      </c>
      <c r="U25" s="73">
        <v>13.0</v>
      </c>
      <c r="V25" s="74">
        <v>15.0</v>
      </c>
      <c r="W25" s="73">
        <v>11.0</v>
      </c>
      <c r="X25" s="74">
        <v>14.0</v>
      </c>
      <c r="Y25" s="72">
        <v>13.0</v>
      </c>
      <c r="Z25" s="74">
        <v>10.0</v>
      </c>
      <c r="AA25" s="74">
        <v>10.0</v>
      </c>
    </row>
    <row r="26">
      <c r="A26" s="3" t="s">
        <v>46</v>
      </c>
      <c r="B26" s="72">
        <v>12.0</v>
      </c>
      <c r="C26" s="72">
        <v>11.0</v>
      </c>
      <c r="D26" s="73">
        <v>13.0</v>
      </c>
      <c r="E26" s="72">
        <v>15.0</v>
      </c>
      <c r="F26" s="72">
        <v>11.0</v>
      </c>
      <c r="G26" s="72">
        <v>10.0</v>
      </c>
      <c r="H26" s="72">
        <v>8.0</v>
      </c>
      <c r="I26" s="74">
        <v>11.0</v>
      </c>
      <c r="J26" s="74">
        <v>12.0</v>
      </c>
      <c r="K26" s="72">
        <v>11.0</v>
      </c>
      <c r="L26" s="72">
        <v>17.0</v>
      </c>
      <c r="M26" s="2">
        <v>19.0</v>
      </c>
      <c r="N26" s="2">
        <v>13.0</v>
      </c>
      <c r="O26" s="2">
        <v>12.0</v>
      </c>
      <c r="P26" s="74">
        <v>13.0</v>
      </c>
      <c r="Q26" s="73">
        <v>9.0</v>
      </c>
      <c r="R26" s="74">
        <v>14.0</v>
      </c>
      <c r="S26" s="75">
        <v>8.0</v>
      </c>
      <c r="T26" s="73">
        <v>12.0</v>
      </c>
      <c r="U26" s="73">
        <v>11.0</v>
      </c>
      <c r="V26" s="74">
        <v>11.0</v>
      </c>
      <c r="W26" s="73">
        <v>10.0</v>
      </c>
      <c r="X26" s="74">
        <v>8.0</v>
      </c>
      <c r="Y26" s="72">
        <v>8.0</v>
      </c>
      <c r="Z26" s="74">
        <v>16.0</v>
      </c>
      <c r="AA26" s="74">
        <v>11.0</v>
      </c>
    </row>
    <row r="27">
      <c r="A27" s="3" t="s">
        <v>47</v>
      </c>
      <c r="B27" s="72">
        <v>21.0</v>
      </c>
      <c r="C27" s="72">
        <v>18.0</v>
      </c>
      <c r="D27" s="73">
        <v>14.0</v>
      </c>
      <c r="E27" s="72">
        <v>11.0</v>
      </c>
      <c r="F27" s="72">
        <v>20.0</v>
      </c>
      <c r="G27" s="72">
        <v>18.0</v>
      </c>
      <c r="H27" s="72">
        <v>22.0</v>
      </c>
      <c r="I27" s="74">
        <v>18.0</v>
      </c>
      <c r="J27" s="74">
        <v>13.0</v>
      </c>
      <c r="K27" s="72">
        <v>18.0</v>
      </c>
      <c r="L27" s="72">
        <v>3.0</v>
      </c>
      <c r="M27" s="2">
        <v>16.0</v>
      </c>
      <c r="N27" s="2">
        <v>17.0</v>
      </c>
      <c r="O27" s="2">
        <v>18.0</v>
      </c>
      <c r="P27" s="74">
        <v>17.0</v>
      </c>
      <c r="Q27" s="73">
        <v>22.0</v>
      </c>
      <c r="R27" s="74">
        <v>17.0</v>
      </c>
      <c r="S27" s="75">
        <v>16.0</v>
      </c>
      <c r="T27" s="73">
        <v>17.0</v>
      </c>
      <c r="U27" s="73">
        <v>23.0</v>
      </c>
      <c r="V27" s="74">
        <v>14.0</v>
      </c>
      <c r="W27" s="73">
        <v>20.0</v>
      </c>
      <c r="X27" s="74">
        <v>18.0</v>
      </c>
      <c r="Y27" s="72">
        <v>23.0</v>
      </c>
      <c r="Z27" s="74">
        <v>15.0</v>
      </c>
      <c r="AA27" s="74">
        <v>14.0</v>
      </c>
    </row>
    <row r="28">
      <c r="A28" s="3" t="s">
        <v>48</v>
      </c>
      <c r="B28" s="72">
        <v>1.0</v>
      </c>
      <c r="C28" s="72">
        <v>1.0</v>
      </c>
      <c r="D28" s="73">
        <v>2.0</v>
      </c>
      <c r="E28" s="72">
        <v>5.0</v>
      </c>
      <c r="F28" s="72">
        <v>1.0</v>
      </c>
      <c r="G28" s="72">
        <v>2.0</v>
      </c>
      <c r="H28" s="72">
        <v>1.0</v>
      </c>
      <c r="I28" s="74">
        <v>2.0</v>
      </c>
      <c r="J28" s="74">
        <v>2.0</v>
      </c>
      <c r="K28" s="72">
        <v>2.0</v>
      </c>
      <c r="L28" s="72">
        <v>1.0</v>
      </c>
      <c r="M28" s="2">
        <v>7.0</v>
      </c>
      <c r="N28" s="2">
        <v>5.0</v>
      </c>
      <c r="O28" s="2">
        <v>1.0</v>
      </c>
      <c r="P28" s="74">
        <v>2.0</v>
      </c>
      <c r="Q28" s="73">
        <v>1.0</v>
      </c>
      <c r="R28" s="74">
        <v>1.0</v>
      </c>
      <c r="S28" s="75">
        <v>1.0</v>
      </c>
      <c r="T28" s="73">
        <v>3.0</v>
      </c>
      <c r="U28" s="73">
        <v>1.0</v>
      </c>
      <c r="V28" s="74">
        <v>1.0</v>
      </c>
      <c r="W28" s="73">
        <v>1.0</v>
      </c>
      <c r="X28" s="77" t="s">
        <v>224</v>
      </c>
      <c r="Y28" s="72">
        <v>1.0</v>
      </c>
      <c r="Z28" s="74">
        <v>6.0</v>
      </c>
      <c r="AA28" s="74">
        <v>2.0</v>
      </c>
    </row>
    <row r="29">
      <c r="A29" s="3" t="s">
        <v>49</v>
      </c>
      <c r="B29" s="72">
        <v>9.0</v>
      </c>
      <c r="C29" s="72">
        <v>10.0</v>
      </c>
      <c r="D29" s="73">
        <v>11.0</v>
      </c>
      <c r="E29" s="72">
        <v>16.0</v>
      </c>
      <c r="F29" s="72">
        <v>12.0</v>
      </c>
      <c r="G29" s="72">
        <v>12.0</v>
      </c>
      <c r="H29" s="72">
        <v>11.0</v>
      </c>
      <c r="I29" s="74">
        <v>10.0</v>
      </c>
      <c r="J29" s="74">
        <v>11.0</v>
      </c>
      <c r="K29" s="72">
        <v>12.0</v>
      </c>
      <c r="L29" s="72">
        <v>8.0</v>
      </c>
      <c r="M29" s="2">
        <v>5.0</v>
      </c>
      <c r="N29" s="2">
        <v>8.0</v>
      </c>
      <c r="O29" s="2">
        <v>8.0</v>
      </c>
      <c r="P29" s="74">
        <v>6.0</v>
      </c>
      <c r="Q29" s="73">
        <v>7.0</v>
      </c>
      <c r="R29" s="74">
        <v>10.0</v>
      </c>
      <c r="S29" s="75">
        <v>10.0</v>
      </c>
      <c r="T29" s="73">
        <v>10.0</v>
      </c>
      <c r="U29" s="73">
        <v>9.0</v>
      </c>
      <c r="V29" s="74">
        <v>10.0</v>
      </c>
      <c r="W29" s="73">
        <v>12.0</v>
      </c>
      <c r="X29" s="74">
        <v>6.0</v>
      </c>
      <c r="Y29" s="72">
        <v>15.0</v>
      </c>
      <c r="Z29" s="74">
        <v>5.0</v>
      </c>
      <c r="AA29" s="74">
        <v>13.0</v>
      </c>
    </row>
    <row r="30">
      <c r="A30" s="3" t="s">
        <v>50</v>
      </c>
      <c r="B30" s="72">
        <v>26.0</v>
      </c>
      <c r="C30" s="72">
        <v>27.0</v>
      </c>
      <c r="D30" s="73">
        <v>25.0</v>
      </c>
      <c r="E30" s="72">
        <v>23.0</v>
      </c>
      <c r="F30" s="72">
        <v>25.0</v>
      </c>
      <c r="G30" s="72">
        <v>25.0</v>
      </c>
      <c r="H30" s="72">
        <v>27.0</v>
      </c>
      <c r="I30" s="74">
        <v>23.0</v>
      </c>
      <c r="J30" s="74">
        <v>23.0</v>
      </c>
      <c r="K30" s="72">
        <v>25.0</v>
      </c>
      <c r="L30" s="72">
        <v>22.0</v>
      </c>
      <c r="M30" s="2">
        <v>24.0</v>
      </c>
      <c r="N30" s="2">
        <v>25.0</v>
      </c>
      <c r="O30" s="2">
        <v>22.0</v>
      </c>
      <c r="P30" s="74">
        <v>25.0</v>
      </c>
      <c r="Q30" s="73">
        <v>25.0</v>
      </c>
      <c r="R30" s="74">
        <v>26.0</v>
      </c>
      <c r="S30" s="75">
        <v>21.0</v>
      </c>
      <c r="T30" s="73">
        <v>22.0</v>
      </c>
      <c r="U30" s="73">
        <v>25.0</v>
      </c>
      <c r="V30" s="74">
        <v>25.0</v>
      </c>
      <c r="W30" s="73">
        <v>23.0</v>
      </c>
      <c r="X30" s="74">
        <v>27.0</v>
      </c>
      <c r="Y30" s="72">
        <v>28.0</v>
      </c>
      <c r="Z30" s="74">
        <v>22.0</v>
      </c>
      <c r="AA30" s="74">
        <v>22.0</v>
      </c>
    </row>
    <row r="31">
      <c r="A31" s="3" t="s">
        <v>51</v>
      </c>
      <c r="B31" s="72">
        <v>10.0</v>
      </c>
      <c r="C31" s="72">
        <v>12.0</v>
      </c>
      <c r="D31" s="73">
        <v>12.0</v>
      </c>
      <c r="E31" s="72">
        <v>14.0</v>
      </c>
      <c r="F31" s="72">
        <v>9.0</v>
      </c>
      <c r="G31" s="72">
        <v>13.0</v>
      </c>
      <c r="H31" s="72">
        <v>12.0</v>
      </c>
      <c r="I31" s="74">
        <v>13.0</v>
      </c>
      <c r="J31" s="74">
        <v>14.0</v>
      </c>
      <c r="K31" s="72">
        <v>13.0</v>
      </c>
      <c r="L31" s="72">
        <v>15.0</v>
      </c>
      <c r="M31" s="2">
        <v>10.0</v>
      </c>
      <c r="N31" s="2">
        <v>12.0</v>
      </c>
      <c r="O31" s="2">
        <v>14.0</v>
      </c>
      <c r="P31" s="74">
        <v>15.0</v>
      </c>
      <c r="Q31" s="73">
        <v>11.0</v>
      </c>
      <c r="R31" s="74">
        <v>11.0</v>
      </c>
      <c r="S31" s="75">
        <v>13.0</v>
      </c>
      <c r="T31" s="73">
        <v>13.0</v>
      </c>
      <c r="U31" s="73">
        <v>12.0</v>
      </c>
      <c r="V31" s="74">
        <v>12.0</v>
      </c>
      <c r="W31" s="73">
        <v>13.0</v>
      </c>
      <c r="X31" s="74">
        <v>11.0</v>
      </c>
      <c r="Y31" s="72">
        <v>14.0</v>
      </c>
      <c r="Z31" s="74">
        <v>12.0</v>
      </c>
      <c r="AA31" s="74">
        <v>12.0</v>
      </c>
    </row>
    <row r="35">
      <c r="A35" s="6" t="str">
        <f t="array" ref="A35:AE61">TRANSPOSE(A1:AA31)</f>
        <v/>
      </c>
      <c r="B35" s="6" t="s">
        <v>1</v>
      </c>
      <c r="C35" s="6" t="s">
        <v>22</v>
      </c>
      <c r="D35" s="6" t="s">
        <v>23</v>
      </c>
      <c r="E35" s="6" t="s">
        <v>24</v>
      </c>
      <c r="F35" s="6" t="s">
        <v>25</v>
      </c>
      <c r="G35" s="6" t="s">
        <v>26</v>
      </c>
      <c r="H35" s="6" t="s">
        <v>27</v>
      </c>
      <c r="I35" s="6" t="s">
        <v>28</v>
      </c>
      <c r="J35" s="6" t="s">
        <v>29</v>
      </c>
      <c r="K35" s="6" t="s">
        <v>30</v>
      </c>
      <c r="L35" s="6" t="s">
        <v>31</v>
      </c>
      <c r="M35" s="6" t="s">
        <v>32</v>
      </c>
      <c r="N35" s="6" t="s">
        <v>33</v>
      </c>
      <c r="O35" s="6" t="s">
        <v>34</v>
      </c>
      <c r="P35" s="6" t="s">
        <v>35</v>
      </c>
      <c r="Q35" s="6" t="s">
        <v>37</v>
      </c>
      <c r="R35" s="6" t="s">
        <v>38</v>
      </c>
      <c r="S35" s="6" t="s">
        <v>39</v>
      </c>
      <c r="T35" s="6" t="s">
        <v>40</v>
      </c>
      <c r="U35" s="6" t="s">
        <v>41</v>
      </c>
      <c r="V35" s="6" t="s">
        <v>42</v>
      </c>
      <c r="W35" s="6" t="s">
        <v>43</v>
      </c>
      <c r="X35" s="6" t="s">
        <v>44</v>
      </c>
      <c r="Y35" s="6" t="s">
        <v>45</v>
      </c>
      <c r="Z35" s="6" t="s">
        <v>46</v>
      </c>
      <c r="AA35" s="6" t="s">
        <v>47</v>
      </c>
      <c r="AB35" s="6" t="s">
        <v>48</v>
      </c>
      <c r="AC35" s="6" t="s">
        <v>49</v>
      </c>
      <c r="AD35" s="6" t="s">
        <v>50</v>
      </c>
      <c r="AE35" s="6" t="s">
        <v>51</v>
      </c>
    </row>
    <row r="36">
      <c r="A36" s="6" t="s">
        <v>316</v>
      </c>
      <c r="B36" s="6">
        <v>16.0</v>
      </c>
      <c r="C36" s="6">
        <v>25.0</v>
      </c>
      <c r="D36" s="6">
        <v>22.0</v>
      </c>
      <c r="E36" s="6">
        <v>15.0</v>
      </c>
      <c r="F36" s="6">
        <v>2.0</v>
      </c>
      <c r="G36" s="6">
        <v>4.0</v>
      </c>
      <c r="H36" s="6">
        <v>6.0</v>
      </c>
      <c r="I36" s="6">
        <v>20.0</v>
      </c>
      <c r="J36" s="6">
        <v>24.0</v>
      </c>
      <c r="K36" s="6">
        <v>3.0</v>
      </c>
      <c r="L36" s="6">
        <v>8.0</v>
      </c>
      <c r="M36" s="6">
        <v>19.0</v>
      </c>
      <c r="N36" s="6">
        <v>5.0</v>
      </c>
      <c r="O36" s="6">
        <v>30.0</v>
      </c>
      <c r="P36" s="6">
        <v>7.0</v>
      </c>
      <c r="Q36" s="6">
        <v>11.0</v>
      </c>
      <c r="R36" s="6">
        <v>27.0</v>
      </c>
      <c r="S36" s="6">
        <v>23.0</v>
      </c>
      <c r="T36" s="6">
        <v>14.0</v>
      </c>
      <c r="U36" s="6">
        <v>18.0</v>
      </c>
      <c r="V36" s="6">
        <v>17.0</v>
      </c>
      <c r="W36" s="6">
        <v>28.0</v>
      </c>
      <c r="X36" s="6">
        <v>29.0</v>
      </c>
      <c r="Y36" s="6">
        <v>13.0</v>
      </c>
      <c r="Z36" s="6">
        <v>12.0</v>
      </c>
      <c r="AA36" s="6">
        <v>21.0</v>
      </c>
      <c r="AB36" s="6">
        <v>1.0</v>
      </c>
      <c r="AC36" s="6">
        <v>9.0</v>
      </c>
      <c r="AD36" s="6">
        <v>26.0</v>
      </c>
      <c r="AE36" s="6">
        <v>10.0</v>
      </c>
    </row>
    <row r="37">
      <c r="A37" s="6" t="s">
        <v>317</v>
      </c>
      <c r="B37" s="6">
        <v>15.0</v>
      </c>
      <c r="C37" s="6">
        <v>21.0</v>
      </c>
      <c r="D37" s="6">
        <v>22.0</v>
      </c>
      <c r="E37" s="6">
        <v>19.0</v>
      </c>
      <c r="F37" s="6">
        <v>3.0</v>
      </c>
      <c r="G37" s="6">
        <v>2.0</v>
      </c>
      <c r="H37" s="6">
        <v>8.0</v>
      </c>
      <c r="I37" s="6">
        <v>16.0</v>
      </c>
      <c r="J37" s="6">
        <v>26.0</v>
      </c>
      <c r="K37" s="6">
        <v>4.0</v>
      </c>
      <c r="L37" s="6">
        <v>7.0</v>
      </c>
      <c r="M37" s="6">
        <v>23.0</v>
      </c>
      <c r="N37" s="6">
        <v>5.0</v>
      </c>
      <c r="O37" s="6">
        <v>29.0</v>
      </c>
      <c r="P37" s="6">
        <v>6.0</v>
      </c>
      <c r="Q37" s="6">
        <v>9.0</v>
      </c>
      <c r="R37" s="6">
        <v>24.0</v>
      </c>
      <c r="S37" s="6">
        <v>25.0</v>
      </c>
      <c r="T37" s="6">
        <v>14.0</v>
      </c>
      <c r="U37" s="6">
        <v>17.0</v>
      </c>
      <c r="V37" s="6">
        <v>20.0</v>
      </c>
      <c r="W37" s="6">
        <v>28.0</v>
      </c>
      <c r="X37" s="6">
        <v>30.0</v>
      </c>
      <c r="Y37" s="6">
        <v>13.0</v>
      </c>
      <c r="Z37" s="6">
        <v>11.0</v>
      </c>
      <c r="AA37" s="6">
        <v>18.0</v>
      </c>
      <c r="AB37" s="6">
        <v>1.0</v>
      </c>
      <c r="AC37" s="6">
        <v>10.0</v>
      </c>
      <c r="AD37" s="6">
        <v>27.0</v>
      </c>
      <c r="AE37" s="6">
        <v>12.0</v>
      </c>
    </row>
    <row r="38">
      <c r="A38" s="6" t="s">
        <v>318</v>
      </c>
      <c r="B38" s="6">
        <v>17.0</v>
      </c>
      <c r="C38" s="6">
        <v>22.0</v>
      </c>
      <c r="D38" s="6">
        <v>19.0</v>
      </c>
      <c r="E38" s="6">
        <v>18.0</v>
      </c>
      <c r="F38" s="6">
        <v>6.0</v>
      </c>
      <c r="G38" s="6">
        <v>5.0</v>
      </c>
      <c r="H38" s="6">
        <v>4.0</v>
      </c>
      <c r="I38" s="6">
        <v>23.0</v>
      </c>
      <c r="J38" s="6">
        <v>28.0</v>
      </c>
      <c r="K38" s="6">
        <v>1.0</v>
      </c>
      <c r="L38" s="6">
        <v>3.0</v>
      </c>
      <c r="M38" s="6">
        <v>26.0</v>
      </c>
      <c r="N38" s="6">
        <v>7.0</v>
      </c>
      <c r="O38" s="6">
        <v>29.0</v>
      </c>
      <c r="P38" s="6">
        <v>9.0</v>
      </c>
      <c r="Q38" s="6">
        <v>8.0</v>
      </c>
      <c r="R38" s="6">
        <v>24.0</v>
      </c>
      <c r="S38" s="6">
        <v>21.0</v>
      </c>
      <c r="T38" s="6">
        <v>16.0</v>
      </c>
      <c r="U38" s="6">
        <v>15.0</v>
      </c>
      <c r="V38" s="6">
        <v>20.0</v>
      </c>
      <c r="W38" s="6">
        <v>27.0</v>
      </c>
      <c r="X38" s="6">
        <v>30.0</v>
      </c>
      <c r="Y38" s="6">
        <v>10.0</v>
      </c>
      <c r="Z38" s="6">
        <v>13.0</v>
      </c>
      <c r="AA38" s="6">
        <v>14.0</v>
      </c>
      <c r="AB38" s="6">
        <v>2.0</v>
      </c>
      <c r="AC38" s="6">
        <v>11.0</v>
      </c>
      <c r="AD38" s="6">
        <v>25.0</v>
      </c>
      <c r="AE38" s="6">
        <v>12.0</v>
      </c>
    </row>
    <row r="39">
      <c r="A39" s="6" t="s">
        <v>319</v>
      </c>
      <c r="B39" s="6">
        <v>18.0</v>
      </c>
      <c r="C39" s="6">
        <v>26.0</v>
      </c>
      <c r="D39" s="6">
        <v>21.0</v>
      </c>
      <c r="E39" s="6">
        <v>20.0</v>
      </c>
      <c r="F39" s="6">
        <v>7.0</v>
      </c>
      <c r="G39" s="6">
        <v>9.0</v>
      </c>
      <c r="H39" s="6">
        <v>6.0</v>
      </c>
      <c r="I39" s="6">
        <v>17.0</v>
      </c>
      <c r="J39" s="6">
        <v>24.0</v>
      </c>
      <c r="K39" s="6">
        <v>1.0</v>
      </c>
      <c r="L39" s="6">
        <v>4.0</v>
      </c>
      <c r="M39" s="6">
        <v>27.0</v>
      </c>
      <c r="N39" s="6">
        <v>8.0</v>
      </c>
      <c r="O39" s="6">
        <v>29.0</v>
      </c>
      <c r="P39" s="6">
        <v>2.0</v>
      </c>
      <c r="Q39" s="6">
        <v>3.0</v>
      </c>
      <c r="R39" s="6">
        <v>25.0</v>
      </c>
      <c r="S39" s="6">
        <v>22.0</v>
      </c>
      <c r="T39" s="6">
        <v>13.0</v>
      </c>
      <c r="U39" s="6">
        <v>10.0</v>
      </c>
      <c r="V39" s="6">
        <v>19.0</v>
      </c>
      <c r="W39" s="6">
        <v>28.0</v>
      </c>
      <c r="X39" s="6">
        <v>30.0</v>
      </c>
      <c r="Y39" s="6">
        <v>12.0</v>
      </c>
      <c r="Z39" s="6">
        <v>15.0</v>
      </c>
      <c r="AA39" s="6">
        <v>11.0</v>
      </c>
      <c r="AB39" s="6">
        <v>5.0</v>
      </c>
      <c r="AC39" s="6">
        <v>16.0</v>
      </c>
      <c r="AD39" s="6">
        <v>23.0</v>
      </c>
      <c r="AE39" s="6">
        <v>14.0</v>
      </c>
    </row>
    <row r="40">
      <c r="A40" s="6" t="s">
        <v>320</v>
      </c>
      <c r="B40" s="6">
        <v>17.0</v>
      </c>
      <c r="C40" s="6">
        <v>22.0</v>
      </c>
      <c r="D40" s="6">
        <v>21.0</v>
      </c>
      <c r="E40" s="6">
        <v>14.0</v>
      </c>
      <c r="F40" s="6">
        <v>5.0</v>
      </c>
      <c r="G40" s="6">
        <v>2.0</v>
      </c>
      <c r="H40" s="6">
        <v>7.0</v>
      </c>
      <c r="I40" s="6">
        <v>18.0</v>
      </c>
      <c r="J40" s="6">
        <v>26.0</v>
      </c>
      <c r="K40" s="6">
        <v>3.0</v>
      </c>
      <c r="L40" s="6">
        <v>6.0</v>
      </c>
      <c r="M40" s="6">
        <v>24.0</v>
      </c>
      <c r="N40" s="6">
        <v>4.0</v>
      </c>
      <c r="O40" s="6">
        <v>29.0</v>
      </c>
      <c r="P40" s="6">
        <v>8.0</v>
      </c>
      <c r="Q40" s="6">
        <v>10.0</v>
      </c>
      <c r="R40" s="6">
        <v>27.0</v>
      </c>
      <c r="S40" s="6">
        <v>23.0</v>
      </c>
      <c r="T40" s="6">
        <v>19.0</v>
      </c>
      <c r="U40" s="6">
        <v>16.0</v>
      </c>
      <c r="V40" s="6">
        <v>13.0</v>
      </c>
      <c r="W40" s="6">
        <v>28.0</v>
      </c>
      <c r="X40" s="6">
        <v>30.0</v>
      </c>
      <c r="Y40" s="6">
        <v>15.0</v>
      </c>
      <c r="Z40" s="6">
        <v>11.0</v>
      </c>
      <c r="AA40" s="6">
        <v>20.0</v>
      </c>
      <c r="AB40" s="6">
        <v>1.0</v>
      </c>
      <c r="AC40" s="6">
        <v>12.0</v>
      </c>
      <c r="AD40" s="6">
        <v>25.0</v>
      </c>
      <c r="AE40" s="6">
        <v>9.0</v>
      </c>
    </row>
    <row r="41">
      <c r="A41" s="6" t="s">
        <v>321</v>
      </c>
      <c r="B41" s="6">
        <v>17.0</v>
      </c>
      <c r="C41" s="6">
        <v>22.0</v>
      </c>
      <c r="D41" s="6">
        <v>19.0</v>
      </c>
      <c r="E41" s="6">
        <v>15.0</v>
      </c>
      <c r="F41" s="6">
        <v>3.0</v>
      </c>
      <c r="G41" s="6">
        <v>1.0</v>
      </c>
      <c r="H41" s="6">
        <v>4.0</v>
      </c>
      <c r="I41" s="6">
        <v>20.0</v>
      </c>
      <c r="J41" s="6">
        <v>28.0</v>
      </c>
      <c r="K41" s="6">
        <v>6.0</v>
      </c>
      <c r="L41" s="6">
        <v>9.0</v>
      </c>
      <c r="M41" s="6">
        <v>26.0</v>
      </c>
      <c r="N41" s="6">
        <v>8.0</v>
      </c>
      <c r="O41" s="6">
        <v>29.0</v>
      </c>
      <c r="P41" s="6">
        <v>5.0</v>
      </c>
      <c r="Q41" s="6">
        <v>7.0</v>
      </c>
      <c r="R41" s="6">
        <v>23.0</v>
      </c>
      <c r="S41" s="6">
        <v>24.0</v>
      </c>
      <c r="T41" s="6">
        <v>16.0</v>
      </c>
      <c r="U41" s="6">
        <v>14.0</v>
      </c>
      <c r="V41" s="6">
        <v>21.0</v>
      </c>
      <c r="W41" s="6">
        <v>27.0</v>
      </c>
      <c r="X41" s="6">
        <v>30.0</v>
      </c>
      <c r="Y41" s="6">
        <v>11.0</v>
      </c>
      <c r="Z41" s="6">
        <v>10.0</v>
      </c>
      <c r="AA41" s="6">
        <v>18.0</v>
      </c>
      <c r="AB41" s="6">
        <v>2.0</v>
      </c>
      <c r="AC41" s="6">
        <v>12.0</v>
      </c>
      <c r="AD41" s="6">
        <v>25.0</v>
      </c>
      <c r="AE41" s="6">
        <v>13.0</v>
      </c>
    </row>
    <row r="42">
      <c r="A42" s="6" t="s">
        <v>322</v>
      </c>
      <c r="B42" s="6">
        <v>14.0</v>
      </c>
      <c r="C42" s="6">
        <v>20.0</v>
      </c>
      <c r="D42" s="6">
        <v>21.0</v>
      </c>
      <c r="E42" s="6">
        <v>16.0</v>
      </c>
      <c r="F42" s="6">
        <v>3.0</v>
      </c>
      <c r="G42" s="6">
        <v>2.0</v>
      </c>
      <c r="H42" s="6">
        <v>6.0</v>
      </c>
      <c r="I42" s="6">
        <v>18.0</v>
      </c>
      <c r="J42" s="6">
        <v>25.0</v>
      </c>
      <c r="K42" s="6">
        <v>4.0</v>
      </c>
      <c r="L42" s="6">
        <v>10.0</v>
      </c>
      <c r="M42" s="6">
        <v>24.0</v>
      </c>
      <c r="N42" s="6">
        <v>5.0</v>
      </c>
      <c r="O42" s="6">
        <v>29.0</v>
      </c>
      <c r="P42" s="6">
        <v>7.0</v>
      </c>
      <c r="Q42" s="6">
        <v>9.0</v>
      </c>
      <c r="R42" s="6">
        <v>26.0</v>
      </c>
      <c r="S42" s="6">
        <v>23.0</v>
      </c>
      <c r="T42" s="6">
        <v>15.0</v>
      </c>
      <c r="U42" s="6">
        <v>17.0</v>
      </c>
      <c r="V42" s="6">
        <v>19.0</v>
      </c>
      <c r="W42" s="6">
        <v>28.0</v>
      </c>
      <c r="X42" s="6">
        <v>30.0</v>
      </c>
      <c r="Y42" s="6">
        <v>13.0</v>
      </c>
      <c r="Z42" s="6">
        <v>8.0</v>
      </c>
      <c r="AA42" s="6">
        <v>22.0</v>
      </c>
      <c r="AB42" s="6">
        <v>1.0</v>
      </c>
      <c r="AC42" s="6">
        <v>11.0</v>
      </c>
      <c r="AD42" s="6">
        <v>27.0</v>
      </c>
      <c r="AE42" s="6">
        <v>12.0</v>
      </c>
    </row>
    <row r="43">
      <c r="A43" s="6" t="s">
        <v>323</v>
      </c>
      <c r="B43" s="6">
        <v>15.0</v>
      </c>
      <c r="C43" s="6">
        <v>24.0</v>
      </c>
      <c r="D43" s="6">
        <v>21.0</v>
      </c>
      <c r="E43" s="6">
        <v>17.0</v>
      </c>
      <c r="F43" s="6">
        <v>7.0</v>
      </c>
      <c r="G43" s="6">
        <v>8.0</v>
      </c>
      <c r="H43" s="6">
        <v>5.0</v>
      </c>
      <c r="I43" s="6">
        <v>20.0</v>
      </c>
      <c r="J43" s="6">
        <v>27.0</v>
      </c>
      <c r="K43" s="6">
        <v>1.0</v>
      </c>
      <c r="L43" s="6">
        <v>3.0</v>
      </c>
      <c r="M43" s="6">
        <v>25.0</v>
      </c>
      <c r="N43" s="6">
        <v>9.0</v>
      </c>
      <c r="O43" s="6">
        <v>29.0</v>
      </c>
      <c r="P43" s="6">
        <v>4.0</v>
      </c>
      <c r="Q43" s="6">
        <v>6.0</v>
      </c>
      <c r="R43" s="6">
        <v>26.0</v>
      </c>
      <c r="S43" s="6">
        <v>22.0</v>
      </c>
      <c r="T43" s="6">
        <v>14.0</v>
      </c>
      <c r="U43" s="6">
        <v>16.0</v>
      </c>
      <c r="V43" s="6">
        <v>19.0</v>
      </c>
      <c r="W43" s="6">
        <v>28.0</v>
      </c>
      <c r="X43" s="6">
        <v>30.0</v>
      </c>
      <c r="Y43" s="6">
        <v>12.0</v>
      </c>
      <c r="Z43" s="6">
        <v>11.0</v>
      </c>
      <c r="AA43" s="6">
        <v>18.0</v>
      </c>
      <c r="AB43" s="6">
        <v>2.0</v>
      </c>
      <c r="AC43" s="6">
        <v>10.0</v>
      </c>
      <c r="AD43" s="6">
        <v>23.0</v>
      </c>
      <c r="AE43" s="6">
        <v>13.0</v>
      </c>
    </row>
    <row r="44">
      <c r="A44" s="6" t="s">
        <v>324</v>
      </c>
      <c r="B44" s="6">
        <v>17.0</v>
      </c>
      <c r="C44" s="6">
        <v>22.0</v>
      </c>
      <c r="D44" s="6">
        <v>19.0</v>
      </c>
      <c r="E44" s="6">
        <v>18.0</v>
      </c>
      <c r="F44" s="6">
        <v>1.0</v>
      </c>
      <c r="G44" s="6">
        <v>3.0</v>
      </c>
      <c r="H44" s="6">
        <v>7.0</v>
      </c>
      <c r="I44" s="6">
        <v>16.0</v>
      </c>
      <c r="J44" s="6">
        <v>28.0</v>
      </c>
      <c r="K44" s="6">
        <v>4.0</v>
      </c>
      <c r="L44" s="6">
        <v>6.0</v>
      </c>
      <c r="M44" s="6">
        <v>27.0</v>
      </c>
      <c r="N44" s="6">
        <v>9.0</v>
      </c>
      <c r="O44" s="6">
        <v>29.0</v>
      </c>
      <c r="P44" s="6">
        <v>8.0</v>
      </c>
      <c r="Q44" s="6">
        <v>5.0</v>
      </c>
      <c r="R44" s="6">
        <v>25.0</v>
      </c>
      <c r="S44" s="6">
        <v>24.0</v>
      </c>
      <c r="T44" s="6">
        <v>15.0</v>
      </c>
      <c r="U44" s="6">
        <v>21.0</v>
      </c>
      <c r="V44" s="6">
        <v>20.0</v>
      </c>
      <c r="W44" s="6">
        <v>26.0</v>
      </c>
      <c r="X44" s="6">
        <v>30.0</v>
      </c>
      <c r="Y44" s="6">
        <v>10.0</v>
      </c>
      <c r="Z44" s="6">
        <v>12.0</v>
      </c>
      <c r="AA44" s="6">
        <v>13.0</v>
      </c>
      <c r="AB44" s="6">
        <v>2.0</v>
      </c>
      <c r="AC44" s="6">
        <v>11.0</v>
      </c>
      <c r="AD44" s="6">
        <v>23.0</v>
      </c>
      <c r="AE44" s="6">
        <v>14.0</v>
      </c>
    </row>
    <row r="45">
      <c r="A45" s="6" t="s">
        <v>325</v>
      </c>
      <c r="B45" s="6">
        <v>15.0</v>
      </c>
      <c r="C45" s="6">
        <v>23.0</v>
      </c>
      <c r="D45" s="6">
        <v>19.0</v>
      </c>
      <c r="E45" s="6">
        <v>17.0</v>
      </c>
      <c r="F45" s="6">
        <v>3.0</v>
      </c>
      <c r="G45" s="6">
        <v>5.0</v>
      </c>
      <c r="H45" s="6">
        <v>7.0</v>
      </c>
      <c r="I45" s="6">
        <v>21.0</v>
      </c>
      <c r="J45" s="6">
        <v>27.0</v>
      </c>
      <c r="K45" s="6">
        <v>1.0</v>
      </c>
      <c r="L45" s="6">
        <v>4.0</v>
      </c>
      <c r="M45" s="6">
        <v>22.0</v>
      </c>
      <c r="N45" s="6">
        <v>6.0</v>
      </c>
      <c r="O45" s="6">
        <v>29.0</v>
      </c>
      <c r="P45" s="6">
        <v>8.0</v>
      </c>
      <c r="Q45" s="6">
        <v>9.0</v>
      </c>
      <c r="R45" s="6">
        <v>26.0</v>
      </c>
      <c r="S45" s="6">
        <v>24.0</v>
      </c>
      <c r="T45" s="6">
        <v>20.0</v>
      </c>
      <c r="U45" s="6">
        <v>14.0</v>
      </c>
      <c r="V45" s="6">
        <v>16.0</v>
      </c>
      <c r="W45" s="6">
        <v>28.0</v>
      </c>
      <c r="X45" s="6">
        <v>30.0</v>
      </c>
      <c r="Y45" s="6">
        <v>10.0</v>
      </c>
      <c r="Z45" s="6">
        <v>11.0</v>
      </c>
      <c r="AA45" s="6">
        <v>18.0</v>
      </c>
      <c r="AB45" s="6">
        <v>2.0</v>
      </c>
      <c r="AC45" s="6">
        <v>12.0</v>
      </c>
      <c r="AD45" s="6">
        <v>25.0</v>
      </c>
      <c r="AE45" s="6">
        <v>13.0</v>
      </c>
    </row>
    <row r="46">
      <c r="A46" s="6" t="s">
        <v>326</v>
      </c>
      <c r="B46" s="6">
        <v>16.0</v>
      </c>
      <c r="C46" s="6">
        <v>21.0</v>
      </c>
      <c r="D46" s="6">
        <v>23.0</v>
      </c>
      <c r="E46" s="6">
        <v>18.0</v>
      </c>
      <c r="F46" s="6">
        <v>11.0</v>
      </c>
      <c r="G46" s="6">
        <v>10.0</v>
      </c>
      <c r="H46" s="6">
        <v>6.0</v>
      </c>
      <c r="I46" s="6">
        <v>20.0</v>
      </c>
      <c r="J46" s="6">
        <v>29.0</v>
      </c>
      <c r="K46" s="6">
        <v>2.0</v>
      </c>
      <c r="L46" s="6">
        <v>7.0</v>
      </c>
      <c r="M46" s="6">
        <v>27.0</v>
      </c>
      <c r="N46" s="6">
        <v>13.0</v>
      </c>
      <c r="O46" s="6">
        <v>28.0</v>
      </c>
      <c r="P46" s="6">
        <v>5.0</v>
      </c>
      <c r="Q46" s="6">
        <v>4.0</v>
      </c>
      <c r="R46" s="6">
        <v>26.0</v>
      </c>
      <c r="S46" s="6">
        <v>25.0</v>
      </c>
      <c r="T46" s="6">
        <v>12.0</v>
      </c>
      <c r="U46" s="6">
        <v>14.0</v>
      </c>
      <c r="V46" s="6">
        <v>19.0</v>
      </c>
      <c r="W46" s="6">
        <v>24.0</v>
      </c>
      <c r="X46" s="6">
        <v>30.0</v>
      </c>
      <c r="Y46" s="6">
        <v>9.0</v>
      </c>
      <c r="Z46" s="6">
        <v>17.0</v>
      </c>
      <c r="AA46" s="6">
        <v>3.0</v>
      </c>
      <c r="AB46" s="6">
        <v>1.0</v>
      </c>
      <c r="AC46" s="6">
        <v>8.0</v>
      </c>
      <c r="AD46" s="6">
        <v>22.0</v>
      </c>
      <c r="AE46" s="6">
        <v>15.0</v>
      </c>
    </row>
    <row r="47">
      <c r="A47" s="6" t="s">
        <v>327</v>
      </c>
      <c r="B47" s="6">
        <v>11.0</v>
      </c>
      <c r="C47" s="6">
        <v>18.0</v>
      </c>
      <c r="D47" s="6">
        <v>14.0</v>
      </c>
      <c r="E47" s="6">
        <v>20.0</v>
      </c>
      <c r="F47" s="6">
        <v>4.0</v>
      </c>
      <c r="G47" s="6">
        <v>9.0</v>
      </c>
      <c r="H47" s="6">
        <v>12.0</v>
      </c>
      <c r="I47" s="6">
        <v>17.0</v>
      </c>
      <c r="J47" s="6">
        <v>28.0</v>
      </c>
      <c r="K47" s="6">
        <v>1.0</v>
      </c>
      <c r="L47" s="6">
        <v>3.0</v>
      </c>
      <c r="M47" s="6">
        <v>26.0</v>
      </c>
      <c r="N47" s="6">
        <v>8.0</v>
      </c>
      <c r="O47" s="6">
        <v>29.0</v>
      </c>
      <c r="P47" s="6">
        <v>6.0</v>
      </c>
      <c r="Q47" s="6">
        <v>2.0</v>
      </c>
      <c r="R47" s="6">
        <v>23.0</v>
      </c>
      <c r="S47" s="6">
        <v>25.0</v>
      </c>
      <c r="T47" s="6">
        <v>21.0</v>
      </c>
      <c r="U47" s="6">
        <v>13.0</v>
      </c>
      <c r="V47" s="6">
        <v>22.0</v>
      </c>
      <c r="W47" s="6">
        <v>27.0</v>
      </c>
      <c r="X47" s="6">
        <v>30.0</v>
      </c>
      <c r="Y47" s="6">
        <v>15.0</v>
      </c>
      <c r="Z47" s="6">
        <v>19.0</v>
      </c>
      <c r="AA47" s="6">
        <v>16.0</v>
      </c>
      <c r="AB47" s="6">
        <v>7.0</v>
      </c>
      <c r="AC47" s="6">
        <v>5.0</v>
      </c>
      <c r="AD47" s="6">
        <v>24.0</v>
      </c>
      <c r="AE47" s="6">
        <v>10.0</v>
      </c>
    </row>
    <row r="48">
      <c r="A48" s="6" t="s">
        <v>328</v>
      </c>
      <c r="B48" s="6">
        <v>16.0</v>
      </c>
      <c r="C48" s="6">
        <v>22.0</v>
      </c>
      <c r="D48" s="6">
        <v>19.0</v>
      </c>
      <c r="E48" s="6">
        <v>18.0</v>
      </c>
      <c r="F48" s="6">
        <v>6.0</v>
      </c>
      <c r="G48" s="6">
        <v>3.0</v>
      </c>
      <c r="H48" s="6">
        <v>10.0</v>
      </c>
      <c r="I48" s="6">
        <v>21.0</v>
      </c>
      <c r="J48" s="6">
        <v>27.0</v>
      </c>
      <c r="K48" s="6">
        <v>1.0</v>
      </c>
      <c r="L48" s="6">
        <v>4.0</v>
      </c>
      <c r="M48" s="6">
        <v>23.0</v>
      </c>
      <c r="N48" s="6">
        <v>9.0</v>
      </c>
      <c r="O48" s="6">
        <v>29.0</v>
      </c>
      <c r="P48" s="6">
        <v>7.0</v>
      </c>
      <c r="Q48" s="6">
        <v>2.0</v>
      </c>
      <c r="R48" s="6">
        <v>24.0</v>
      </c>
      <c r="S48" s="6">
        <v>26.0</v>
      </c>
      <c r="T48" s="6">
        <v>15.0</v>
      </c>
      <c r="U48" s="6">
        <v>14.0</v>
      </c>
      <c r="V48" s="6">
        <v>20.0</v>
      </c>
      <c r="W48" s="6">
        <v>28.0</v>
      </c>
      <c r="X48" s="6">
        <v>30.0</v>
      </c>
      <c r="Y48" s="6">
        <v>11.0</v>
      </c>
      <c r="Z48" s="6">
        <v>13.0</v>
      </c>
      <c r="AA48" s="6">
        <v>17.0</v>
      </c>
      <c r="AB48" s="6">
        <v>5.0</v>
      </c>
      <c r="AC48" s="6">
        <v>8.0</v>
      </c>
      <c r="AD48" s="6">
        <v>25.0</v>
      </c>
      <c r="AE48" s="6">
        <v>12.0</v>
      </c>
    </row>
    <row r="49">
      <c r="A49" s="6" t="s">
        <v>329</v>
      </c>
      <c r="B49" s="6">
        <v>19.0</v>
      </c>
      <c r="C49" s="6">
        <v>27.0</v>
      </c>
      <c r="D49" s="6">
        <v>17.0</v>
      </c>
      <c r="E49" s="6">
        <v>15.0</v>
      </c>
      <c r="F49" s="6">
        <v>6.0</v>
      </c>
      <c r="G49" s="6">
        <v>2.0</v>
      </c>
      <c r="H49" s="6">
        <v>4.0</v>
      </c>
      <c r="I49" s="6">
        <v>16.0</v>
      </c>
      <c r="J49" s="6">
        <v>23.0</v>
      </c>
      <c r="K49" s="6">
        <v>3.0</v>
      </c>
      <c r="L49" s="6">
        <v>9.0</v>
      </c>
      <c r="M49" s="6">
        <v>26.0</v>
      </c>
      <c r="N49" s="6">
        <v>5.0</v>
      </c>
      <c r="O49" s="6">
        <v>25.0</v>
      </c>
      <c r="P49" s="6">
        <v>11.0</v>
      </c>
      <c r="Q49" s="6">
        <v>7.0</v>
      </c>
      <c r="R49" s="6">
        <v>29.0</v>
      </c>
      <c r="S49" s="6">
        <v>24.0</v>
      </c>
      <c r="T49" s="6">
        <v>13.0</v>
      </c>
      <c r="U49" s="6">
        <v>20.0</v>
      </c>
      <c r="V49" s="6">
        <v>21.0</v>
      </c>
      <c r="W49" s="6">
        <v>28.0</v>
      </c>
      <c r="X49" s="6">
        <v>30.0</v>
      </c>
      <c r="Y49" s="6">
        <v>10.0</v>
      </c>
      <c r="Z49" s="6">
        <v>12.0</v>
      </c>
      <c r="AA49" s="6">
        <v>18.0</v>
      </c>
      <c r="AB49" s="6">
        <v>1.0</v>
      </c>
      <c r="AC49" s="6">
        <v>8.0</v>
      </c>
      <c r="AD49" s="6">
        <v>22.0</v>
      </c>
      <c r="AE49" s="6">
        <v>14.0</v>
      </c>
    </row>
    <row r="50">
      <c r="A50" s="6" t="s">
        <v>330</v>
      </c>
      <c r="B50" s="6">
        <v>18.0</v>
      </c>
      <c r="C50" s="6">
        <v>26.0</v>
      </c>
      <c r="D50" s="6">
        <v>22.0</v>
      </c>
      <c r="E50" s="6">
        <v>16.0</v>
      </c>
      <c r="F50" s="6">
        <v>9.0</v>
      </c>
      <c r="G50" s="6">
        <v>1.0</v>
      </c>
      <c r="H50" s="6">
        <v>11.0</v>
      </c>
      <c r="I50" s="6">
        <v>14.0</v>
      </c>
      <c r="J50" s="6">
        <v>23.0</v>
      </c>
      <c r="K50" s="6">
        <v>4.0</v>
      </c>
      <c r="L50" s="6">
        <v>5.0</v>
      </c>
      <c r="M50" s="6">
        <v>24.0</v>
      </c>
      <c r="N50" s="6">
        <v>3.0</v>
      </c>
      <c r="O50" s="6">
        <v>29.0</v>
      </c>
      <c r="P50" s="6">
        <v>10.0</v>
      </c>
      <c r="Q50" s="6">
        <v>8.0</v>
      </c>
      <c r="R50" s="6">
        <v>28.0</v>
      </c>
      <c r="S50" s="6">
        <v>20.0</v>
      </c>
      <c r="T50" s="6">
        <v>12.0</v>
      </c>
      <c r="U50" s="6">
        <v>21.0</v>
      </c>
      <c r="V50" s="6">
        <v>19.0</v>
      </c>
      <c r="W50" s="6">
        <v>27.0</v>
      </c>
      <c r="X50" s="6">
        <v>30.0</v>
      </c>
      <c r="Y50" s="6">
        <v>7.0</v>
      </c>
      <c r="Z50" s="6">
        <v>13.0</v>
      </c>
      <c r="AA50" s="6">
        <v>17.0</v>
      </c>
      <c r="AB50" s="6">
        <v>2.0</v>
      </c>
      <c r="AC50" s="6">
        <v>6.0</v>
      </c>
      <c r="AD50" s="6">
        <v>25.0</v>
      </c>
      <c r="AE50" s="6">
        <v>15.0</v>
      </c>
    </row>
    <row r="51">
      <c r="A51" s="6" t="s">
        <v>331</v>
      </c>
      <c r="B51" s="6">
        <v>14.0</v>
      </c>
      <c r="C51" s="6">
        <v>21.0</v>
      </c>
      <c r="D51" s="6">
        <v>20.0</v>
      </c>
      <c r="E51" s="6">
        <v>15.0</v>
      </c>
      <c r="F51" s="6">
        <v>4.0</v>
      </c>
      <c r="G51" s="6">
        <v>2.0</v>
      </c>
      <c r="H51" s="6">
        <v>6.0</v>
      </c>
      <c r="I51" s="6">
        <v>19.0</v>
      </c>
      <c r="J51" s="6">
        <v>26.0</v>
      </c>
      <c r="K51" s="6">
        <v>3.0</v>
      </c>
      <c r="L51" s="6">
        <v>8.0</v>
      </c>
      <c r="M51" s="6">
        <v>25.0</v>
      </c>
      <c r="N51" s="6">
        <v>5.0</v>
      </c>
      <c r="O51" s="6">
        <v>29.0</v>
      </c>
      <c r="P51" s="6">
        <v>10.0</v>
      </c>
      <c r="Q51" s="6">
        <v>13.0</v>
      </c>
      <c r="R51" s="6">
        <v>23.0</v>
      </c>
      <c r="S51" s="6">
        <v>24.0</v>
      </c>
      <c r="T51" s="6">
        <v>16.0</v>
      </c>
      <c r="U51" s="6">
        <v>18.0</v>
      </c>
      <c r="V51" s="6">
        <v>20.0</v>
      </c>
      <c r="W51" s="6">
        <v>26.0</v>
      </c>
      <c r="X51" s="6">
        <v>30.0</v>
      </c>
      <c r="Y51" s="6">
        <v>12.0</v>
      </c>
      <c r="Z51" s="6">
        <v>9.0</v>
      </c>
      <c r="AA51" s="6">
        <v>22.0</v>
      </c>
      <c r="AB51" s="6">
        <v>1.0</v>
      </c>
      <c r="AC51" s="6">
        <v>7.0</v>
      </c>
      <c r="AD51" s="6">
        <v>25.0</v>
      </c>
      <c r="AE51" s="6">
        <v>11.0</v>
      </c>
    </row>
    <row r="52">
      <c r="A52" s="6" t="s">
        <v>332</v>
      </c>
      <c r="B52" s="6">
        <v>17.0</v>
      </c>
      <c r="C52" s="6">
        <v>20.0</v>
      </c>
      <c r="D52" s="6">
        <v>19.0</v>
      </c>
      <c r="E52" s="6">
        <v>18.0</v>
      </c>
      <c r="F52" s="6">
        <v>6.0</v>
      </c>
      <c r="G52" s="6">
        <v>4.0</v>
      </c>
      <c r="H52" s="6">
        <v>7.0</v>
      </c>
      <c r="I52" s="6">
        <v>15.0</v>
      </c>
      <c r="J52" s="6">
        <v>27.0</v>
      </c>
      <c r="K52" s="6">
        <v>2.0</v>
      </c>
      <c r="L52" s="6">
        <v>5.0</v>
      </c>
      <c r="M52" s="6">
        <v>22.0</v>
      </c>
      <c r="N52" s="6">
        <v>12.0</v>
      </c>
      <c r="O52" s="6">
        <v>29.0</v>
      </c>
      <c r="P52" s="6">
        <v>3.0</v>
      </c>
      <c r="Q52" s="6">
        <v>8.0</v>
      </c>
      <c r="R52" s="6">
        <v>25.0</v>
      </c>
      <c r="S52" s="6">
        <v>24.0</v>
      </c>
      <c r="T52" s="6">
        <v>16.0</v>
      </c>
      <c r="U52" s="6">
        <v>9.0</v>
      </c>
      <c r="V52" s="6">
        <v>21.0</v>
      </c>
      <c r="W52" s="6">
        <v>23.0</v>
      </c>
      <c r="X52" s="6">
        <v>30.0</v>
      </c>
      <c r="Y52" s="6">
        <v>13.0</v>
      </c>
      <c r="Z52" s="6">
        <v>14.0</v>
      </c>
      <c r="AA52" s="6">
        <v>17.0</v>
      </c>
      <c r="AB52" s="6">
        <v>1.0</v>
      </c>
      <c r="AC52" s="6">
        <v>10.0</v>
      </c>
      <c r="AD52" s="6">
        <v>26.0</v>
      </c>
      <c r="AE52" s="6">
        <v>11.0</v>
      </c>
    </row>
    <row r="53">
      <c r="A53" s="6" t="s">
        <v>333</v>
      </c>
      <c r="B53" s="6">
        <v>14.0</v>
      </c>
      <c r="C53" s="6">
        <v>24.0</v>
      </c>
      <c r="D53" s="6">
        <v>25.0</v>
      </c>
      <c r="E53" s="6">
        <v>18.0</v>
      </c>
      <c r="F53" s="6">
        <v>4.0</v>
      </c>
      <c r="G53" s="6">
        <v>3.0</v>
      </c>
      <c r="H53" s="6">
        <v>6.0</v>
      </c>
      <c r="I53" s="6">
        <v>19.0</v>
      </c>
      <c r="J53" s="6">
        <v>27.0</v>
      </c>
      <c r="K53" s="6">
        <v>2.0</v>
      </c>
      <c r="L53" s="6">
        <v>5.0</v>
      </c>
      <c r="M53" s="6">
        <v>28.0</v>
      </c>
      <c r="N53" s="6">
        <v>7.0</v>
      </c>
      <c r="O53" s="6">
        <v>29.0</v>
      </c>
      <c r="P53" s="6">
        <v>11.0</v>
      </c>
      <c r="Q53" s="6">
        <v>9.0</v>
      </c>
      <c r="R53" s="6">
        <v>23.0</v>
      </c>
      <c r="S53" s="6">
        <v>20.0</v>
      </c>
      <c r="T53" s="6">
        <v>17.0</v>
      </c>
      <c r="U53" s="6">
        <v>15.0</v>
      </c>
      <c r="V53" s="6">
        <v>22.0</v>
      </c>
      <c r="W53" s="6">
        <v>25.0</v>
      </c>
      <c r="X53" s="6">
        <v>30.0</v>
      </c>
      <c r="Y53" s="6">
        <v>12.0</v>
      </c>
      <c r="Z53" s="6">
        <v>8.0</v>
      </c>
      <c r="AA53" s="6">
        <v>16.0</v>
      </c>
      <c r="AB53" s="6">
        <v>1.0</v>
      </c>
      <c r="AC53" s="6">
        <v>10.0</v>
      </c>
      <c r="AD53" s="6">
        <v>21.0</v>
      </c>
      <c r="AE53" s="6">
        <v>13.0</v>
      </c>
    </row>
    <row r="54">
      <c r="A54" s="6" t="s">
        <v>334</v>
      </c>
      <c r="B54" s="6">
        <v>14.0</v>
      </c>
      <c r="C54" s="6">
        <v>21.0</v>
      </c>
      <c r="D54" s="6">
        <v>16.0</v>
      </c>
      <c r="E54" s="6">
        <v>19.0</v>
      </c>
      <c r="F54" s="6">
        <v>3.0</v>
      </c>
      <c r="G54" s="6">
        <v>2.0</v>
      </c>
      <c r="H54" s="6">
        <v>7.0</v>
      </c>
      <c r="I54" s="6">
        <v>20.0</v>
      </c>
      <c r="J54" s="6">
        <v>27.0</v>
      </c>
      <c r="K54" s="6">
        <v>1.0</v>
      </c>
      <c r="L54" s="6">
        <v>9.0</v>
      </c>
      <c r="M54" s="6">
        <v>25.0</v>
      </c>
      <c r="N54" s="6">
        <v>6.0</v>
      </c>
      <c r="O54" s="6">
        <v>29.0</v>
      </c>
      <c r="P54" s="6">
        <v>4.0</v>
      </c>
      <c r="Q54" s="6">
        <v>8.0</v>
      </c>
      <c r="R54" s="6">
        <v>27.0</v>
      </c>
      <c r="S54" s="6">
        <v>24.0</v>
      </c>
      <c r="T54" s="6">
        <v>18.0</v>
      </c>
      <c r="U54" s="6">
        <v>15.0</v>
      </c>
      <c r="V54" s="6">
        <v>23.0</v>
      </c>
      <c r="W54" s="6">
        <v>28.0</v>
      </c>
      <c r="X54" s="6">
        <v>30.0</v>
      </c>
      <c r="Y54" s="6">
        <v>11.0</v>
      </c>
      <c r="Z54" s="6">
        <v>12.0</v>
      </c>
      <c r="AA54" s="6">
        <v>17.0</v>
      </c>
      <c r="AB54" s="6">
        <v>3.0</v>
      </c>
      <c r="AC54" s="6">
        <v>10.0</v>
      </c>
      <c r="AD54" s="6">
        <v>22.0</v>
      </c>
      <c r="AE54" s="6">
        <v>13.0</v>
      </c>
    </row>
    <row r="55">
      <c r="A55" s="6" t="s">
        <v>335</v>
      </c>
      <c r="B55" s="6">
        <v>15.0</v>
      </c>
      <c r="C55" s="6">
        <v>20.0</v>
      </c>
      <c r="D55" s="6">
        <v>19.0</v>
      </c>
      <c r="E55" s="6">
        <v>16.0</v>
      </c>
      <c r="F55" s="6">
        <v>2.0</v>
      </c>
      <c r="G55" s="6">
        <v>3.0</v>
      </c>
      <c r="H55" s="6">
        <v>6.0</v>
      </c>
      <c r="I55" s="6">
        <v>18.0</v>
      </c>
      <c r="J55" s="6">
        <v>29.0</v>
      </c>
      <c r="K55" s="6">
        <v>5.0</v>
      </c>
      <c r="L55" s="6">
        <v>7.0</v>
      </c>
      <c r="M55" s="6">
        <v>22.0</v>
      </c>
      <c r="N55" s="6">
        <v>4.0</v>
      </c>
      <c r="O55" s="6">
        <v>28.0</v>
      </c>
      <c r="P55" s="6">
        <v>8.0</v>
      </c>
      <c r="Q55" s="6">
        <v>10.0</v>
      </c>
      <c r="R55" s="6">
        <v>26.0</v>
      </c>
      <c r="S55" s="6">
        <v>24.0</v>
      </c>
      <c r="T55" s="6">
        <v>17.0</v>
      </c>
      <c r="U55" s="6">
        <v>14.0</v>
      </c>
      <c r="V55" s="6">
        <v>21.0</v>
      </c>
      <c r="W55" s="6">
        <v>27.0</v>
      </c>
      <c r="X55" s="6">
        <v>30.0</v>
      </c>
      <c r="Y55" s="6">
        <v>13.0</v>
      </c>
      <c r="Z55" s="6">
        <v>11.0</v>
      </c>
      <c r="AA55" s="6">
        <v>23.0</v>
      </c>
      <c r="AB55" s="6">
        <v>1.0</v>
      </c>
      <c r="AC55" s="6">
        <v>9.0</v>
      </c>
      <c r="AD55" s="6">
        <v>25.0</v>
      </c>
      <c r="AE55" s="6">
        <v>12.0</v>
      </c>
    </row>
    <row r="56">
      <c r="A56" s="6" t="s">
        <v>336</v>
      </c>
      <c r="B56" s="6">
        <v>17.0</v>
      </c>
      <c r="C56" s="6">
        <v>23.0</v>
      </c>
      <c r="D56" s="6">
        <v>22.0</v>
      </c>
      <c r="E56" s="6">
        <v>16.0</v>
      </c>
      <c r="F56" s="6">
        <v>2.0</v>
      </c>
      <c r="G56" s="6">
        <v>3.0</v>
      </c>
      <c r="H56" s="6">
        <v>5.0</v>
      </c>
      <c r="I56" s="6">
        <v>19.0</v>
      </c>
      <c r="J56" s="6">
        <v>27.0</v>
      </c>
      <c r="K56" s="6">
        <v>4.0</v>
      </c>
      <c r="L56" s="6">
        <v>8.0</v>
      </c>
      <c r="M56" s="6">
        <v>24.0</v>
      </c>
      <c r="N56" s="6">
        <v>9.0</v>
      </c>
      <c r="O56" s="6">
        <v>29.0</v>
      </c>
      <c r="P56" s="6">
        <v>7.0</v>
      </c>
      <c r="Q56" s="6">
        <v>6.0</v>
      </c>
      <c r="R56" s="6">
        <v>26.0</v>
      </c>
      <c r="S56" s="6">
        <v>21.0</v>
      </c>
      <c r="T56" s="6">
        <v>18.0</v>
      </c>
      <c r="U56" s="6">
        <v>20.0</v>
      </c>
      <c r="V56" s="6">
        <v>13.0</v>
      </c>
      <c r="W56" s="6">
        <v>28.0</v>
      </c>
      <c r="X56" s="6">
        <v>30.0</v>
      </c>
      <c r="Y56" s="6">
        <v>15.0</v>
      </c>
      <c r="Z56" s="6">
        <v>11.0</v>
      </c>
      <c r="AA56" s="6">
        <v>14.0</v>
      </c>
      <c r="AB56" s="6">
        <v>1.0</v>
      </c>
      <c r="AC56" s="6">
        <v>10.0</v>
      </c>
      <c r="AD56" s="6">
        <v>25.0</v>
      </c>
      <c r="AE56" s="6">
        <v>12.0</v>
      </c>
    </row>
    <row r="57">
      <c r="A57" s="6" t="s">
        <v>337</v>
      </c>
      <c r="B57" s="6">
        <v>22.0</v>
      </c>
      <c r="C57" s="6">
        <v>21.0</v>
      </c>
      <c r="D57" s="6">
        <v>19.0</v>
      </c>
      <c r="E57" s="6">
        <v>18.0</v>
      </c>
      <c r="F57" s="6">
        <v>5.0</v>
      </c>
      <c r="G57" s="6">
        <v>3.0</v>
      </c>
      <c r="H57" s="6">
        <v>6.0</v>
      </c>
      <c r="I57" s="6">
        <v>15.0</v>
      </c>
      <c r="J57" s="6">
        <v>24.0</v>
      </c>
      <c r="K57" s="6">
        <v>4.0</v>
      </c>
      <c r="L57" s="6">
        <v>8.0</v>
      </c>
      <c r="M57" s="6">
        <v>26.0</v>
      </c>
      <c r="N57" s="6">
        <v>2.0</v>
      </c>
      <c r="O57" s="6">
        <v>29.0</v>
      </c>
      <c r="P57" s="6">
        <v>7.0</v>
      </c>
      <c r="Q57" s="6">
        <v>9.0</v>
      </c>
      <c r="R57" s="6">
        <v>27.0</v>
      </c>
      <c r="S57" s="6">
        <v>25.0</v>
      </c>
      <c r="T57" s="6">
        <v>14.0</v>
      </c>
      <c r="U57" s="6">
        <v>16.0</v>
      </c>
      <c r="V57" s="6">
        <v>17.0</v>
      </c>
      <c r="W57" s="6">
        <v>28.0</v>
      </c>
      <c r="X57" s="6">
        <v>30.0</v>
      </c>
      <c r="Y57" s="6">
        <v>11.0</v>
      </c>
      <c r="Z57" s="6">
        <v>10.0</v>
      </c>
      <c r="AA57" s="6">
        <v>20.0</v>
      </c>
      <c r="AB57" s="6">
        <v>1.0</v>
      </c>
      <c r="AC57" s="6">
        <v>12.0</v>
      </c>
      <c r="AD57" s="6">
        <v>23.0</v>
      </c>
      <c r="AE57" s="6">
        <v>13.0</v>
      </c>
    </row>
    <row r="58">
      <c r="A58" s="6" t="s">
        <v>338</v>
      </c>
      <c r="B58" s="6">
        <v>13.0</v>
      </c>
      <c r="C58" s="6">
        <v>25.0</v>
      </c>
      <c r="D58" s="6">
        <v>20.0</v>
      </c>
      <c r="E58" s="6">
        <v>15.0</v>
      </c>
      <c r="F58" s="6">
        <v>4.0</v>
      </c>
      <c r="G58" s="6">
        <v>2.0</v>
      </c>
      <c r="H58" s="6">
        <v>12.0</v>
      </c>
      <c r="I58" s="6">
        <v>19.0</v>
      </c>
      <c r="J58" s="6">
        <v>23.0</v>
      </c>
      <c r="K58" s="6">
        <v>7.0</v>
      </c>
      <c r="L58" s="6">
        <v>5.0</v>
      </c>
      <c r="M58" s="6">
        <v>22.0</v>
      </c>
      <c r="N58" s="6">
        <v>3.0</v>
      </c>
      <c r="O58" s="6">
        <v>29.0</v>
      </c>
      <c r="P58" s="6">
        <v>9.0</v>
      </c>
      <c r="Q58" s="6">
        <v>10.0</v>
      </c>
      <c r="R58" s="6">
        <v>26.0</v>
      </c>
      <c r="S58" s="6">
        <v>24.0</v>
      </c>
      <c r="T58" s="6">
        <v>16.0</v>
      </c>
      <c r="U58" s="6">
        <v>17.0</v>
      </c>
      <c r="V58" s="6">
        <v>21.0</v>
      </c>
      <c r="W58" s="6">
        <v>28.0</v>
      </c>
      <c r="X58" s="6">
        <v>30.0</v>
      </c>
      <c r="Y58" s="6">
        <v>14.0</v>
      </c>
      <c r="Z58" s="6">
        <v>8.0</v>
      </c>
      <c r="AA58" s="6">
        <v>18.0</v>
      </c>
      <c r="AB58" s="6" t="s">
        <v>224</v>
      </c>
      <c r="AC58" s="6">
        <v>6.0</v>
      </c>
      <c r="AD58" s="6">
        <v>27.0</v>
      </c>
      <c r="AE58" s="6">
        <v>11.0</v>
      </c>
    </row>
    <row r="59">
      <c r="A59" s="6" t="s">
        <v>339</v>
      </c>
      <c r="B59" s="6">
        <v>18.0</v>
      </c>
      <c r="C59" s="6">
        <v>24.0</v>
      </c>
      <c r="D59" s="6">
        <v>19.0</v>
      </c>
      <c r="E59" s="6">
        <v>12.0</v>
      </c>
      <c r="F59" s="6">
        <v>3.0</v>
      </c>
      <c r="G59" s="6">
        <v>2.0</v>
      </c>
      <c r="H59" s="6">
        <v>6.0</v>
      </c>
      <c r="I59" s="6">
        <v>17.0</v>
      </c>
      <c r="J59" s="6">
        <v>26.0</v>
      </c>
      <c r="K59" s="6">
        <v>4.0</v>
      </c>
      <c r="L59" s="6">
        <v>9.0</v>
      </c>
      <c r="M59" s="6">
        <v>21.0</v>
      </c>
      <c r="N59" s="6">
        <v>5.0</v>
      </c>
      <c r="O59" s="6">
        <v>29.0</v>
      </c>
      <c r="P59" s="6">
        <v>7.0</v>
      </c>
      <c r="Q59" s="6">
        <v>10.0</v>
      </c>
      <c r="R59" s="6">
        <v>22.0</v>
      </c>
      <c r="S59" s="6">
        <v>27.0</v>
      </c>
      <c r="T59" s="6">
        <v>16.0</v>
      </c>
      <c r="U59" s="6">
        <v>20.0</v>
      </c>
      <c r="V59" s="6">
        <v>11.0</v>
      </c>
      <c r="W59" s="6">
        <v>25.0</v>
      </c>
      <c r="X59" s="6">
        <v>30.0</v>
      </c>
      <c r="Y59" s="6">
        <v>13.0</v>
      </c>
      <c r="Z59" s="6">
        <v>8.0</v>
      </c>
      <c r="AA59" s="6">
        <v>23.0</v>
      </c>
      <c r="AB59" s="6">
        <v>1.0</v>
      </c>
      <c r="AC59" s="6">
        <v>15.0</v>
      </c>
      <c r="AD59" s="6">
        <v>28.0</v>
      </c>
      <c r="AE59" s="6">
        <v>14.0</v>
      </c>
    </row>
    <row r="60">
      <c r="A60" s="6" t="s">
        <v>340</v>
      </c>
      <c r="B60" s="6">
        <v>20.0</v>
      </c>
      <c r="C60" s="6">
        <v>24.0</v>
      </c>
      <c r="D60" s="6">
        <v>21.0</v>
      </c>
      <c r="E60" s="6">
        <v>19.0</v>
      </c>
      <c r="F60" s="6">
        <v>8.0</v>
      </c>
      <c r="G60" s="6">
        <v>13.0</v>
      </c>
      <c r="H60" s="6">
        <v>7.0</v>
      </c>
      <c r="I60" s="6">
        <v>14.0</v>
      </c>
      <c r="J60" s="6">
        <v>28.0</v>
      </c>
      <c r="K60" s="6">
        <v>1.0</v>
      </c>
      <c r="L60" s="6">
        <v>2.0</v>
      </c>
      <c r="M60" s="6">
        <v>26.0</v>
      </c>
      <c r="N60" s="6">
        <v>9.0</v>
      </c>
      <c r="O60" s="6">
        <v>29.0</v>
      </c>
      <c r="P60" s="6">
        <v>3.0</v>
      </c>
      <c r="Q60" s="6">
        <v>4.0</v>
      </c>
      <c r="R60" s="6">
        <v>25.0</v>
      </c>
      <c r="S60" s="6">
        <v>23.0</v>
      </c>
      <c r="T60" s="6">
        <v>18.0</v>
      </c>
      <c r="U60" s="6">
        <v>17.0</v>
      </c>
      <c r="V60" s="6">
        <v>11.0</v>
      </c>
      <c r="W60" s="6">
        <v>27.0</v>
      </c>
      <c r="X60" s="6">
        <v>30.0</v>
      </c>
      <c r="Y60" s="6">
        <v>10.0</v>
      </c>
      <c r="Z60" s="6">
        <v>16.0</v>
      </c>
      <c r="AA60" s="6">
        <v>15.0</v>
      </c>
      <c r="AB60" s="6">
        <v>6.0</v>
      </c>
      <c r="AC60" s="6">
        <v>5.0</v>
      </c>
      <c r="AD60" s="6">
        <v>22.0</v>
      </c>
      <c r="AE60" s="6">
        <v>12.0</v>
      </c>
    </row>
    <row r="61">
      <c r="A61" s="6" t="s">
        <v>341</v>
      </c>
      <c r="B61" s="6">
        <v>18.0</v>
      </c>
      <c r="C61" s="6">
        <v>21.0</v>
      </c>
      <c r="D61" s="6">
        <v>23.0</v>
      </c>
      <c r="E61" s="6">
        <v>17.0</v>
      </c>
      <c r="F61" s="6">
        <v>5.0</v>
      </c>
      <c r="G61" s="6">
        <v>4.0</v>
      </c>
      <c r="H61" s="6">
        <v>3.0</v>
      </c>
      <c r="I61" s="6">
        <v>20.0</v>
      </c>
      <c r="J61" s="6">
        <v>28.0</v>
      </c>
      <c r="K61" s="6">
        <v>1.0</v>
      </c>
      <c r="L61" s="6">
        <v>7.0</v>
      </c>
      <c r="M61" s="6">
        <v>26.0</v>
      </c>
      <c r="N61" s="6">
        <v>8.0</v>
      </c>
      <c r="O61" s="6">
        <v>27.0</v>
      </c>
      <c r="P61" s="6">
        <v>6.0</v>
      </c>
      <c r="Q61" s="6">
        <v>9.0</v>
      </c>
      <c r="R61" s="6">
        <v>25.0</v>
      </c>
      <c r="S61" s="6">
        <v>24.0</v>
      </c>
      <c r="T61" s="6">
        <v>15.0</v>
      </c>
      <c r="U61" s="6">
        <v>16.0</v>
      </c>
      <c r="V61" s="6">
        <v>19.0</v>
      </c>
      <c r="W61" s="6">
        <v>29.0</v>
      </c>
      <c r="X61" s="6">
        <v>30.0</v>
      </c>
      <c r="Y61" s="6">
        <v>10.0</v>
      </c>
      <c r="Z61" s="6">
        <v>11.0</v>
      </c>
      <c r="AA61" s="6">
        <v>14.0</v>
      </c>
      <c r="AB61" s="6">
        <v>2.0</v>
      </c>
      <c r="AC61" s="6">
        <v>13.0</v>
      </c>
      <c r="AD61" s="6">
        <v>22.0</v>
      </c>
      <c r="AE61" s="6">
        <v>12.0</v>
      </c>
    </row>
    <row r="65">
      <c r="A65" s="2" t="s">
        <v>345</v>
      </c>
      <c r="B65" s="2" t="s">
        <v>1</v>
      </c>
      <c r="C65" s="2" t="s">
        <v>22</v>
      </c>
      <c r="D65" s="2" t="s">
        <v>23</v>
      </c>
      <c r="E65" s="2" t="s">
        <v>24</v>
      </c>
      <c r="F65" s="2" t="s">
        <v>25</v>
      </c>
      <c r="G65" s="2" t="s">
        <v>26</v>
      </c>
      <c r="H65" s="2" t="s">
        <v>27</v>
      </c>
      <c r="I65" s="2" t="s">
        <v>28</v>
      </c>
      <c r="J65" s="2" t="s">
        <v>29</v>
      </c>
      <c r="K65" s="2" t="s">
        <v>30</v>
      </c>
      <c r="L65" s="2" t="s">
        <v>31</v>
      </c>
      <c r="M65" s="2" t="s">
        <v>32</v>
      </c>
      <c r="N65" s="2" t="s">
        <v>33</v>
      </c>
      <c r="O65" s="2" t="s">
        <v>34</v>
      </c>
      <c r="P65" s="2" t="s">
        <v>35</v>
      </c>
      <c r="Q65" s="2" t="s">
        <v>37</v>
      </c>
      <c r="R65" s="2" t="s">
        <v>38</v>
      </c>
      <c r="S65" s="2" t="s">
        <v>39</v>
      </c>
      <c r="T65" s="2" t="s">
        <v>40</v>
      </c>
      <c r="U65" s="2" t="s">
        <v>41</v>
      </c>
      <c r="V65" s="2" t="s">
        <v>42</v>
      </c>
      <c r="W65" s="2" t="s">
        <v>43</v>
      </c>
      <c r="X65" s="2" t="s">
        <v>44</v>
      </c>
      <c r="Y65" s="2" t="s">
        <v>45</v>
      </c>
      <c r="Z65" s="2" t="s">
        <v>46</v>
      </c>
      <c r="AA65" s="2" t="s">
        <v>47</v>
      </c>
      <c r="AB65" s="2" t="s">
        <v>48</v>
      </c>
      <c r="AC65" s="2" t="s">
        <v>49</v>
      </c>
      <c r="AD65" s="2" t="s">
        <v>50</v>
      </c>
      <c r="AE65" s="2" t="s">
        <v>51</v>
      </c>
    </row>
    <row r="66">
      <c r="B66" s="2">
        <v>11.0</v>
      </c>
      <c r="C66" s="2">
        <v>18.0</v>
      </c>
      <c r="D66" s="2">
        <v>14.0</v>
      </c>
      <c r="E66" s="2">
        <v>12.0</v>
      </c>
      <c r="F66" s="2">
        <v>1.0</v>
      </c>
      <c r="G66" s="2">
        <v>1.0</v>
      </c>
      <c r="H66" s="2">
        <v>3.0</v>
      </c>
      <c r="I66" s="2">
        <v>14.0</v>
      </c>
      <c r="J66" s="2">
        <v>23.0</v>
      </c>
      <c r="K66" s="2">
        <v>1.0</v>
      </c>
      <c r="L66" s="2">
        <v>2.0</v>
      </c>
      <c r="M66" s="2">
        <v>19.0</v>
      </c>
      <c r="N66" s="2">
        <v>2.0</v>
      </c>
      <c r="O66" s="2">
        <v>25.0</v>
      </c>
      <c r="P66" s="2">
        <v>2.0</v>
      </c>
      <c r="Q66" s="2">
        <v>2.0</v>
      </c>
      <c r="R66" s="2">
        <v>22.0</v>
      </c>
      <c r="S66" s="2">
        <v>20.0</v>
      </c>
      <c r="T66" s="2">
        <v>12.0</v>
      </c>
      <c r="U66" s="2">
        <v>9.0</v>
      </c>
      <c r="V66" s="2">
        <v>11.0</v>
      </c>
      <c r="W66" s="2">
        <v>23.0</v>
      </c>
      <c r="X66" s="2">
        <v>29.0</v>
      </c>
      <c r="Y66" s="2">
        <v>7.0</v>
      </c>
      <c r="Z66" s="2">
        <v>8.0</v>
      </c>
      <c r="AA66" s="2">
        <v>3.0</v>
      </c>
      <c r="AB66" s="2">
        <v>1.0</v>
      </c>
      <c r="AC66" s="2">
        <v>5.0</v>
      </c>
      <c r="AD66" s="2">
        <v>21.0</v>
      </c>
      <c r="AE66" s="2">
        <v>9.0</v>
      </c>
    </row>
    <row r="67">
      <c r="B67" s="2">
        <v>13.0</v>
      </c>
      <c r="C67" s="2">
        <v>20.0</v>
      </c>
      <c r="D67" s="2">
        <v>16.0</v>
      </c>
      <c r="E67" s="2">
        <v>14.0</v>
      </c>
      <c r="F67" s="2">
        <v>2.0</v>
      </c>
      <c r="G67" s="2">
        <v>1.0</v>
      </c>
      <c r="H67" s="2">
        <v>4.0</v>
      </c>
      <c r="I67" s="2">
        <v>14.0</v>
      </c>
      <c r="J67" s="2">
        <v>23.0</v>
      </c>
      <c r="K67" s="2">
        <v>1.0</v>
      </c>
      <c r="L67" s="2">
        <v>3.0</v>
      </c>
      <c r="M67" s="2">
        <v>21.0</v>
      </c>
      <c r="N67" s="2">
        <v>3.0</v>
      </c>
      <c r="O67" s="2">
        <v>27.0</v>
      </c>
      <c r="P67" s="2">
        <v>3.0</v>
      </c>
      <c r="Q67" s="2">
        <v>2.0</v>
      </c>
      <c r="R67" s="2">
        <v>23.0</v>
      </c>
      <c r="S67" s="2">
        <v>20.0</v>
      </c>
      <c r="T67" s="2">
        <v>12.0</v>
      </c>
      <c r="U67" s="2">
        <v>10.0</v>
      </c>
      <c r="V67" s="2">
        <v>11.0</v>
      </c>
      <c r="W67" s="2">
        <v>24.0</v>
      </c>
      <c r="X67" s="2">
        <v>30.0</v>
      </c>
      <c r="Y67" s="2">
        <v>9.0</v>
      </c>
      <c r="Z67" s="2">
        <v>8.0</v>
      </c>
      <c r="AA67" s="2">
        <v>11.0</v>
      </c>
      <c r="AB67" s="2">
        <v>1.0</v>
      </c>
      <c r="AC67" s="2">
        <v>5.0</v>
      </c>
      <c r="AD67" s="2">
        <v>22.0</v>
      </c>
      <c r="AE67" s="2">
        <v>10.0</v>
      </c>
    </row>
    <row r="68">
      <c r="B68" s="2">
        <v>14.0</v>
      </c>
      <c r="C68" s="2">
        <v>20.0</v>
      </c>
      <c r="D68" s="2">
        <v>17.0</v>
      </c>
      <c r="E68" s="2">
        <v>15.0</v>
      </c>
      <c r="F68" s="2">
        <v>2.0</v>
      </c>
      <c r="G68" s="2">
        <v>2.0</v>
      </c>
      <c r="H68" s="2">
        <v>4.0</v>
      </c>
      <c r="I68" s="2">
        <v>15.0</v>
      </c>
      <c r="J68" s="2">
        <v>23.0</v>
      </c>
      <c r="K68" s="2">
        <v>1.0</v>
      </c>
      <c r="L68" s="2">
        <v>3.0</v>
      </c>
      <c r="M68" s="2">
        <v>22.0</v>
      </c>
      <c r="N68" s="2">
        <v>3.0</v>
      </c>
      <c r="O68" s="2">
        <v>28.0</v>
      </c>
      <c r="P68" s="2">
        <v>3.0</v>
      </c>
      <c r="Q68" s="2">
        <v>3.0</v>
      </c>
      <c r="R68" s="2">
        <v>23.0</v>
      </c>
      <c r="S68" s="2">
        <v>21.0</v>
      </c>
      <c r="T68" s="2">
        <v>13.0</v>
      </c>
      <c r="U68" s="2">
        <v>13.0</v>
      </c>
      <c r="V68" s="2">
        <v>13.0</v>
      </c>
      <c r="W68" s="2">
        <v>25.0</v>
      </c>
      <c r="X68" s="2">
        <v>30.0</v>
      </c>
      <c r="Y68" s="2">
        <v>10.0</v>
      </c>
      <c r="Z68" s="2">
        <v>8.0</v>
      </c>
      <c r="AA68" s="2">
        <v>13.0</v>
      </c>
      <c r="AB68" s="2">
        <v>1.0</v>
      </c>
      <c r="AC68" s="2">
        <v>6.0</v>
      </c>
      <c r="AD68" s="2">
        <v>22.0</v>
      </c>
      <c r="AE68" s="2">
        <v>10.0</v>
      </c>
    </row>
    <row r="69">
      <c r="B69" s="2">
        <v>14.0</v>
      </c>
      <c r="C69" s="2">
        <v>20.0</v>
      </c>
      <c r="D69" s="2">
        <v>19.0</v>
      </c>
      <c r="E69" s="2">
        <v>15.0</v>
      </c>
      <c r="F69" s="2">
        <v>2.0</v>
      </c>
      <c r="G69" s="2">
        <v>2.0</v>
      </c>
      <c r="H69" s="2">
        <v>4.0</v>
      </c>
      <c r="I69" s="2">
        <v>15.0</v>
      </c>
      <c r="J69" s="2">
        <v>24.0</v>
      </c>
      <c r="K69" s="2">
        <v>1.0</v>
      </c>
      <c r="L69" s="2">
        <v>3.0</v>
      </c>
      <c r="M69" s="2">
        <v>22.0</v>
      </c>
      <c r="N69" s="2">
        <v>4.0</v>
      </c>
      <c r="O69" s="2">
        <v>28.0</v>
      </c>
      <c r="P69" s="2">
        <v>4.0</v>
      </c>
      <c r="Q69" s="2">
        <v>4.0</v>
      </c>
      <c r="R69" s="2">
        <v>23.0</v>
      </c>
      <c r="S69" s="2">
        <v>21.0</v>
      </c>
      <c r="T69" s="2">
        <v>13.0</v>
      </c>
      <c r="U69" s="2">
        <v>14.0</v>
      </c>
      <c r="V69" s="2">
        <v>13.0</v>
      </c>
      <c r="W69" s="2">
        <v>25.0</v>
      </c>
      <c r="X69" s="2">
        <v>30.0</v>
      </c>
      <c r="Y69" s="2">
        <v>10.0</v>
      </c>
      <c r="Z69" s="2">
        <v>8.0</v>
      </c>
      <c r="AA69" s="2">
        <v>14.0</v>
      </c>
      <c r="AB69" s="2">
        <v>1.0</v>
      </c>
      <c r="AC69" s="2">
        <v>6.0</v>
      </c>
      <c r="AD69" s="2">
        <v>22.0</v>
      </c>
      <c r="AE69" s="2">
        <v>11.0</v>
      </c>
    </row>
    <row r="70">
      <c r="B70" s="2">
        <v>14.0</v>
      </c>
      <c r="C70" s="2">
        <v>21.0</v>
      </c>
      <c r="D70" s="2">
        <v>19.0</v>
      </c>
      <c r="E70" s="2">
        <v>15.0</v>
      </c>
      <c r="F70" s="2">
        <v>3.0</v>
      </c>
      <c r="G70" s="2">
        <v>2.0</v>
      </c>
      <c r="H70" s="2">
        <v>5.0</v>
      </c>
      <c r="I70" s="2">
        <v>16.0</v>
      </c>
      <c r="J70" s="2">
        <v>24.0</v>
      </c>
      <c r="K70" s="2">
        <v>1.0</v>
      </c>
      <c r="L70" s="2">
        <v>4.0</v>
      </c>
      <c r="M70" s="2">
        <v>22.0</v>
      </c>
      <c r="N70" s="2">
        <v>4.0</v>
      </c>
      <c r="O70" s="2">
        <v>29.0</v>
      </c>
      <c r="P70" s="2">
        <v>4.0</v>
      </c>
      <c r="Q70" s="2">
        <v>4.0</v>
      </c>
      <c r="R70" s="2">
        <v>23.0</v>
      </c>
      <c r="S70" s="2">
        <v>22.0</v>
      </c>
      <c r="T70" s="2">
        <v>14.0</v>
      </c>
      <c r="U70" s="2">
        <v>14.0</v>
      </c>
      <c r="V70" s="2">
        <v>16.0</v>
      </c>
      <c r="W70" s="2">
        <v>26.0</v>
      </c>
      <c r="X70" s="2">
        <v>30.0</v>
      </c>
      <c r="Y70" s="2">
        <v>10.0</v>
      </c>
      <c r="Z70" s="2">
        <v>9.0</v>
      </c>
      <c r="AA70" s="2">
        <v>14.0</v>
      </c>
      <c r="AB70" s="2">
        <v>1.0</v>
      </c>
      <c r="AC70" s="2">
        <v>7.0</v>
      </c>
      <c r="AD70" s="2">
        <v>22.0</v>
      </c>
      <c r="AE70" s="2">
        <v>11.0</v>
      </c>
    </row>
    <row r="71">
      <c r="B71" s="2">
        <v>14.0</v>
      </c>
      <c r="C71" s="2">
        <v>21.0</v>
      </c>
      <c r="D71" s="2">
        <v>19.0</v>
      </c>
      <c r="E71" s="2">
        <v>15.0</v>
      </c>
      <c r="F71" s="2">
        <v>3.0</v>
      </c>
      <c r="G71" s="2">
        <v>2.0</v>
      </c>
      <c r="H71" s="2">
        <v>5.0</v>
      </c>
      <c r="I71" s="2">
        <v>16.0</v>
      </c>
      <c r="J71" s="2">
        <v>24.0</v>
      </c>
      <c r="K71" s="2">
        <v>1.0</v>
      </c>
      <c r="L71" s="2">
        <v>4.0</v>
      </c>
      <c r="M71" s="2">
        <v>22.0</v>
      </c>
      <c r="N71" s="2">
        <v>5.0</v>
      </c>
      <c r="O71" s="2">
        <v>29.0</v>
      </c>
      <c r="P71" s="2">
        <v>5.0</v>
      </c>
      <c r="Q71" s="2">
        <v>5.0</v>
      </c>
      <c r="R71" s="2">
        <v>24.0</v>
      </c>
      <c r="S71" s="2">
        <v>22.0</v>
      </c>
      <c r="T71" s="2">
        <v>14.0</v>
      </c>
      <c r="U71" s="2">
        <v>14.0</v>
      </c>
      <c r="V71" s="2">
        <v>17.0</v>
      </c>
      <c r="W71" s="2">
        <v>26.0</v>
      </c>
      <c r="X71" s="2">
        <v>30.0</v>
      </c>
      <c r="Y71" s="2">
        <v>10.0</v>
      </c>
      <c r="Z71" s="2">
        <v>10.0</v>
      </c>
      <c r="AA71" s="2">
        <v>14.0</v>
      </c>
      <c r="AB71" s="2">
        <v>1.0</v>
      </c>
      <c r="AC71" s="2">
        <v>8.0</v>
      </c>
      <c r="AD71" s="2">
        <v>22.0</v>
      </c>
      <c r="AE71" s="2">
        <v>11.0</v>
      </c>
    </row>
    <row r="72">
      <c r="B72" s="2">
        <v>15.0</v>
      </c>
      <c r="C72" s="2">
        <v>21.0</v>
      </c>
      <c r="D72" s="2">
        <v>19.0</v>
      </c>
      <c r="E72" s="2">
        <v>15.0</v>
      </c>
      <c r="F72" s="2">
        <v>3.0</v>
      </c>
      <c r="G72" s="2">
        <v>2.0</v>
      </c>
      <c r="H72" s="2">
        <v>6.0</v>
      </c>
      <c r="I72" s="2">
        <v>16.0</v>
      </c>
      <c r="J72" s="2">
        <v>25.0</v>
      </c>
      <c r="K72" s="2">
        <v>1.0</v>
      </c>
      <c r="L72" s="2">
        <v>4.0</v>
      </c>
      <c r="M72" s="2">
        <v>23.0</v>
      </c>
      <c r="N72" s="2">
        <v>5.0</v>
      </c>
      <c r="O72" s="2">
        <v>29.0</v>
      </c>
      <c r="P72" s="2">
        <v>5.0</v>
      </c>
      <c r="Q72" s="2">
        <v>6.0</v>
      </c>
      <c r="R72" s="2">
        <v>24.0</v>
      </c>
      <c r="S72" s="2">
        <v>23.0</v>
      </c>
      <c r="T72" s="2">
        <v>14.0</v>
      </c>
      <c r="U72" s="2">
        <v>14.0</v>
      </c>
      <c r="V72" s="2">
        <v>17.0</v>
      </c>
      <c r="W72" s="2">
        <v>27.0</v>
      </c>
      <c r="X72" s="2">
        <v>30.0</v>
      </c>
      <c r="Y72" s="2">
        <v>10.0</v>
      </c>
      <c r="Z72" s="2">
        <v>10.0</v>
      </c>
      <c r="AA72" s="2">
        <v>15.0</v>
      </c>
      <c r="AB72" s="2">
        <v>1.0</v>
      </c>
      <c r="AC72" s="2">
        <v>8.0</v>
      </c>
      <c r="AD72" s="2">
        <v>23.0</v>
      </c>
      <c r="AE72" s="2">
        <v>12.0</v>
      </c>
    </row>
    <row r="73">
      <c r="B73" s="2">
        <v>15.0</v>
      </c>
      <c r="C73" s="2">
        <v>21.0</v>
      </c>
      <c r="D73" s="2">
        <v>19.0</v>
      </c>
      <c r="E73" s="2">
        <v>16.0</v>
      </c>
      <c r="F73" s="2">
        <v>3.0</v>
      </c>
      <c r="G73" s="2">
        <v>2.0</v>
      </c>
      <c r="H73" s="2">
        <v>6.0</v>
      </c>
      <c r="I73" s="2">
        <v>17.0</v>
      </c>
      <c r="J73" s="2">
        <v>26.0</v>
      </c>
      <c r="K73" s="2">
        <v>1.0</v>
      </c>
      <c r="L73" s="2">
        <v>5.0</v>
      </c>
      <c r="M73" s="2">
        <v>23.0</v>
      </c>
      <c r="N73" s="2">
        <v>5.0</v>
      </c>
      <c r="O73" s="2">
        <v>29.0</v>
      </c>
      <c r="P73" s="2">
        <v>6.0</v>
      </c>
      <c r="Q73" s="2">
        <v>6.0</v>
      </c>
      <c r="R73" s="2">
        <v>24.0</v>
      </c>
      <c r="S73" s="2">
        <v>23.0</v>
      </c>
      <c r="T73" s="2">
        <v>14.0</v>
      </c>
      <c r="U73" s="2">
        <v>14.0</v>
      </c>
      <c r="V73" s="2">
        <v>19.0</v>
      </c>
      <c r="W73" s="2">
        <v>27.0</v>
      </c>
      <c r="X73" s="2">
        <v>30.0</v>
      </c>
      <c r="Y73" s="2">
        <v>10.0</v>
      </c>
      <c r="Z73" s="2">
        <v>11.0</v>
      </c>
      <c r="AA73" s="2">
        <v>16.0</v>
      </c>
      <c r="AB73" s="2">
        <v>1.0</v>
      </c>
      <c r="AC73" s="2">
        <v>8.0</v>
      </c>
      <c r="AD73" s="2">
        <v>23.0</v>
      </c>
      <c r="AE73" s="2">
        <v>12.0</v>
      </c>
    </row>
    <row r="74">
      <c r="B74" s="2">
        <v>15.0</v>
      </c>
      <c r="C74" s="2">
        <v>21.0</v>
      </c>
      <c r="D74" s="2">
        <v>19.0</v>
      </c>
      <c r="E74" s="2">
        <v>16.0</v>
      </c>
      <c r="F74" s="2">
        <v>3.0</v>
      </c>
      <c r="G74" s="2">
        <v>2.0</v>
      </c>
      <c r="H74" s="2">
        <v>6.0</v>
      </c>
      <c r="I74" s="2">
        <v>17.0</v>
      </c>
      <c r="J74" s="2">
        <v>26.0</v>
      </c>
      <c r="K74" s="2">
        <v>1.0</v>
      </c>
      <c r="L74" s="2">
        <v>5.0</v>
      </c>
      <c r="M74" s="2">
        <v>24.0</v>
      </c>
      <c r="N74" s="2">
        <v>5.0</v>
      </c>
      <c r="O74" s="2">
        <v>29.0</v>
      </c>
      <c r="P74" s="2">
        <v>6.0</v>
      </c>
      <c r="Q74" s="2">
        <v>7.0</v>
      </c>
      <c r="R74" s="2">
        <v>25.0</v>
      </c>
      <c r="S74" s="2">
        <v>23.0</v>
      </c>
      <c r="T74" s="2">
        <v>15.0</v>
      </c>
      <c r="U74" s="2">
        <v>15.0</v>
      </c>
      <c r="V74" s="2">
        <v>19.0</v>
      </c>
      <c r="W74" s="2">
        <v>27.0</v>
      </c>
      <c r="X74" s="2">
        <v>30.0</v>
      </c>
      <c r="Y74" s="2">
        <v>11.0</v>
      </c>
      <c r="Z74" s="2">
        <v>11.0</v>
      </c>
      <c r="AA74" s="2">
        <v>16.0</v>
      </c>
      <c r="AB74" s="2">
        <v>1.0</v>
      </c>
      <c r="AC74" s="2">
        <v>9.0</v>
      </c>
      <c r="AD74" s="2">
        <v>23.0</v>
      </c>
      <c r="AE74" s="2">
        <v>12.0</v>
      </c>
    </row>
    <row r="75">
      <c r="B75" s="2">
        <v>15.0</v>
      </c>
      <c r="C75" s="2">
        <v>21.0</v>
      </c>
      <c r="D75" s="2">
        <v>19.0</v>
      </c>
      <c r="E75" s="2">
        <v>16.0</v>
      </c>
      <c r="F75" s="2">
        <v>3.0</v>
      </c>
      <c r="G75" s="2">
        <v>2.0</v>
      </c>
      <c r="H75" s="2">
        <v>6.0</v>
      </c>
      <c r="I75" s="2">
        <v>17.0</v>
      </c>
      <c r="J75" s="2">
        <v>26.0</v>
      </c>
      <c r="K75" s="2">
        <v>2.0</v>
      </c>
      <c r="L75" s="2">
        <v>5.0</v>
      </c>
      <c r="M75" s="2">
        <v>24.0</v>
      </c>
      <c r="N75" s="2">
        <v>5.0</v>
      </c>
      <c r="O75" s="2">
        <v>29.0</v>
      </c>
      <c r="P75" s="2">
        <v>6.0</v>
      </c>
      <c r="Q75" s="2">
        <v>7.0</v>
      </c>
      <c r="R75" s="2">
        <v>25.0</v>
      </c>
      <c r="S75" s="2">
        <v>23.0</v>
      </c>
      <c r="T75" s="2">
        <v>15.0</v>
      </c>
      <c r="U75" s="2">
        <v>15.0</v>
      </c>
      <c r="V75" s="2">
        <v>19.0</v>
      </c>
      <c r="W75" s="2">
        <v>27.0</v>
      </c>
      <c r="X75" s="2">
        <v>30.0</v>
      </c>
      <c r="Y75" s="2">
        <v>11.0</v>
      </c>
      <c r="Z75" s="2">
        <v>11.0</v>
      </c>
      <c r="AA75" s="2">
        <v>17.0</v>
      </c>
      <c r="AB75" s="2">
        <v>1.0</v>
      </c>
      <c r="AC75" s="2">
        <v>9.0</v>
      </c>
      <c r="AD75" s="2">
        <v>23.0</v>
      </c>
      <c r="AE75" s="2">
        <v>12.0</v>
      </c>
    </row>
    <row r="76">
      <c r="B76" s="2">
        <v>16.0</v>
      </c>
      <c r="C76" s="2">
        <v>22.0</v>
      </c>
      <c r="D76" s="2">
        <v>19.0</v>
      </c>
      <c r="E76" s="2">
        <v>16.0</v>
      </c>
      <c r="F76" s="2">
        <v>4.0</v>
      </c>
      <c r="G76" s="2">
        <v>3.0</v>
      </c>
      <c r="H76" s="2">
        <v>6.0</v>
      </c>
      <c r="I76" s="2">
        <v>18.0</v>
      </c>
      <c r="J76" s="2">
        <v>26.0</v>
      </c>
      <c r="K76" s="2">
        <v>2.0</v>
      </c>
      <c r="L76" s="2">
        <v>5.0</v>
      </c>
      <c r="M76" s="2">
        <v>24.0</v>
      </c>
      <c r="N76" s="2">
        <v>5.0</v>
      </c>
      <c r="O76" s="2">
        <v>29.0</v>
      </c>
      <c r="P76" s="2">
        <v>7.0</v>
      </c>
      <c r="Q76" s="2">
        <v>8.0</v>
      </c>
      <c r="R76" s="2">
        <v>25.0</v>
      </c>
      <c r="S76" s="2">
        <v>24.0</v>
      </c>
      <c r="T76" s="2">
        <v>15.0</v>
      </c>
      <c r="U76" s="2">
        <v>15.0</v>
      </c>
      <c r="V76" s="2">
        <v>19.0</v>
      </c>
      <c r="W76" s="2">
        <v>27.0</v>
      </c>
      <c r="X76" s="2">
        <v>30.0</v>
      </c>
      <c r="Y76" s="2">
        <v>11.0</v>
      </c>
      <c r="Z76" s="2">
        <v>11.0</v>
      </c>
      <c r="AA76" s="2">
        <v>17.0</v>
      </c>
      <c r="AB76" s="2">
        <v>1.0</v>
      </c>
      <c r="AC76" s="2">
        <v>10.0</v>
      </c>
      <c r="AD76" s="2">
        <v>24.0</v>
      </c>
      <c r="AE76" s="2">
        <v>12.0</v>
      </c>
    </row>
    <row r="77">
      <c r="B77" s="2">
        <v>16.0</v>
      </c>
      <c r="C77" s="2">
        <v>22.0</v>
      </c>
      <c r="D77" s="2">
        <v>19.0</v>
      </c>
      <c r="E77" s="2">
        <v>17.0</v>
      </c>
      <c r="F77" s="2">
        <v>4.0</v>
      </c>
      <c r="G77" s="2">
        <v>3.0</v>
      </c>
      <c r="H77" s="2">
        <v>6.0</v>
      </c>
      <c r="I77" s="2">
        <v>18.0</v>
      </c>
      <c r="J77" s="2">
        <v>27.0</v>
      </c>
      <c r="K77" s="2">
        <v>2.0</v>
      </c>
      <c r="L77" s="2">
        <v>6.0</v>
      </c>
      <c r="M77" s="2">
        <v>24.0</v>
      </c>
      <c r="N77" s="2">
        <v>6.0</v>
      </c>
      <c r="O77" s="2">
        <v>29.0</v>
      </c>
      <c r="P77" s="2">
        <v>7.0</v>
      </c>
      <c r="Q77" s="2">
        <v>8.0</v>
      </c>
      <c r="R77" s="2">
        <v>25.0</v>
      </c>
      <c r="S77" s="2">
        <v>24.0</v>
      </c>
      <c r="T77" s="2">
        <v>15.0</v>
      </c>
      <c r="U77" s="2">
        <v>16.0</v>
      </c>
      <c r="V77" s="2">
        <v>19.0</v>
      </c>
      <c r="W77" s="2">
        <v>27.0</v>
      </c>
      <c r="X77" s="2">
        <v>30.0</v>
      </c>
      <c r="Y77" s="2">
        <v>11.0</v>
      </c>
      <c r="Z77" s="2">
        <v>11.0</v>
      </c>
      <c r="AA77" s="2">
        <v>17.0</v>
      </c>
      <c r="AB77" s="2">
        <v>1.0</v>
      </c>
      <c r="AC77" s="2">
        <v>10.0</v>
      </c>
      <c r="AD77" s="2">
        <v>25.0</v>
      </c>
      <c r="AE77" s="2">
        <v>12.0</v>
      </c>
    </row>
    <row r="78">
      <c r="B78" s="2">
        <v>16.0</v>
      </c>
      <c r="C78" s="2">
        <v>22.0</v>
      </c>
      <c r="D78" s="2">
        <v>20.0</v>
      </c>
      <c r="E78" s="2">
        <v>17.0</v>
      </c>
      <c r="F78" s="2">
        <v>4.0</v>
      </c>
      <c r="G78" s="2">
        <v>3.0</v>
      </c>
      <c r="H78" s="2">
        <v>6.0</v>
      </c>
      <c r="I78" s="2">
        <v>18.0</v>
      </c>
      <c r="J78" s="2">
        <v>27.0</v>
      </c>
      <c r="K78" s="2">
        <v>3.0</v>
      </c>
      <c r="L78" s="2">
        <v>6.0</v>
      </c>
      <c r="M78" s="2">
        <v>25.0</v>
      </c>
      <c r="N78" s="2">
        <v>6.0</v>
      </c>
      <c r="O78" s="2">
        <v>29.0</v>
      </c>
      <c r="P78" s="2">
        <v>7.0</v>
      </c>
      <c r="Q78" s="2">
        <v>8.0</v>
      </c>
      <c r="R78" s="2">
        <v>25.0</v>
      </c>
      <c r="S78" s="2">
        <v>24.0</v>
      </c>
      <c r="T78" s="2">
        <v>16.0</v>
      </c>
      <c r="U78" s="2">
        <v>16.0</v>
      </c>
      <c r="V78" s="2">
        <v>19.0</v>
      </c>
      <c r="W78" s="2">
        <v>28.0</v>
      </c>
      <c r="X78" s="2">
        <v>30.0</v>
      </c>
      <c r="Y78" s="2">
        <v>12.0</v>
      </c>
      <c r="Z78" s="2">
        <v>11.0</v>
      </c>
      <c r="AA78" s="2">
        <v>17.0</v>
      </c>
      <c r="AB78" s="2">
        <v>1.0</v>
      </c>
      <c r="AC78" s="2">
        <v>10.0</v>
      </c>
      <c r="AD78" s="2">
        <v>25.0</v>
      </c>
      <c r="AE78" s="2">
        <v>12.0</v>
      </c>
    </row>
    <row r="79">
      <c r="B79" s="2">
        <v>17.0</v>
      </c>
      <c r="C79" s="2">
        <v>22.0</v>
      </c>
      <c r="D79" s="2">
        <v>20.0</v>
      </c>
      <c r="E79" s="2">
        <v>17.0</v>
      </c>
      <c r="F79" s="2">
        <v>4.0</v>
      </c>
      <c r="G79" s="2">
        <v>3.0</v>
      </c>
      <c r="H79" s="2">
        <v>6.0</v>
      </c>
      <c r="I79" s="2">
        <v>19.0</v>
      </c>
      <c r="J79" s="2">
        <v>27.0</v>
      </c>
      <c r="K79" s="2">
        <v>3.0</v>
      </c>
      <c r="L79" s="2">
        <v>7.0</v>
      </c>
      <c r="M79" s="2">
        <v>25.0</v>
      </c>
      <c r="N79" s="2">
        <v>7.0</v>
      </c>
      <c r="O79" s="2">
        <v>29.0</v>
      </c>
      <c r="P79" s="2">
        <v>7.0</v>
      </c>
      <c r="Q79" s="2">
        <v>8.0</v>
      </c>
      <c r="R79" s="2">
        <v>26.0</v>
      </c>
      <c r="S79" s="2">
        <v>24.0</v>
      </c>
      <c r="T79" s="2">
        <v>16.0</v>
      </c>
      <c r="U79" s="2">
        <v>16.0</v>
      </c>
      <c r="V79" s="2">
        <v>20.0</v>
      </c>
      <c r="W79" s="2">
        <v>28.0</v>
      </c>
      <c r="X79" s="2">
        <v>30.0</v>
      </c>
      <c r="Y79" s="2">
        <v>12.0</v>
      </c>
      <c r="Z79" s="2">
        <v>11.0</v>
      </c>
      <c r="AA79" s="2">
        <v>18.0</v>
      </c>
      <c r="AB79" s="2">
        <v>1.0</v>
      </c>
      <c r="AC79" s="2">
        <v>10.0</v>
      </c>
      <c r="AD79" s="2">
        <v>25.0</v>
      </c>
      <c r="AE79" s="2">
        <v>12.0</v>
      </c>
    </row>
    <row r="80">
      <c r="B80" s="2">
        <v>17.0</v>
      </c>
      <c r="C80" s="2">
        <v>22.0</v>
      </c>
      <c r="D80" s="2">
        <v>21.0</v>
      </c>
      <c r="E80" s="2">
        <v>18.0</v>
      </c>
      <c r="F80" s="2">
        <v>5.0</v>
      </c>
      <c r="G80" s="2">
        <v>3.0</v>
      </c>
      <c r="H80" s="2">
        <v>6.0</v>
      </c>
      <c r="I80" s="2">
        <v>19.0</v>
      </c>
      <c r="J80" s="2">
        <v>27.0</v>
      </c>
      <c r="K80" s="2">
        <v>3.0</v>
      </c>
      <c r="L80" s="2">
        <v>7.0</v>
      </c>
      <c r="M80" s="2">
        <v>25.0</v>
      </c>
      <c r="N80" s="2">
        <v>7.0</v>
      </c>
      <c r="O80" s="2">
        <v>29.0</v>
      </c>
      <c r="P80" s="2">
        <v>7.0</v>
      </c>
      <c r="Q80" s="2">
        <v>9.0</v>
      </c>
      <c r="R80" s="2">
        <v>26.0</v>
      </c>
      <c r="S80" s="2">
        <v>24.0</v>
      </c>
      <c r="T80" s="2">
        <v>16.0</v>
      </c>
      <c r="U80" s="2">
        <v>16.0</v>
      </c>
      <c r="V80" s="2">
        <v>20.0</v>
      </c>
      <c r="W80" s="2">
        <v>28.0</v>
      </c>
      <c r="X80" s="2">
        <v>30.0</v>
      </c>
      <c r="Y80" s="2">
        <v>12.0</v>
      </c>
      <c r="Z80" s="2">
        <v>12.0</v>
      </c>
      <c r="AA80" s="2">
        <v>18.0</v>
      </c>
      <c r="AB80" s="2">
        <v>2.0</v>
      </c>
      <c r="AC80" s="2">
        <v>10.0</v>
      </c>
      <c r="AD80" s="2">
        <v>25.0</v>
      </c>
      <c r="AE80" s="2">
        <v>13.0</v>
      </c>
    </row>
    <row r="81">
      <c r="B81" s="2">
        <v>17.0</v>
      </c>
      <c r="C81" s="2">
        <v>23.0</v>
      </c>
      <c r="D81" s="2">
        <v>21.0</v>
      </c>
      <c r="E81" s="2">
        <v>18.0</v>
      </c>
      <c r="F81" s="2">
        <v>5.0</v>
      </c>
      <c r="G81" s="2">
        <v>3.0</v>
      </c>
      <c r="H81" s="2">
        <v>7.0</v>
      </c>
      <c r="I81" s="2">
        <v>19.0</v>
      </c>
      <c r="J81" s="2">
        <v>27.0</v>
      </c>
      <c r="K81" s="2">
        <v>3.0</v>
      </c>
      <c r="L81" s="2">
        <v>7.0</v>
      </c>
      <c r="M81" s="2">
        <v>26.0</v>
      </c>
      <c r="N81" s="2">
        <v>8.0</v>
      </c>
      <c r="O81" s="2">
        <v>29.0</v>
      </c>
      <c r="P81" s="2">
        <v>7.0</v>
      </c>
      <c r="Q81" s="2">
        <v>9.0</v>
      </c>
      <c r="R81" s="2">
        <v>26.0</v>
      </c>
      <c r="S81" s="2">
        <v>24.0</v>
      </c>
      <c r="T81" s="2">
        <v>16.0</v>
      </c>
      <c r="U81" s="2">
        <v>17.0</v>
      </c>
      <c r="V81" s="2">
        <v>20.0</v>
      </c>
      <c r="W81" s="2">
        <v>28.0</v>
      </c>
      <c r="X81" s="2">
        <v>30.0</v>
      </c>
      <c r="Y81" s="2">
        <v>12.0</v>
      </c>
      <c r="Z81" s="2">
        <v>12.0</v>
      </c>
      <c r="AA81" s="2">
        <v>18.0</v>
      </c>
      <c r="AB81" s="2">
        <v>2.0</v>
      </c>
      <c r="AC81" s="2">
        <v>10.0</v>
      </c>
      <c r="AD81" s="2">
        <v>25.0</v>
      </c>
      <c r="AE81" s="2">
        <v>13.0</v>
      </c>
    </row>
    <row r="82">
      <c r="B82" s="2">
        <v>17.0</v>
      </c>
      <c r="C82" s="2">
        <v>23.0</v>
      </c>
      <c r="D82" s="2">
        <v>21.0</v>
      </c>
      <c r="E82" s="2">
        <v>18.0</v>
      </c>
      <c r="F82" s="2">
        <v>5.0</v>
      </c>
      <c r="G82" s="2">
        <v>4.0</v>
      </c>
      <c r="H82" s="2">
        <v>7.0</v>
      </c>
      <c r="I82" s="2">
        <v>19.0</v>
      </c>
      <c r="J82" s="2">
        <v>27.0</v>
      </c>
      <c r="K82" s="2">
        <v>4.0</v>
      </c>
      <c r="L82" s="2">
        <v>7.0</v>
      </c>
      <c r="M82" s="2">
        <v>26.0</v>
      </c>
      <c r="N82" s="2">
        <v>8.0</v>
      </c>
      <c r="O82" s="2">
        <v>29.0</v>
      </c>
      <c r="P82" s="2">
        <v>8.0</v>
      </c>
      <c r="Q82" s="2">
        <v>9.0</v>
      </c>
      <c r="R82" s="2">
        <v>26.0</v>
      </c>
      <c r="S82" s="2">
        <v>24.0</v>
      </c>
      <c r="T82" s="2">
        <v>16.0</v>
      </c>
      <c r="U82" s="2">
        <v>17.0</v>
      </c>
      <c r="V82" s="2">
        <v>20.0</v>
      </c>
      <c r="W82" s="2">
        <v>28.0</v>
      </c>
      <c r="X82" s="2">
        <v>30.0</v>
      </c>
      <c r="Y82" s="2">
        <v>13.0</v>
      </c>
      <c r="Z82" s="2">
        <v>12.0</v>
      </c>
      <c r="AA82" s="2">
        <v>18.0</v>
      </c>
      <c r="AB82" s="2">
        <v>2.0</v>
      </c>
      <c r="AC82" s="2">
        <v>11.0</v>
      </c>
      <c r="AD82" s="2">
        <v>25.0</v>
      </c>
      <c r="AE82" s="2">
        <v>13.0</v>
      </c>
    </row>
    <row r="83">
      <c r="B83" s="2">
        <v>17.0</v>
      </c>
      <c r="C83" s="2">
        <v>24.0</v>
      </c>
      <c r="D83" s="2">
        <v>21.0</v>
      </c>
      <c r="E83" s="2">
        <v>18.0</v>
      </c>
      <c r="F83" s="2">
        <v>6.0</v>
      </c>
      <c r="G83" s="2">
        <v>4.0</v>
      </c>
      <c r="H83" s="2">
        <v>7.0</v>
      </c>
      <c r="I83" s="2">
        <v>20.0</v>
      </c>
      <c r="J83" s="2">
        <v>27.0</v>
      </c>
      <c r="K83" s="2">
        <v>4.0</v>
      </c>
      <c r="L83" s="2">
        <v>8.0</v>
      </c>
      <c r="M83" s="2">
        <v>26.0</v>
      </c>
      <c r="N83" s="2">
        <v>8.0</v>
      </c>
      <c r="O83" s="2">
        <v>29.0</v>
      </c>
      <c r="P83" s="2">
        <v>8.0</v>
      </c>
      <c r="Q83" s="2">
        <v>9.0</v>
      </c>
      <c r="R83" s="2">
        <v>26.0</v>
      </c>
      <c r="S83" s="2">
        <v>24.0</v>
      </c>
      <c r="T83" s="2">
        <v>16.0</v>
      </c>
      <c r="U83" s="2">
        <v>17.0</v>
      </c>
      <c r="V83" s="2">
        <v>20.0</v>
      </c>
      <c r="W83" s="2">
        <v>28.0</v>
      </c>
      <c r="X83" s="2">
        <v>30.0</v>
      </c>
      <c r="Y83" s="2">
        <v>13.0</v>
      </c>
      <c r="Z83" s="2">
        <v>12.0</v>
      </c>
      <c r="AA83" s="2">
        <v>18.0</v>
      </c>
      <c r="AB83" s="2">
        <v>2.0</v>
      </c>
      <c r="AC83" s="2">
        <v>11.0</v>
      </c>
      <c r="AD83" s="2">
        <v>25.0</v>
      </c>
      <c r="AE83" s="2">
        <v>13.0</v>
      </c>
    </row>
    <row r="84">
      <c r="B84" s="2">
        <v>17.0</v>
      </c>
      <c r="C84" s="2">
        <v>24.0</v>
      </c>
      <c r="D84" s="2">
        <v>21.0</v>
      </c>
      <c r="E84" s="2">
        <v>18.0</v>
      </c>
      <c r="F84" s="2">
        <v>6.0</v>
      </c>
      <c r="G84" s="2">
        <v>4.0</v>
      </c>
      <c r="H84" s="2">
        <v>7.0</v>
      </c>
      <c r="I84" s="2">
        <v>20.0</v>
      </c>
      <c r="J84" s="2">
        <v>28.0</v>
      </c>
      <c r="K84" s="2">
        <v>4.0</v>
      </c>
      <c r="L84" s="2">
        <v>8.0</v>
      </c>
      <c r="M84" s="2">
        <v>26.0</v>
      </c>
      <c r="N84" s="2">
        <v>8.0</v>
      </c>
      <c r="O84" s="2">
        <v>29.0</v>
      </c>
      <c r="P84" s="2">
        <v>8.0</v>
      </c>
      <c r="Q84" s="2">
        <v>9.0</v>
      </c>
      <c r="R84" s="2">
        <v>26.0</v>
      </c>
      <c r="S84" s="2">
        <v>24.0</v>
      </c>
      <c r="T84" s="2">
        <v>17.0</v>
      </c>
      <c r="U84" s="2">
        <v>17.0</v>
      </c>
      <c r="V84" s="2">
        <v>21.0</v>
      </c>
      <c r="W84" s="2">
        <v>28.0</v>
      </c>
      <c r="X84" s="2">
        <v>30.0</v>
      </c>
      <c r="Y84" s="2">
        <v>13.0</v>
      </c>
      <c r="Z84" s="2">
        <v>13.0</v>
      </c>
      <c r="AA84" s="2">
        <v>18.0</v>
      </c>
      <c r="AB84" s="2">
        <v>2.0</v>
      </c>
      <c r="AC84" s="2">
        <v>11.0</v>
      </c>
      <c r="AD84" s="2">
        <v>25.0</v>
      </c>
      <c r="AE84" s="2">
        <v>13.0</v>
      </c>
    </row>
    <row r="85">
      <c r="B85" s="2">
        <v>18.0</v>
      </c>
      <c r="C85" s="2">
        <v>24.0</v>
      </c>
      <c r="D85" s="2">
        <v>22.0</v>
      </c>
      <c r="E85" s="2">
        <v>18.0</v>
      </c>
      <c r="F85" s="2">
        <v>6.0</v>
      </c>
      <c r="G85" s="2">
        <v>5.0</v>
      </c>
      <c r="H85" s="2">
        <v>7.0</v>
      </c>
      <c r="I85" s="2">
        <v>20.0</v>
      </c>
      <c r="J85" s="2">
        <v>28.0</v>
      </c>
      <c r="K85" s="2">
        <v>4.0</v>
      </c>
      <c r="L85" s="2">
        <v>8.0</v>
      </c>
      <c r="M85" s="2">
        <v>26.0</v>
      </c>
      <c r="N85" s="2">
        <v>9.0</v>
      </c>
      <c r="O85" s="2">
        <v>29.0</v>
      </c>
      <c r="P85" s="2">
        <v>8.0</v>
      </c>
      <c r="Q85" s="2">
        <v>9.0</v>
      </c>
      <c r="R85" s="2">
        <v>26.0</v>
      </c>
      <c r="S85" s="2">
        <v>24.0</v>
      </c>
      <c r="T85" s="2">
        <v>17.0</v>
      </c>
      <c r="U85" s="2">
        <v>18.0</v>
      </c>
      <c r="V85" s="2">
        <v>21.0</v>
      </c>
      <c r="W85" s="2">
        <v>28.0</v>
      </c>
      <c r="X85" s="2">
        <v>30.0</v>
      </c>
      <c r="Y85" s="2">
        <v>13.0</v>
      </c>
      <c r="Z85" s="2">
        <v>13.0</v>
      </c>
      <c r="AA85" s="2">
        <v>20.0</v>
      </c>
      <c r="AB85" s="2">
        <v>2.0</v>
      </c>
      <c r="AC85" s="2">
        <v>12.0</v>
      </c>
      <c r="AD85" s="2">
        <v>25.0</v>
      </c>
      <c r="AE85" s="2">
        <v>13.0</v>
      </c>
    </row>
    <row r="86">
      <c r="B86" s="2">
        <v>18.0</v>
      </c>
      <c r="C86" s="2">
        <v>24.0</v>
      </c>
      <c r="D86" s="2">
        <v>22.0</v>
      </c>
      <c r="E86" s="2">
        <v>18.0</v>
      </c>
      <c r="F86" s="2">
        <v>6.0</v>
      </c>
      <c r="G86" s="2">
        <v>5.0</v>
      </c>
      <c r="H86" s="2">
        <v>7.0</v>
      </c>
      <c r="I86" s="2">
        <v>20.0</v>
      </c>
      <c r="J86" s="2">
        <v>28.0</v>
      </c>
      <c r="K86" s="2">
        <v>4.0</v>
      </c>
      <c r="L86" s="2">
        <v>8.0</v>
      </c>
      <c r="M86" s="2">
        <v>26.0</v>
      </c>
      <c r="N86" s="2">
        <v>9.0</v>
      </c>
      <c r="O86" s="2">
        <v>29.0</v>
      </c>
      <c r="P86" s="2">
        <v>9.0</v>
      </c>
      <c r="Q86" s="2">
        <v>10.0</v>
      </c>
      <c r="R86" s="2">
        <v>27.0</v>
      </c>
      <c r="S86" s="2">
        <v>25.0</v>
      </c>
      <c r="T86" s="2">
        <v>18.0</v>
      </c>
      <c r="U86" s="2">
        <v>18.0</v>
      </c>
      <c r="V86" s="2">
        <v>21.0</v>
      </c>
      <c r="W86" s="2">
        <v>28.0</v>
      </c>
      <c r="X86" s="2">
        <v>30.0</v>
      </c>
      <c r="Y86" s="2">
        <v>13.0</v>
      </c>
      <c r="Z86" s="2">
        <v>13.0</v>
      </c>
      <c r="AA86" s="2">
        <v>20.0</v>
      </c>
      <c r="AB86" s="2">
        <v>2.0</v>
      </c>
      <c r="AC86" s="2">
        <v>12.0</v>
      </c>
      <c r="AD86" s="2">
        <v>26.0</v>
      </c>
      <c r="AE86" s="2">
        <v>14.0</v>
      </c>
    </row>
    <row r="87">
      <c r="B87" s="2">
        <v>18.0</v>
      </c>
      <c r="C87" s="2">
        <v>25.0</v>
      </c>
      <c r="D87" s="2">
        <v>22.0</v>
      </c>
      <c r="E87" s="2">
        <v>19.0</v>
      </c>
      <c r="F87" s="2">
        <v>7.0</v>
      </c>
      <c r="G87" s="2">
        <v>8.0</v>
      </c>
      <c r="H87" s="2">
        <v>8.0</v>
      </c>
      <c r="I87" s="2">
        <v>20.0</v>
      </c>
      <c r="J87" s="2">
        <v>28.0</v>
      </c>
      <c r="K87" s="2">
        <v>4.0</v>
      </c>
      <c r="L87" s="2">
        <v>9.0</v>
      </c>
      <c r="M87" s="2">
        <v>26.0</v>
      </c>
      <c r="N87" s="2">
        <v>9.0</v>
      </c>
      <c r="O87" s="2">
        <v>29.0</v>
      </c>
      <c r="P87" s="2">
        <v>9.0</v>
      </c>
      <c r="Q87" s="2">
        <v>10.0</v>
      </c>
      <c r="R87" s="2">
        <v>27.0</v>
      </c>
      <c r="S87" s="2">
        <v>25.0</v>
      </c>
      <c r="T87" s="2">
        <v>18.0</v>
      </c>
      <c r="U87" s="2">
        <v>20.0</v>
      </c>
      <c r="V87" s="2">
        <v>21.0</v>
      </c>
      <c r="W87" s="2">
        <v>28.0</v>
      </c>
      <c r="X87" s="2">
        <v>30.0</v>
      </c>
      <c r="Y87" s="2">
        <v>13.0</v>
      </c>
      <c r="Z87" s="2">
        <v>14.0</v>
      </c>
      <c r="AA87" s="2">
        <v>21.0</v>
      </c>
      <c r="AB87" s="2">
        <v>3.0</v>
      </c>
      <c r="AC87" s="2">
        <v>12.0</v>
      </c>
      <c r="AD87" s="2">
        <v>26.0</v>
      </c>
      <c r="AE87" s="2">
        <v>14.0</v>
      </c>
    </row>
    <row r="88">
      <c r="B88" s="2">
        <v>18.0</v>
      </c>
      <c r="C88" s="2">
        <v>25.0</v>
      </c>
      <c r="D88" s="2">
        <v>22.0</v>
      </c>
      <c r="E88" s="2">
        <v>19.0</v>
      </c>
      <c r="F88" s="2">
        <v>7.0</v>
      </c>
      <c r="G88" s="2">
        <v>9.0</v>
      </c>
      <c r="H88" s="2">
        <v>10.0</v>
      </c>
      <c r="I88" s="2">
        <v>20.0</v>
      </c>
      <c r="J88" s="2">
        <v>28.0</v>
      </c>
      <c r="K88" s="2">
        <v>4.0</v>
      </c>
      <c r="L88" s="2">
        <v>9.0</v>
      </c>
      <c r="M88" s="2">
        <v>27.0</v>
      </c>
      <c r="N88" s="2">
        <v>9.0</v>
      </c>
      <c r="O88" s="2">
        <v>29.0</v>
      </c>
      <c r="P88" s="2">
        <v>10.0</v>
      </c>
      <c r="Q88" s="2">
        <v>10.0</v>
      </c>
      <c r="R88" s="2">
        <v>27.0</v>
      </c>
      <c r="S88" s="2">
        <v>25.0</v>
      </c>
      <c r="T88" s="2">
        <v>18.0</v>
      </c>
      <c r="U88" s="2">
        <v>20.0</v>
      </c>
      <c r="V88" s="2">
        <v>21.0</v>
      </c>
      <c r="W88" s="2">
        <v>28.0</v>
      </c>
      <c r="X88" s="2">
        <v>30.0</v>
      </c>
      <c r="Y88" s="2">
        <v>14.0</v>
      </c>
      <c r="Z88" s="2">
        <v>15.0</v>
      </c>
      <c r="AA88" s="2">
        <v>22.0</v>
      </c>
      <c r="AB88" s="2">
        <v>5.0</v>
      </c>
      <c r="AC88" s="2">
        <v>12.0</v>
      </c>
      <c r="AD88" s="2">
        <v>27.0</v>
      </c>
      <c r="AE88" s="2">
        <v>14.0</v>
      </c>
    </row>
    <row r="89">
      <c r="B89" s="2">
        <v>19.0</v>
      </c>
      <c r="C89" s="2">
        <v>26.0</v>
      </c>
      <c r="D89" s="2">
        <v>23.0</v>
      </c>
      <c r="E89" s="2">
        <v>19.0</v>
      </c>
      <c r="F89" s="2">
        <v>8.0</v>
      </c>
      <c r="G89" s="2">
        <v>9.0</v>
      </c>
      <c r="H89" s="2">
        <v>11.0</v>
      </c>
      <c r="I89" s="2">
        <v>21.0</v>
      </c>
      <c r="J89" s="2">
        <v>28.0</v>
      </c>
      <c r="K89" s="2">
        <v>5.0</v>
      </c>
      <c r="L89" s="2">
        <v>9.0</v>
      </c>
      <c r="M89" s="2">
        <v>27.0</v>
      </c>
      <c r="N89" s="2">
        <v>9.0</v>
      </c>
      <c r="O89" s="2">
        <v>29.0</v>
      </c>
      <c r="P89" s="2">
        <v>10.0</v>
      </c>
      <c r="Q89" s="2">
        <v>10.0</v>
      </c>
      <c r="R89" s="2">
        <v>27.0</v>
      </c>
      <c r="S89" s="2">
        <v>25.0</v>
      </c>
      <c r="T89" s="2">
        <v>19.0</v>
      </c>
      <c r="U89" s="2">
        <v>20.0</v>
      </c>
      <c r="V89" s="2">
        <v>22.0</v>
      </c>
      <c r="W89" s="2">
        <v>28.0</v>
      </c>
      <c r="X89" s="2">
        <v>30.0</v>
      </c>
      <c r="Y89" s="2">
        <v>15.0</v>
      </c>
      <c r="Z89" s="2">
        <v>16.0</v>
      </c>
      <c r="AA89" s="2">
        <v>22.0</v>
      </c>
      <c r="AB89" s="2">
        <v>5.0</v>
      </c>
      <c r="AC89" s="2">
        <v>13.0</v>
      </c>
      <c r="AD89" s="2">
        <v>27.0</v>
      </c>
      <c r="AE89" s="2">
        <v>14.0</v>
      </c>
    </row>
    <row r="90">
      <c r="B90" s="2">
        <v>20.0</v>
      </c>
      <c r="C90" s="2">
        <v>26.0</v>
      </c>
      <c r="D90" s="2">
        <v>23.0</v>
      </c>
      <c r="E90" s="2">
        <v>20.0</v>
      </c>
      <c r="F90" s="2">
        <v>9.0</v>
      </c>
      <c r="G90" s="2">
        <v>10.0</v>
      </c>
      <c r="H90" s="2">
        <v>12.0</v>
      </c>
      <c r="I90" s="2">
        <v>21.0</v>
      </c>
      <c r="J90" s="2">
        <v>29.0</v>
      </c>
      <c r="K90" s="2">
        <v>6.0</v>
      </c>
      <c r="L90" s="2">
        <v>9.0</v>
      </c>
      <c r="M90" s="2">
        <v>27.0</v>
      </c>
      <c r="N90" s="2">
        <v>12.0</v>
      </c>
      <c r="O90" s="2">
        <v>29.0</v>
      </c>
      <c r="P90" s="2">
        <v>11.0</v>
      </c>
      <c r="Q90" s="2">
        <v>11.0</v>
      </c>
      <c r="R90" s="2">
        <v>28.0</v>
      </c>
      <c r="S90" s="2">
        <v>26.0</v>
      </c>
      <c r="T90" s="2">
        <v>20.0</v>
      </c>
      <c r="U90" s="2">
        <v>21.0</v>
      </c>
      <c r="V90" s="2">
        <v>22.0</v>
      </c>
      <c r="W90" s="2">
        <v>28.0</v>
      </c>
      <c r="X90" s="2">
        <v>30.0</v>
      </c>
      <c r="Y90" s="2">
        <v>15.0</v>
      </c>
      <c r="Z90" s="2">
        <v>17.0</v>
      </c>
      <c r="AA90" s="2">
        <v>23.0</v>
      </c>
      <c r="AB90" s="2">
        <v>6.0</v>
      </c>
      <c r="AC90" s="2">
        <v>15.0</v>
      </c>
      <c r="AD90" s="2">
        <v>27.0</v>
      </c>
      <c r="AE90" s="2">
        <v>15.0</v>
      </c>
    </row>
    <row r="91">
      <c r="B91" s="2">
        <v>22.0</v>
      </c>
      <c r="C91" s="2">
        <v>27.0</v>
      </c>
      <c r="D91" s="2">
        <v>25.0</v>
      </c>
      <c r="E91" s="2">
        <v>20.0</v>
      </c>
      <c r="F91" s="2">
        <v>11.0</v>
      </c>
      <c r="G91" s="2">
        <v>13.0</v>
      </c>
      <c r="H91" s="2">
        <v>12.0</v>
      </c>
      <c r="I91" s="2">
        <v>23.0</v>
      </c>
      <c r="J91" s="2">
        <v>29.0</v>
      </c>
      <c r="K91" s="2">
        <v>7.0</v>
      </c>
      <c r="L91" s="2">
        <v>10.0</v>
      </c>
      <c r="M91" s="2">
        <v>28.0</v>
      </c>
      <c r="N91" s="2">
        <v>13.0</v>
      </c>
      <c r="O91" s="2">
        <v>30.0</v>
      </c>
      <c r="P91" s="2">
        <v>11.0</v>
      </c>
      <c r="Q91" s="2">
        <v>13.0</v>
      </c>
      <c r="R91" s="2">
        <v>29.0</v>
      </c>
      <c r="S91" s="2">
        <v>27.0</v>
      </c>
      <c r="T91" s="2">
        <v>21.0</v>
      </c>
      <c r="U91" s="2">
        <v>21.0</v>
      </c>
      <c r="V91" s="2">
        <v>23.0</v>
      </c>
      <c r="W91" s="2">
        <v>29.0</v>
      </c>
      <c r="X91" s="2">
        <v>30.0</v>
      </c>
      <c r="Y91" s="2">
        <v>15.0</v>
      </c>
      <c r="Z91" s="2">
        <v>19.0</v>
      </c>
      <c r="AA91" s="2">
        <v>23.0</v>
      </c>
      <c r="AB91" s="2">
        <v>7.0</v>
      </c>
      <c r="AC91" s="2">
        <v>16.0</v>
      </c>
      <c r="AD91" s="2">
        <v>28.0</v>
      </c>
      <c r="AE91" s="2">
        <v>15.0</v>
      </c>
    </row>
    <row r="92">
      <c r="A92" s="78" t="s">
        <v>346</v>
      </c>
      <c r="B92" s="79">
        <f t="shared" ref="B92:AE92" si="1">SUM(B66:B91)/24</f>
        <v>17.625</v>
      </c>
      <c r="C92" s="79">
        <f t="shared" si="1"/>
        <v>24.375</v>
      </c>
      <c r="D92" s="79">
        <f t="shared" si="1"/>
        <v>21.75</v>
      </c>
      <c r="E92" s="79">
        <f t="shared" si="1"/>
        <v>18.29166667</v>
      </c>
      <c r="F92" s="79">
        <f t="shared" si="1"/>
        <v>5.083333333</v>
      </c>
      <c r="G92" s="79">
        <f t="shared" si="1"/>
        <v>4.458333333</v>
      </c>
      <c r="H92" s="79">
        <f t="shared" si="1"/>
        <v>7.25</v>
      </c>
      <c r="I92" s="79">
        <f t="shared" si="1"/>
        <v>19.66666667</v>
      </c>
      <c r="J92" s="79">
        <f t="shared" si="1"/>
        <v>28.54166667</v>
      </c>
      <c r="K92" s="79">
        <f t="shared" si="1"/>
        <v>3.041666667</v>
      </c>
      <c r="L92" s="79">
        <f t="shared" si="1"/>
        <v>6.708333333</v>
      </c>
      <c r="M92" s="79">
        <f t="shared" si="1"/>
        <v>26.5</v>
      </c>
      <c r="N92" s="79">
        <f t="shared" si="1"/>
        <v>7.25</v>
      </c>
      <c r="O92" s="79">
        <f t="shared" si="1"/>
        <v>31.125</v>
      </c>
      <c r="P92" s="79">
        <f t="shared" si="1"/>
        <v>7.416666667</v>
      </c>
      <c r="Q92" s="79">
        <f t="shared" si="1"/>
        <v>8.166666667</v>
      </c>
      <c r="R92" s="79">
        <f t="shared" si="1"/>
        <v>27.41666667</v>
      </c>
      <c r="S92" s="79">
        <f t="shared" si="1"/>
        <v>25.45833333</v>
      </c>
      <c r="T92" s="79">
        <f t="shared" si="1"/>
        <v>17.08333333</v>
      </c>
      <c r="U92" s="79">
        <f t="shared" si="1"/>
        <v>17.375</v>
      </c>
      <c r="V92" s="79">
        <f t="shared" si="1"/>
        <v>20.16666667</v>
      </c>
      <c r="W92" s="79">
        <f t="shared" si="1"/>
        <v>29.33333333</v>
      </c>
      <c r="X92" s="79">
        <f t="shared" si="1"/>
        <v>32.45833333</v>
      </c>
      <c r="Y92" s="79">
        <f t="shared" si="1"/>
        <v>12.70833333</v>
      </c>
      <c r="Z92" s="79">
        <f t="shared" si="1"/>
        <v>12.75</v>
      </c>
      <c r="AA92" s="79">
        <f t="shared" si="1"/>
        <v>18.45833333</v>
      </c>
      <c r="AB92" s="79">
        <f t="shared" si="1"/>
        <v>2.25</v>
      </c>
      <c r="AC92" s="79">
        <f t="shared" si="1"/>
        <v>10.66666667</v>
      </c>
      <c r="AD92" s="79">
        <f t="shared" si="1"/>
        <v>26.375</v>
      </c>
      <c r="AE92" s="79">
        <f t="shared" si="1"/>
        <v>13.41666667</v>
      </c>
    </row>
    <row r="93">
      <c r="A93" s="78" t="s">
        <v>347</v>
      </c>
      <c r="B93" s="79">
        <f t="shared" ref="B93:AE93" si="2">MEDIAN(B66:B91)</f>
        <v>16.5</v>
      </c>
      <c r="C93" s="79">
        <f t="shared" si="2"/>
        <v>22</v>
      </c>
      <c r="D93" s="79">
        <f t="shared" si="2"/>
        <v>20</v>
      </c>
      <c r="E93" s="79">
        <f t="shared" si="2"/>
        <v>17</v>
      </c>
      <c r="F93" s="79">
        <f t="shared" si="2"/>
        <v>4</v>
      </c>
      <c r="G93" s="79">
        <f t="shared" si="2"/>
        <v>3</v>
      </c>
      <c r="H93" s="79">
        <f t="shared" si="2"/>
        <v>6</v>
      </c>
      <c r="I93" s="79">
        <f t="shared" si="2"/>
        <v>18.5</v>
      </c>
      <c r="J93" s="79">
        <f t="shared" si="2"/>
        <v>27</v>
      </c>
      <c r="K93" s="79">
        <f t="shared" si="2"/>
        <v>3</v>
      </c>
      <c r="L93" s="79">
        <f t="shared" si="2"/>
        <v>6.5</v>
      </c>
      <c r="M93" s="79">
        <f t="shared" si="2"/>
        <v>25</v>
      </c>
      <c r="N93" s="79">
        <f t="shared" si="2"/>
        <v>6.5</v>
      </c>
      <c r="O93" s="79">
        <f t="shared" si="2"/>
        <v>29</v>
      </c>
      <c r="P93" s="79">
        <f t="shared" si="2"/>
        <v>7</v>
      </c>
      <c r="Q93" s="79">
        <f t="shared" si="2"/>
        <v>8</v>
      </c>
      <c r="R93" s="79">
        <f t="shared" si="2"/>
        <v>25.5</v>
      </c>
      <c r="S93" s="79">
        <f t="shared" si="2"/>
        <v>24</v>
      </c>
      <c r="T93" s="79">
        <f t="shared" si="2"/>
        <v>16</v>
      </c>
      <c r="U93" s="79">
        <f t="shared" si="2"/>
        <v>16</v>
      </c>
      <c r="V93" s="79">
        <f t="shared" si="2"/>
        <v>19.5</v>
      </c>
      <c r="W93" s="79">
        <f t="shared" si="2"/>
        <v>28</v>
      </c>
      <c r="X93" s="79">
        <f t="shared" si="2"/>
        <v>30</v>
      </c>
      <c r="Y93" s="79">
        <f t="shared" si="2"/>
        <v>12</v>
      </c>
      <c r="Z93" s="79">
        <f t="shared" si="2"/>
        <v>11</v>
      </c>
      <c r="AA93" s="79">
        <f t="shared" si="2"/>
        <v>17.5</v>
      </c>
      <c r="AB93" s="79">
        <f t="shared" si="2"/>
        <v>1</v>
      </c>
      <c r="AC93" s="79">
        <f t="shared" si="2"/>
        <v>10</v>
      </c>
      <c r="AD93" s="79">
        <f t="shared" si="2"/>
        <v>25</v>
      </c>
      <c r="AE93" s="79">
        <f t="shared" si="2"/>
        <v>12</v>
      </c>
    </row>
    <row r="94">
      <c r="A94" s="78" t="s">
        <v>348</v>
      </c>
      <c r="B94" s="79">
        <f t="shared" ref="B94:AE94" si="3">STDEV(B66:B91)</f>
        <v>2.324782868</v>
      </c>
      <c r="C94" s="79">
        <f t="shared" si="3"/>
        <v>2.19544984</v>
      </c>
      <c r="D94" s="79">
        <f t="shared" si="3"/>
        <v>2.313837971</v>
      </c>
      <c r="E94" s="79">
        <f t="shared" si="3"/>
        <v>1.945804164</v>
      </c>
      <c r="F94" s="79">
        <f t="shared" si="3"/>
        <v>2.379398761</v>
      </c>
      <c r="G94" s="79">
        <f t="shared" si="3"/>
        <v>3.102604365</v>
      </c>
      <c r="H94" s="79">
        <f t="shared" si="3"/>
        <v>2.311176856</v>
      </c>
      <c r="I94" s="79">
        <f t="shared" si="3"/>
        <v>2.327097896</v>
      </c>
      <c r="J94" s="79">
        <f t="shared" si="3"/>
        <v>1.853479057</v>
      </c>
      <c r="K94" s="79">
        <f t="shared" si="3"/>
        <v>1.720912102</v>
      </c>
      <c r="L94" s="79">
        <f t="shared" si="3"/>
        <v>2.280688155</v>
      </c>
      <c r="M94" s="79">
        <f t="shared" si="3"/>
        <v>2.195099437</v>
      </c>
      <c r="N94" s="79">
        <f t="shared" si="3"/>
        <v>2.70952735</v>
      </c>
      <c r="O94" s="79">
        <f t="shared" si="3"/>
        <v>0.9190295885</v>
      </c>
      <c r="P94" s="79">
        <f t="shared" si="3"/>
        <v>2.428041313</v>
      </c>
      <c r="Q94" s="79">
        <f t="shared" si="3"/>
        <v>2.817527558</v>
      </c>
      <c r="R94" s="79">
        <f t="shared" si="3"/>
        <v>1.715091386</v>
      </c>
      <c r="S94" s="79">
        <f t="shared" si="3"/>
        <v>1.702938637</v>
      </c>
      <c r="T94" s="79">
        <f t="shared" si="3"/>
        <v>2.303175066</v>
      </c>
      <c r="U94" s="79">
        <f t="shared" si="3"/>
        <v>3.013048546</v>
      </c>
      <c r="V94" s="79">
        <f t="shared" si="3"/>
        <v>3.299417198</v>
      </c>
      <c r="W94" s="79">
        <f t="shared" si="3"/>
        <v>1.440085468</v>
      </c>
      <c r="X94" s="79">
        <f t="shared" si="3"/>
        <v>0.1961161351</v>
      </c>
      <c r="Y94" s="79">
        <f t="shared" si="3"/>
        <v>1.970942765</v>
      </c>
      <c r="Z94" s="79">
        <f t="shared" si="3"/>
        <v>2.775718895</v>
      </c>
      <c r="AA94" s="79">
        <f t="shared" si="3"/>
        <v>4.209330296</v>
      </c>
      <c r="AB94" s="79">
        <f t="shared" si="3"/>
        <v>1.718675698</v>
      </c>
      <c r="AC94" s="79">
        <f t="shared" si="3"/>
        <v>2.781255942</v>
      </c>
      <c r="AD94" s="79">
        <f t="shared" si="3"/>
        <v>1.896149945</v>
      </c>
      <c r="AE94" s="79">
        <f t="shared" si="3"/>
        <v>1.4987174</v>
      </c>
    </row>
    <row r="95">
      <c r="A95" s="79"/>
      <c r="B95" s="79"/>
      <c r="C95" s="79"/>
      <c r="D95" s="79"/>
      <c r="E95" s="79"/>
      <c r="F95" s="79"/>
      <c r="G95" s="79"/>
      <c r="H95" s="79"/>
      <c r="I95" s="79"/>
      <c r="J95" s="79"/>
      <c r="K95" s="79"/>
      <c r="L95" s="79"/>
      <c r="M95" s="79"/>
      <c r="N95" s="79"/>
      <c r="O95" s="79"/>
      <c r="P95" s="79"/>
      <c r="Q95" s="79"/>
      <c r="R95" s="79"/>
      <c r="S95" s="79"/>
      <c r="T95" s="79"/>
      <c r="U95" s="79"/>
      <c r="V95" s="79"/>
      <c r="W95" s="79"/>
      <c r="X95" s="79"/>
      <c r="Y95" s="79"/>
      <c r="Z95" s="79"/>
      <c r="AA95" s="79"/>
      <c r="AB95" s="79"/>
      <c r="AC95" s="79"/>
      <c r="AD95" s="79"/>
      <c r="AE95" s="79"/>
    </row>
    <row r="99">
      <c r="A99" s="2" t="s">
        <v>349</v>
      </c>
      <c r="B99" s="2" t="s">
        <v>1</v>
      </c>
      <c r="C99" s="2" t="s">
        <v>22</v>
      </c>
      <c r="D99" s="2" t="s">
        <v>23</v>
      </c>
      <c r="E99" s="2" t="s">
        <v>24</v>
      </c>
      <c r="F99" s="2" t="s">
        <v>25</v>
      </c>
      <c r="G99" s="2" t="s">
        <v>26</v>
      </c>
      <c r="H99" s="2" t="s">
        <v>27</v>
      </c>
      <c r="I99" s="2" t="s">
        <v>28</v>
      </c>
      <c r="J99" s="2" t="s">
        <v>29</v>
      </c>
      <c r="K99" s="2" t="s">
        <v>30</v>
      </c>
      <c r="L99" s="2" t="s">
        <v>31</v>
      </c>
      <c r="M99" s="2" t="s">
        <v>32</v>
      </c>
      <c r="N99" s="2" t="s">
        <v>33</v>
      </c>
      <c r="O99" s="2" t="s">
        <v>34</v>
      </c>
      <c r="P99" s="2" t="s">
        <v>35</v>
      </c>
      <c r="Q99" s="2" t="s">
        <v>37</v>
      </c>
      <c r="R99" s="2" t="s">
        <v>38</v>
      </c>
      <c r="S99" s="2" t="s">
        <v>39</v>
      </c>
      <c r="T99" s="2" t="s">
        <v>40</v>
      </c>
      <c r="U99" s="2" t="s">
        <v>41</v>
      </c>
      <c r="V99" s="2" t="s">
        <v>42</v>
      </c>
      <c r="W99" s="2" t="s">
        <v>43</v>
      </c>
      <c r="X99" s="2" t="s">
        <v>44</v>
      </c>
      <c r="Y99" s="2" t="s">
        <v>45</v>
      </c>
      <c r="Z99" s="2" t="s">
        <v>46</v>
      </c>
      <c r="AA99" s="2" t="s">
        <v>47</v>
      </c>
      <c r="AB99" s="2" t="s">
        <v>48</v>
      </c>
      <c r="AC99" s="2" t="s">
        <v>49</v>
      </c>
      <c r="AD99" s="2" t="s">
        <v>50</v>
      </c>
      <c r="AE99" s="2" t="s">
        <v>51</v>
      </c>
    </row>
    <row r="100">
      <c r="B100" s="2">
        <v>13.0</v>
      </c>
      <c r="C100" s="2">
        <v>20.0</v>
      </c>
      <c r="D100" s="2">
        <v>16.0</v>
      </c>
      <c r="E100" s="2">
        <v>14.0</v>
      </c>
      <c r="F100" s="2">
        <v>2.0</v>
      </c>
      <c r="G100" s="2">
        <v>1.0</v>
      </c>
      <c r="H100" s="2">
        <v>4.0</v>
      </c>
      <c r="I100" s="2">
        <v>14.0</v>
      </c>
      <c r="J100" s="2">
        <v>23.0</v>
      </c>
      <c r="K100" s="2">
        <v>1.0</v>
      </c>
      <c r="L100" s="2">
        <v>3.0</v>
      </c>
      <c r="M100" s="2">
        <v>21.0</v>
      </c>
      <c r="N100" s="2">
        <v>3.0</v>
      </c>
      <c r="O100" s="2">
        <v>27.0</v>
      </c>
      <c r="P100" s="2">
        <v>3.0</v>
      </c>
      <c r="Q100" s="2">
        <v>2.0</v>
      </c>
      <c r="R100" s="2">
        <v>23.0</v>
      </c>
      <c r="S100" s="2">
        <v>20.0</v>
      </c>
      <c r="T100" s="2">
        <v>12.0</v>
      </c>
      <c r="U100" s="2">
        <v>10.0</v>
      </c>
      <c r="V100" s="2">
        <v>11.0</v>
      </c>
      <c r="W100" s="2">
        <v>24.0</v>
      </c>
      <c r="X100" s="2">
        <v>30.0</v>
      </c>
      <c r="Y100" s="2">
        <v>9.0</v>
      </c>
      <c r="Z100" s="2">
        <v>8.0</v>
      </c>
      <c r="AA100" s="2">
        <v>11.0</v>
      </c>
      <c r="AB100" s="2">
        <v>1.0</v>
      </c>
      <c r="AC100" s="2">
        <v>5.0</v>
      </c>
      <c r="AD100" s="2">
        <v>22.0</v>
      </c>
      <c r="AE100" s="2">
        <v>10.0</v>
      </c>
    </row>
    <row r="101">
      <c r="B101" s="2">
        <v>14.0</v>
      </c>
      <c r="C101" s="2">
        <v>20.0</v>
      </c>
      <c r="D101" s="2">
        <v>17.0</v>
      </c>
      <c r="E101" s="2">
        <v>15.0</v>
      </c>
      <c r="F101" s="2">
        <v>2.0</v>
      </c>
      <c r="G101" s="2">
        <v>2.0</v>
      </c>
      <c r="H101" s="2">
        <v>4.0</v>
      </c>
      <c r="I101" s="2">
        <v>15.0</v>
      </c>
      <c r="J101" s="2">
        <v>23.0</v>
      </c>
      <c r="K101" s="2">
        <v>1.0</v>
      </c>
      <c r="L101" s="2">
        <v>3.0</v>
      </c>
      <c r="M101" s="2">
        <v>22.0</v>
      </c>
      <c r="N101" s="2">
        <v>3.0</v>
      </c>
      <c r="O101" s="2">
        <v>28.0</v>
      </c>
      <c r="P101" s="2">
        <v>3.0</v>
      </c>
      <c r="Q101" s="2">
        <v>3.0</v>
      </c>
      <c r="R101" s="2">
        <v>23.0</v>
      </c>
      <c r="S101" s="2">
        <v>21.0</v>
      </c>
      <c r="T101" s="2">
        <v>13.0</v>
      </c>
      <c r="U101" s="2">
        <v>13.0</v>
      </c>
      <c r="V101" s="2">
        <v>13.0</v>
      </c>
      <c r="W101" s="2">
        <v>25.0</v>
      </c>
      <c r="X101" s="2">
        <v>30.0</v>
      </c>
      <c r="Y101" s="2">
        <v>10.0</v>
      </c>
      <c r="Z101" s="2">
        <v>8.0</v>
      </c>
      <c r="AA101" s="2">
        <v>13.0</v>
      </c>
      <c r="AB101" s="2">
        <v>1.0</v>
      </c>
      <c r="AC101" s="2">
        <v>6.0</v>
      </c>
      <c r="AD101" s="2">
        <v>22.0</v>
      </c>
      <c r="AE101" s="2">
        <v>10.0</v>
      </c>
    </row>
    <row r="102">
      <c r="B102" s="2">
        <v>14.0</v>
      </c>
      <c r="C102" s="2">
        <v>20.0</v>
      </c>
      <c r="D102" s="2">
        <v>19.0</v>
      </c>
      <c r="E102" s="2">
        <v>15.0</v>
      </c>
      <c r="F102" s="2">
        <v>2.0</v>
      </c>
      <c r="G102" s="2">
        <v>2.0</v>
      </c>
      <c r="H102" s="2">
        <v>4.0</v>
      </c>
      <c r="I102" s="2">
        <v>15.0</v>
      </c>
      <c r="J102" s="2">
        <v>24.0</v>
      </c>
      <c r="K102" s="2">
        <v>1.0</v>
      </c>
      <c r="L102" s="2">
        <v>3.0</v>
      </c>
      <c r="M102" s="2">
        <v>22.0</v>
      </c>
      <c r="N102" s="2">
        <v>4.0</v>
      </c>
      <c r="O102" s="2">
        <v>28.0</v>
      </c>
      <c r="P102" s="2">
        <v>4.0</v>
      </c>
      <c r="Q102" s="2">
        <v>4.0</v>
      </c>
      <c r="R102" s="2">
        <v>23.0</v>
      </c>
      <c r="S102" s="2">
        <v>21.0</v>
      </c>
      <c r="T102" s="2">
        <v>13.0</v>
      </c>
      <c r="U102" s="2">
        <v>14.0</v>
      </c>
      <c r="V102" s="2">
        <v>13.0</v>
      </c>
      <c r="W102" s="2">
        <v>25.0</v>
      </c>
      <c r="X102" s="2">
        <v>30.0</v>
      </c>
      <c r="Y102" s="2">
        <v>10.0</v>
      </c>
      <c r="Z102" s="2">
        <v>8.0</v>
      </c>
      <c r="AA102" s="2">
        <v>14.0</v>
      </c>
      <c r="AB102" s="2">
        <v>1.0</v>
      </c>
      <c r="AC102" s="2">
        <v>6.0</v>
      </c>
      <c r="AD102" s="2">
        <v>22.0</v>
      </c>
      <c r="AE102" s="2">
        <v>11.0</v>
      </c>
    </row>
    <row r="103">
      <c r="B103" s="2">
        <v>14.0</v>
      </c>
      <c r="C103" s="2">
        <v>21.0</v>
      </c>
      <c r="D103" s="2">
        <v>19.0</v>
      </c>
      <c r="E103" s="2">
        <v>15.0</v>
      </c>
      <c r="F103" s="2">
        <v>3.0</v>
      </c>
      <c r="G103" s="2">
        <v>2.0</v>
      </c>
      <c r="H103" s="2">
        <v>5.0</v>
      </c>
      <c r="I103" s="2">
        <v>16.0</v>
      </c>
      <c r="J103" s="2">
        <v>24.0</v>
      </c>
      <c r="K103" s="2">
        <v>1.0</v>
      </c>
      <c r="L103" s="2">
        <v>4.0</v>
      </c>
      <c r="M103" s="2">
        <v>22.0</v>
      </c>
      <c r="N103" s="2">
        <v>4.0</v>
      </c>
      <c r="O103" s="2">
        <v>29.0</v>
      </c>
      <c r="P103" s="2">
        <v>4.0</v>
      </c>
      <c r="Q103" s="2">
        <v>4.0</v>
      </c>
      <c r="R103" s="2">
        <v>23.0</v>
      </c>
      <c r="S103" s="2">
        <v>22.0</v>
      </c>
      <c r="T103" s="2">
        <v>14.0</v>
      </c>
      <c r="U103" s="2">
        <v>14.0</v>
      </c>
      <c r="V103" s="2">
        <v>16.0</v>
      </c>
      <c r="W103" s="2">
        <v>26.0</v>
      </c>
      <c r="X103" s="2">
        <v>30.0</v>
      </c>
      <c r="Y103" s="2">
        <v>10.0</v>
      </c>
      <c r="Z103" s="2">
        <v>9.0</v>
      </c>
      <c r="AA103" s="2">
        <v>14.0</v>
      </c>
      <c r="AB103" s="2">
        <v>1.0</v>
      </c>
      <c r="AC103" s="2">
        <v>7.0</v>
      </c>
      <c r="AD103" s="2">
        <v>22.0</v>
      </c>
      <c r="AE103" s="2">
        <v>11.0</v>
      </c>
    </row>
    <row r="104">
      <c r="B104" s="2">
        <v>14.0</v>
      </c>
      <c r="C104" s="2">
        <v>21.0</v>
      </c>
      <c r="D104" s="2">
        <v>19.0</v>
      </c>
      <c r="E104" s="2">
        <v>15.0</v>
      </c>
      <c r="F104" s="2">
        <v>3.0</v>
      </c>
      <c r="G104" s="2">
        <v>2.0</v>
      </c>
      <c r="H104" s="2">
        <v>5.0</v>
      </c>
      <c r="I104" s="2">
        <v>16.0</v>
      </c>
      <c r="J104" s="2">
        <v>24.0</v>
      </c>
      <c r="K104" s="2">
        <v>1.0</v>
      </c>
      <c r="L104" s="2">
        <v>4.0</v>
      </c>
      <c r="M104" s="2">
        <v>22.0</v>
      </c>
      <c r="N104" s="2">
        <v>5.0</v>
      </c>
      <c r="O104" s="2">
        <v>29.0</v>
      </c>
      <c r="P104" s="2">
        <v>5.0</v>
      </c>
      <c r="Q104" s="2">
        <v>5.0</v>
      </c>
      <c r="R104" s="2">
        <v>24.0</v>
      </c>
      <c r="S104" s="2">
        <v>22.0</v>
      </c>
      <c r="T104" s="2">
        <v>14.0</v>
      </c>
      <c r="U104" s="2">
        <v>14.0</v>
      </c>
      <c r="V104" s="2">
        <v>17.0</v>
      </c>
      <c r="W104" s="2">
        <v>26.0</v>
      </c>
      <c r="X104" s="2">
        <v>30.0</v>
      </c>
      <c r="Y104" s="2">
        <v>10.0</v>
      </c>
      <c r="Z104" s="2">
        <v>10.0</v>
      </c>
      <c r="AA104" s="2">
        <v>14.0</v>
      </c>
      <c r="AB104" s="2">
        <v>1.0</v>
      </c>
      <c r="AC104" s="2">
        <v>8.0</v>
      </c>
      <c r="AD104" s="2">
        <v>22.0</v>
      </c>
      <c r="AE104" s="2">
        <v>11.0</v>
      </c>
    </row>
    <row r="105">
      <c r="B105" s="2">
        <v>15.0</v>
      </c>
      <c r="C105" s="2">
        <v>21.0</v>
      </c>
      <c r="D105" s="2">
        <v>19.0</v>
      </c>
      <c r="E105" s="2">
        <v>15.0</v>
      </c>
      <c r="F105" s="2">
        <v>3.0</v>
      </c>
      <c r="G105" s="2">
        <v>2.0</v>
      </c>
      <c r="H105" s="2">
        <v>6.0</v>
      </c>
      <c r="I105" s="2">
        <v>16.0</v>
      </c>
      <c r="J105" s="2">
        <v>25.0</v>
      </c>
      <c r="K105" s="2">
        <v>1.0</v>
      </c>
      <c r="L105" s="2">
        <v>4.0</v>
      </c>
      <c r="M105" s="2">
        <v>23.0</v>
      </c>
      <c r="N105" s="2">
        <v>5.0</v>
      </c>
      <c r="O105" s="2">
        <v>29.0</v>
      </c>
      <c r="P105" s="2">
        <v>5.0</v>
      </c>
      <c r="Q105" s="2">
        <v>6.0</v>
      </c>
      <c r="R105" s="2">
        <v>24.0</v>
      </c>
      <c r="S105" s="2">
        <v>23.0</v>
      </c>
      <c r="T105" s="2">
        <v>14.0</v>
      </c>
      <c r="U105" s="2">
        <v>14.0</v>
      </c>
      <c r="V105" s="2">
        <v>17.0</v>
      </c>
      <c r="W105" s="2">
        <v>27.0</v>
      </c>
      <c r="X105" s="2">
        <v>30.0</v>
      </c>
      <c r="Y105" s="2">
        <v>10.0</v>
      </c>
      <c r="Z105" s="2">
        <v>10.0</v>
      </c>
      <c r="AA105" s="2">
        <v>15.0</v>
      </c>
      <c r="AB105" s="2">
        <v>1.0</v>
      </c>
      <c r="AC105" s="2">
        <v>8.0</v>
      </c>
      <c r="AD105" s="2">
        <v>23.0</v>
      </c>
      <c r="AE105" s="2">
        <v>12.0</v>
      </c>
    </row>
    <row r="106">
      <c r="B106" s="2">
        <v>15.0</v>
      </c>
      <c r="C106" s="2">
        <v>21.0</v>
      </c>
      <c r="D106" s="2">
        <v>19.0</v>
      </c>
      <c r="E106" s="2">
        <v>16.0</v>
      </c>
      <c r="F106" s="2">
        <v>3.0</v>
      </c>
      <c r="G106" s="2">
        <v>2.0</v>
      </c>
      <c r="H106" s="2">
        <v>6.0</v>
      </c>
      <c r="I106" s="2">
        <v>17.0</v>
      </c>
      <c r="J106" s="2">
        <v>26.0</v>
      </c>
      <c r="K106" s="2">
        <v>1.0</v>
      </c>
      <c r="L106" s="2">
        <v>5.0</v>
      </c>
      <c r="M106" s="2">
        <v>23.0</v>
      </c>
      <c r="N106" s="2">
        <v>5.0</v>
      </c>
      <c r="O106" s="2">
        <v>29.0</v>
      </c>
      <c r="P106" s="2">
        <v>6.0</v>
      </c>
      <c r="Q106" s="2">
        <v>6.0</v>
      </c>
      <c r="R106" s="2">
        <v>24.0</v>
      </c>
      <c r="S106" s="2">
        <v>23.0</v>
      </c>
      <c r="T106" s="2">
        <v>14.0</v>
      </c>
      <c r="U106" s="2">
        <v>14.0</v>
      </c>
      <c r="V106" s="2">
        <v>19.0</v>
      </c>
      <c r="W106" s="2">
        <v>27.0</v>
      </c>
      <c r="X106" s="2">
        <v>30.0</v>
      </c>
      <c r="Y106" s="2">
        <v>10.0</v>
      </c>
      <c r="Z106" s="2">
        <v>11.0</v>
      </c>
      <c r="AA106" s="2">
        <v>16.0</v>
      </c>
      <c r="AB106" s="2">
        <v>1.0</v>
      </c>
      <c r="AC106" s="2">
        <v>8.0</v>
      </c>
      <c r="AD106" s="2">
        <v>23.0</v>
      </c>
      <c r="AE106" s="2">
        <v>12.0</v>
      </c>
    </row>
    <row r="107">
      <c r="B107" s="2">
        <v>15.0</v>
      </c>
      <c r="C107" s="2">
        <v>21.0</v>
      </c>
      <c r="D107" s="2">
        <v>19.0</v>
      </c>
      <c r="E107" s="2">
        <v>16.0</v>
      </c>
      <c r="F107" s="2">
        <v>3.0</v>
      </c>
      <c r="G107" s="2">
        <v>2.0</v>
      </c>
      <c r="H107" s="2">
        <v>6.0</v>
      </c>
      <c r="I107" s="2">
        <v>17.0</v>
      </c>
      <c r="J107" s="2">
        <v>26.0</v>
      </c>
      <c r="K107" s="2">
        <v>1.0</v>
      </c>
      <c r="L107" s="2">
        <v>5.0</v>
      </c>
      <c r="M107" s="2">
        <v>24.0</v>
      </c>
      <c r="N107" s="2">
        <v>5.0</v>
      </c>
      <c r="O107" s="2">
        <v>29.0</v>
      </c>
      <c r="P107" s="2">
        <v>6.0</v>
      </c>
      <c r="Q107" s="2">
        <v>7.0</v>
      </c>
      <c r="R107" s="2">
        <v>25.0</v>
      </c>
      <c r="S107" s="2">
        <v>23.0</v>
      </c>
      <c r="T107" s="2">
        <v>15.0</v>
      </c>
      <c r="U107" s="2">
        <v>15.0</v>
      </c>
      <c r="V107" s="2">
        <v>19.0</v>
      </c>
      <c r="W107" s="2">
        <v>27.0</v>
      </c>
      <c r="X107" s="2">
        <v>30.0</v>
      </c>
      <c r="Y107" s="2">
        <v>11.0</v>
      </c>
      <c r="Z107" s="2">
        <v>11.0</v>
      </c>
      <c r="AA107" s="2">
        <v>16.0</v>
      </c>
      <c r="AB107" s="2">
        <v>1.0</v>
      </c>
      <c r="AC107" s="2">
        <v>9.0</v>
      </c>
      <c r="AD107" s="2">
        <v>23.0</v>
      </c>
      <c r="AE107" s="2">
        <v>12.0</v>
      </c>
    </row>
    <row r="108">
      <c r="B108" s="2">
        <v>15.0</v>
      </c>
      <c r="C108" s="2">
        <v>21.0</v>
      </c>
      <c r="D108" s="2">
        <v>19.0</v>
      </c>
      <c r="E108" s="2">
        <v>16.0</v>
      </c>
      <c r="F108" s="2">
        <v>3.0</v>
      </c>
      <c r="G108" s="2">
        <v>2.0</v>
      </c>
      <c r="H108" s="2">
        <v>6.0</v>
      </c>
      <c r="I108" s="2">
        <v>17.0</v>
      </c>
      <c r="J108" s="2">
        <v>26.0</v>
      </c>
      <c r="K108" s="2">
        <v>2.0</v>
      </c>
      <c r="L108" s="2">
        <v>5.0</v>
      </c>
      <c r="M108" s="2">
        <v>24.0</v>
      </c>
      <c r="N108" s="2">
        <v>5.0</v>
      </c>
      <c r="O108" s="2">
        <v>29.0</v>
      </c>
      <c r="P108" s="2">
        <v>6.0</v>
      </c>
      <c r="Q108" s="2">
        <v>7.0</v>
      </c>
      <c r="R108" s="2">
        <v>25.0</v>
      </c>
      <c r="S108" s="2">
        <v>23.0</v>
      </c>
      <c r="T108" s="2">
        <v>15.0</v>
      </c>
      <c r="U108" s="2">
        <v>15.0</v>
      </c>
      <c r="V108" s="2">
        <v>19.0</v>
      </c>
      <c r="W108" s="2">
        <v>27.0</v>
      </c>
      <c r="X108" s="2">
        <v>30.0</v>
      </c>
      <c r="Y108" s="2">
        <v>11.0</v>
      </c>
      <c r="Z108" s="2">
        <v>11.0</v>
      </c>
      <c r="AA108" s="2">
        <v>17.0</v>
      </c>
      <c r="AB108" s="2">
        <v>1.0</v>
      </c>
      <c r="AC108" s="2">
        <v>9.0</v>
      </c>
      <c r="AD108" s="2">
        <v>23.0</v>
      </c>
      <c r="AE108" s="2">
        <v>12.0</v>
      </c>
    </row>
    <row r="109">
      <c r="B109" s="2">
        <v>16.0</v>
      </c>
      <c r="C109" s="2">
        <v>22.0</v>
      </c>
      <c r="D109" s="2">
        <v>19.0</v>
      </c>
      <c r="E109" s="2">
        <v>16.0</v>
      </c>
      <c r="F109" s="2">
        <v>4.0</v>
      </c>
      <c r="G109" s="2">
        <v>3.0</v>
      </c>
      <c r="H109" s="2">
        <v>6.0</v>
      </c>
      <c r="I109" s="2">
        <v>18.0</v>
      </c>
      <c r="J109" s="2">
        <v>26.0</v>
      </c>
      <c r="K109" s="2">
        <v>2.0</v>
      </c>
      <c r="L109" s="2">
        <v>5.0</v>
      </c>
      <c r="M109" s="2">
        <v>24.0</v>
      </c>
      <c r="N109" s="2">
        <v>5.0</v>
      </c>
      <c r="O109" s="2">
        <v>29.0</v>
      </c>
      <c r="P109" s="2">
        <v>7.0</v>
      </c>
      <c r="Q109" s="2">
        <v>8.0</v>
      </c>
      <c r="R109" s="2">
        <v>25.0</v>
      </c>
      <c r="S109" s="2">
        <v>24.0</v>
      </c>
      <c r="T109" s="2">
        <v>15.0</v>
      </c>
      <c r="U109" s="2">
        <v>15.0</v>
      </c>
      <c r="V109" s="2">
        <v>19.0</v>
      </c>
      <c r="W109" s="2">
        <v>27.0</v>
      </c>
      <c r="X109" s="2">
        <v>30.0</v>
      </c>
      <c r="Y109" s="2">
        <v>11.0</v>
      </c>
      <c r="Z109" s="2">
        <v>11.0</v>
      </c>
      <c r="AA109" s="2">
        <v>17.0</v>
      </c>
      <c r="AB109" s="2">
        <v>1.0</v>
      </c>
      <c r="AC109" s="2">
        <v>10.0</v>
      </c>
      <c r="AD109" s="2">
        <v>24.0</v>
      </c>
      <c r="AE109" s="2">
        <v>12.0</v>
      </c>
    </row>
    <row r="110">
      <c r="B110" s="2">
        <v>16.0</v>
      </c>
      <c r="C110" s="2">
        <v>22.0</v>
      </c>
      <c r="D110" s="2">
        <v>19.0</v>
      </c>
      <c r="E110" s="2">
        <v>17.0</v>
      </c>
      <c r="F110" s="2">
        <v>4.0</v>
      </c>
      <c r="G110" s="2">
        <v>3.0</v>
      </c>
      <c r="H110" s="2">
        <v>6.0</v>
      </c>
      <c r="I110" s="2">
        <v>18.0</v>
      </c>
      <c r="J110" s="2">
        <v>27.0</v>
      </c>
      <c r="K110" s="2">
        <v>2.0</v>
      </c>
      <c r="L110" s="2">
        <v>6.0</v>
      </c>
      <c r="M110" s="2">
        <v>24.0</v>
      </c>
      <c r="N110" s="2">
        <v>6.0</v>
      </c>
      <c r="O110" s="2">
        <v>29.0</v>
      </c>
      <c r="P110" s="2">
        <v>7.0</v>
      </c>
      <c r="Q110" s="2">
        <v>8.0</v>
      </c>
      <c r="R110" s="2">
        <v>25.0</v>
      </c>
      <c r="S110" s="2">
        <v>24.0</v>
      </c>
      <c r="T110" s="2">
        <v>15.0</v>
      </c>
      <c r="U110" s="2">
        <v>16.0</v>
      </c>
      <c r="V110" s="2">
        <v>19.0</v>
      </c>
      <c r="W110" s="2">
        <v>27.0</v>
      </c>
      <c r="X110" s="2">
        <v>30.0</v>
      </c>
      <c r="Y110" s="2">
        <v>11.0</v>
      </c>
      <c r="Z110" s="2">
        <v>11.0</v>
      </c>
      <c r="AA110" s="2">
        <v>17.0</v>
      </c>
      <c r="AB110" s="2">
        <v>1.0</v>
      </c>
      <c r="AC110" s="2">
        <v>10.0</v>
      </c>
      <c r="AD110" s="2">
        <v>25.0</v>
      </c>
      <c r="AE110" s="2">
        <v>12.0</v>
      </c>
    </row>
    <row r="111">
      <c r="B111" s="2">
        <v>16.0</v>
      </c>
      <c r="C111" s="2">
        <v>22.0</v>
      </c>
      <c r="D111" s="2">
        <v>20.0</v>
      </c>
      <c r="E111" s="2">
        <v>17.0</v>
      </c>
      <c r="F111" s="2">
        <v>4.0</v>
      </c>
      <c r="G111" s="2">
        <v>3.0</v>
      </c>
      <c r="H111" s="2">
        <v>6.0</v>
      </c>
      <c r="I111" s="2">
        <v>18.0</v>
      </c>
      <c r="J111" s="2">
        <v>27.0</v>
      </c>
      <c r="K111" s="2">
        <v>3.0</v>
      </c>
      <c r="L111" s="2">
        <v>6.0</v>
      </c>
      <c r="M111" s="2">
        <v>25.0</v>
      </c>
      <c r="N111" s="2">
        <v>6.0</v>
      </c>
      <c r="O111" s="2">
        <v>29.0</v>
      </c>
      <c r="P111" s="2">
        <v>7.0</v>
      </c>
      <c r="Q111" s="2">
        <v>8.0</v>
      </c>
      <c r="R111" s="2">
        <v>25.0</v>
      </c>
      <c r="S111" s="2">
        <v>24.0</v>
      </c>
      <c r="T111" s="2">
        <v>16.0</v>
      </c>
      <c r="U111" s="2">
        <v>16.0</v>
      </c>
      <c r="V111" s="2">
        <v>19.0</v>
      </c>
      <c r="W111" s="2">
        <v>28.0</v>
      </c>
      <c r="X111" s="2">
        <v>30.0</v>
      </c>
      <c r="Y111" s="2">
        <v>12.0</v>
      </c>
      <c r="Z111" s="2">
        <v>11.0</v>
      </c>
      <c r="AA111" s="2">
        <v>17.0</v>
      </c>
      <c r="AB111" s="2">
        <v>1.0</v>
      </c>
      <c r="AC111" s="2">
        <v>10.0</v>
      </c>
      <c r="AD111" s="2">
        <v>25.0</v>
      </c>
      <c r="AE111" s="2">
        <v>12.0</v>
      </c>
    </row>
    <row r="112">
      <c r="B112" s="2">
        <v>17.0</v>
      </c>
      <c r="C112" s="2">
        <v>22.0</v>
      </c>
      <c r="D112" s="2">
        <v>20.0</v>
      </c>
      <c r="E112" s="2">
        <v>17.0</v>
      </c>
      <c r="F112" s="2">
        <v>4.0</v>
      </c>
      <c r="G112" s="2">
        <v>3.0</v>
      </c>
      <c r="H112" s="2">
        <v>6.0</v>
      </c>
      <c r="I112" s="2">
        <v>19.0</v>
      </c>
      <c r="J112" s="2">
        <v>27.0</v>
      </c>
      <c r="K112" s="2">
        <v>3.0</v>
      </c>
      <c r="L112" s="2">
        <v>7.0</v>
      </c>
      <c r="M112" s="2">
        <v>25.0</v>
      </c>
      <c r="N112" s="2">
        <v>7.0</v>
      </c>
      <c r="O112" s="2">
        <v>29.0</v>
      </c>
      <c r="P112" s="2">
        <v>7.0</v>
      </c>
      <c r="Q112" s="2">
        <v>8.0</v>
      </c>
      <c r="R112" s="2">
        <v>26.0</v>
      </c>
      <c r="S112" s="2">
        <v>24.0</v>
      </c>
      <c r="T112" s="2">
        <v>16.0</v>
      </c>
      <c r="U112" s="2">
        <v>16.0</v>
      </c>
      <c r="V112" s="2">
        <v>20.0</v>
      </c>
      <c r="W112" s="2">
        <v>28.0</v>
      </c>
      <c r="X112" s="2">
        <v>30.0</v>
      </c>
      <c r="Y112" s="2">
        <v>12.0</v>
      </c>
      <c r="Z112" s="2">
        <v>11.0</v>
      </c>
      <c r="AA112" s="2">
        <v>18.0</v>
      </c>
      <c r="AB112" s="2">
        <v>1.0</v>
      </c>
      <c r="AC112" s="2">
        <v>10.0</v>
      </c>
      <c r="AD112" s="2">
        <v>25.0</v>
      </c>
      <c r="AE112" s="2">
        <v>12.0</v>
      </c>
    </row>
    <row r="113">
      <c r="B113" s="2">
        <v>17.0</v>
      </c>
      <c r="C113" s="2">
        <v>22.0</v>
      </c>
      <c r="D113" s="2">
        <v>21.0</v>
      </c>
      <c r="E113" s="2">
        <v>18.0</v>
      </c>
      <c r="F113" s="2">
        <v>5.0</v>
      </c>
      <c r="G113" s="2">
        <v>3.0</v>
      </c>
      <c r="H113" s="2">
        <v>6.0</v>
      </c>
      <c r="I113" s="2">
        <v>19.0</v>
      </c>
      <c r="J113" s="2">
        <v>27.0</v>
      </c>
      <c r="K113" s="2">
        <v>3.0</v>
      </c>
      <c r="L113" s="2">
        <v>7.0</v>
      </c>
      <c r="M113" s="2">
        <v>25.0</v>
      </c>
      <c r="N113" s="2">
        <v>7.0</v>
      </c>
      <c r="O113" s="2">
        <v>29.0</v>
      </c>
      <c r="P113" s="2">
        <v>7.0</v>
      </c>
      <c r="Q113" s="2">
        <v>9.0</v>
      </c>
      <c r="R113" s="2">
        <v>26.0</v>
      </c>
      <c r="S113" s="2">
        <v>24.0</v>
      </c>
      <c r="T113" s="2">
        <v>16.0</v>
      </c>
      <c r="U113" s="2">
        <v>16.0</v>
      </c>
      <c r="V113" s="2">
        <v>20.0</v>
      </c>
      <c r="W113" s="2">
        <v>28.0</v>
      </c>
      <c r="X113" s="2">
        <v>30.0</v>
      </c>
      <c r="Y113" s="2">
        <v>12.0</v>
      </c>
      <c r="Z113" s="2">
        <v>12.0</v>
      </c>
      <c r="AA113" s="2">
        <v>18.0</v>
      </c>
      <c r="AB113" s="2">
        <v>2.0</v>
      </c>
      <c r="AC113" s="2">
        <v>10.0</v>
      </c>
      <c r="AD113" s="2">
        <v>25.0</v>
      </c>
      <c r="AE113" s="2">
        <v>13.0</v>
      </c>
    </row>
    <row r="114">
      <c r="B114" s="2">
        <v>17.0</v>
      </c>
      <c r="C114" s="2">
        <v>23.0</v>
      </c>
      <c r="D114" s="2">
        <v>21.0</v>
      </c>
      <c r="E114" s="2">
        <v>18.0</v>
      </c>
      <c r="F114" s="2">
        <v>5.0</v>
      </c>
      <c r="G114" s="2">
        <v>3.0</v>
      </c>
      <c r="H114" s="2">
        <v>7.0</v>
      </c>
      <c r="I114" s="2">
        <v>19.0</v>
      </c>
      <c r="J114" s="2">
        <v>27.0</v>
      </c>
      <c r="K114" s="2">
        <v>3.0</v>
      </c>
      <c r="L114" s="2">
        <v>7.0</v>
      </c>
      <c r="M114" s="2">
        <v>26.0</v>
      </c>
      <c r="N114" s="2">
        <v>8.0</v>
      </c>
      <c r="O114" s="2">
        <v>29.0</v>
      </c>
      <c r="P114" s="2">
        <v>7.0</v>
      </c>
      <c r="Q114" s="2">
        <v>9.0</v>
      </c>
      <c r="R114" s="2">
        <v>26.0</v>
      </c>
      <c r="S114" s="2">
        <v>24.0</v>
      </c>
      <c r="T114" s="2">
        <v>16.0</v>
      </c>
      <c r="U114" s="2">
        <v>17.0</v>
      </c>
      <c r="V114" s="2">
        <v>20.0</v>
      </c>
      <c r="W114" s="2">
        <v>28.0</v>
      </c>
      <c r="X114" s="2">
        <v>30.0</v>
      </c>
      <c r="Y114" s="2">
        <v>12.0</v>
      </c>
      <c r="Z114" s="2">
        <v>12.0</v>
      </c>
      <c r="AA114" s="2">
        <v>18.0</v>
      </c>
      <c r="AB114" s="2">
        <v>2.0</v>
      </c>
      <c r="AC114" s="2">
        <v>10.0</v>
      </c>
      <c r="AD114" s="2">
        <v>25.0</v>
      </c>
      <c r="AE114" s="2">
        <v>13.0</v>
      </c>
    </row>
    <row r="115">
      <c r="B115" s="2">
        <v>17.0</v>
      </c>
      <c r="C115" s="2">
        <v>23.0</v>
      </c>
      <c r="D115" s="2">
        <v>21.0</v>
      </c>
      <c r="E115" s="2">
        <v>18.0</v>
      </c>
      <c r="F115" s="2">
        <v>5.0</v>
      </c>
      <c r="G115" s="2">
        <v>4.0</v>
      </c>
      <c r="H115" s="2">
        <v>7.0</v>
      </c>
      <c r="I115" s="2">
        <v>19.0</v>
      </c>
      <c r="J115" s="2">
        <v>27.0</v>
      </c>
      <c r="K115" s="2">
        <v>4.0</v>
      </c>
      <c r="L115" s="2">
        <v>7.0</v>
      </c>
      <c r="M115" s="2">
        <v>26.0</v>
      </c>
      <c r="N115" s="2">
        <v>8.0</v>
      </c>
      <c r="O115" s="2">
        <v>29.0</v>
      </c>
      <c r="P115" s="2">
        <v>8.0</v>
      </c>
      <c r="Q115" s="2">
        <v>9.0</v>
      </c>
      <c r="R115" s="2">
        <v>26.0</v>
      </c>
      <c r="S115" s="2">
        <v>24.0</v>
      </c>
      <c r="T115" s="2">
        <v>16.0</v>
      </c>
      <c r="U115" s="2">
        <v>17.0</v>
      </c>
      <c r="V115" s="2">
        <v>20.0</v>
      </c>
      <c r="W115" s="2">
        <v>28.0</v>
      </c>
      <c r="X115" s="2">
        <v>30.0</v>
      </c>
      <c r="Y115" s="2">
        <v>13.0</v>
      </c>
      <c r="Z115" s="2">
        <v>12.0</v>
      </c>
      <c r="AA115" s="2">
        <v>18.0</v>
      </c>
      <c r="AB115" s="2">
        <v>2.0</v>
      </c>
      <c r="AC115" s="2">
        <v>11.0</v>
      </c>
      <c r="AD115" s="2">
        <v>25.0</v>
      </c>
      <c r="AE115" s="2">
        <v>13.0</v>
      </c>
    </row>
    <row r="116">
      <c r="B116" s="2">
        <v>17.0</v>
      </c>
      <c r="C116" s="2">
        <v>24.0</v>
      </c>
      <c r="D116" s="2">
        <v>21.0</v>
      </c>
      <c r="E116" s="2">
        <v>18.0</v>
      </c>
      <c r="F116" s="2">
        <v>6.0</v>
      </c>
      <c r="G116" s="2">
        <v>4.0</v>
      </c>
      <c r="H116" s="2">
        <v>7.0</v>
      </c>
      <c r="I116" s="2">
        <v>20.0</v>
      </c>
      <c r="J116" s="2">
        <v>27.0</v>
      </c>
      <c r="K116" s="2">
        <v>4.0</v>
      </c>
      <c r="L116" s="2">
        <v>8.0</v>
      </c>
      <c r="M116" s="2">
        <v>26.0</v>
      </c>
      <c r="N116" s="2">
        <v>8.0</v>
      </c>
      <c r="O116" s="2">
        <v>29.0</v>
      </c>
      <c r="P116" s="2">
        <v>8.0</v>
      </c>
      <c r="Q116" s="2">
        <v>9.0</v>
      </c>
      <c r="R116" s="2">
        <v>26.0</v>
      </c>
      <c r="S116" s="2">
        <v>24.0</v>
      </c>
      <c r="T116" s="2">
        <v>16.0</v>
      </c>
      <c r="U116" s="2">
        <v>17.0</v>
      </c>
      <c r="V116" s="2">
        <v>20.0</v>
      </c>
      <c r="W116" s="2">
        <v>28.0</v>
      </c>
      <c r="X116" s="2">
        <v>30.0</v>
      </c>
      <c r="Y116" s="2">
        <v>13.0</v>
      </c>
      <c r="Z116" s="2">
        <v>12.0</v>
      </c>
      <c r="AA116" s="2">
        <v>18.0</v>
      </c>
      <c r="AB116" s="2">
        <v>2.0</v>
      </c>
      <c r="AC116" s="2">
        <v>11.0</v>
      </c>
      <c r="AD116" s="2">
        <v>25.0</v>
      </c>
      <c r="AE116" s="2">
        <v>13.0</v>
      </c>
    </row>
    <row r="117">
      <c r="B117" s="2">
        <v>17.0</v>
      </c>
      <c r="C117" s="2">
        <v>24.0</v>
      </c>
      <c r="D117" s="2">
        <v>21.0</v>
      </c>
      <c r="E117" s="2">
        <v>18.0</v>
      </c>
      <c r="F117" s="2">
        <v>6.0</v>
      </c>
      <c r="G117" s="2">
        <v>4.0</v>
      </c>
      <c r="H117" s="2">
        <v>7.0</v>
      </c>
      <c r="I117" s="2">
        <v>20.0</v>
      </c>
      <c r="J117" s="2">
        <v>28.0</v>
      </c>
      <c r="K117" s="2">
        <v>4.0</v>
      </c>
      <c r="L117" s="2">
        <v>8.0</v>
      </c>
      <c r="M117" s="2">
        <v>26.0</v>
      </c>
      <c r="N117" s="2">
        <v>8.0</v>
      </c>
      <c r="O117" s="2">
        <v>29.0</v>
      </c>
      <c r="P117" s="2">
        <v>8.0</v>
      </c>
      <c r="Q117" s="2">
        <v>9.0</v>
      </c>
      <c r="R117" s="2">
        <v>26.0</v>
      </c>
      <c r="S117" s="2">
        <v>24.0</v>
      </c>
      <c r="T117" s="2">
        <v>17.0</v>
      </c>
      <c r="U117" s="2">
        <v>17.0</v>
      </c>
      <c r="V117" s="2">
        <v>21.0</v>
      </c>
      <c r="W117" s="2">
        <v>28.0</v>
      </c>
      <c r="X117" s="2">
        <v>30.0</v>
      </c>
      <c r="Y117" s="2">
        <v>13.0</v>
      </c>
      <c r="Z117" s="2">
        <v>13.0</v>
      </c>
      <c r="AA117" s="2">
        <v>18.0</v>
      </c>
      <c r="AB117" s="2">
        <v>2.0</v>
      </c>
      <c r="AC117" s="2">
        <v>11.0</v>
      </c>
      <c r="AD117" s="2">
        <v>25.0</v>
      </c>
      <c r="AE117" s="2">
        <v>13.0</v>
      </c>
    </row>
    <row r="118">
      <c r="B118" s="2">
        <v>18.0</v>
      </c>
      <c r="C118" s="2">
        <v>24.0</v>
      </c>
      <c r="D118" s="2">
        <v>22.0</v>
      </c>
      <c r="E118" s="2">
        <v>18.0</v>
      </c>
      <c r="F118" s="2">
        <v>6.0</v>
      </c>
      <c r="G118" s="2">
        <v>5.0</v>
      </c>
      <c r="H118" s="2">
        <v>7.0</v>
      </c>
      <c r="I118" s="2">
        <v>20.0</v>
      </c>
      <c r="J118" s="2">
        <v>28.0</v>
      </c>
      <c r="K118" s="2">
        <v>4.0</v>
      </c>
      <c r="L118" s="2">
        <v>8.0</v>
      </c>
      <c r="M118" s="2">
        <v>26.0</v>
      </c>
      <c r="N118" s="2">
        <v>9.0</v>
      </c>
      <c r="O118" s="2">
        <v>29.0</v>
      </c>
      <c r="P118" s="2">
        <v>8.0</v>
      </c>
      <c r="Q118" s="2">
        <v>9.0</v>
      </c>
      <c r="R118" s="2">
        <v>26.0</v>
      </c>
      <c r="S118" s="2">
        <v>24.0</v>
      </c>
      <c r="T118" s="2">
        <v>17.0</v>
      </c>
      <c r="U118" s="2">
        <v>18.0</v>
      </c>
      <c r="V118" s="2">
        <v>21.0</v>
      </c>
      <c r="W118" s="2">
        <v>28.0</v>
      </c>
      <c r="X118" s="2">
        <v>30.0</v>
      </c>
      <c r="Y118" s="2">
        <v>13.0</v>
      </c>
      <c r="Z118" s="2">
        <v>13.0</v>
      </c>
      <c r="AA118" s="2">
        <v>20.0</v>
      </c>
      <c r="AB118" s="2">
        <v>2.0</v>
      </c>
      <c r="AC118" s="2">
        <v>12.0</v>
      </c>
      <c r="AD118" s="2">
        <v>25.0</v>
      </c>
      <c r="AE118" s="2">
        <v>13.0</v>
      </c>
    </row>
    <row r="119">
      <c r="B119" s="2">
        <v>18.0</v>
      </c>
      <c r="C119" s="2">
        <v>24.0</v>
      </c>
      <c r="D119" s="2">
        <v>22.0</v>
      </c>
      <c r="E119" s="2">
        <v>18.0</v>
      </c>
      <c r="F119" s="2">
        <v>6.0</v>
      </c>
      <c r="G119" s="2">
        <v>5.0</v>
      </c>
      <c r="H119" s="2">
        <v>7.0</v>
      </c>
      <c r="I119" s="2">
        <v>20.0</v>
      </c>
      <c r="J119" s="2">
        <v>28.0</v>
      </c>
      <c r="K119" s="2">
        <v>4.0</v>
      </c>
      <c r="L119" s="2">
        <v>8.0</v>
      </c>
      <c r="M119" s="2">
        <v>26.0</v>
      </c>
      <c r="N119" s="2">
        <v>9.0</v>
      </c>
      <c r="O119" s="2">
        <v>29.0</v>
      </c>
      <c r="P119" s="2">
        <v>9.0</v>
      </c>
      <c r="Q119" s="2">
        <v>10.0</v>
      </c>
      <c r="R119" s="2">
        <v>27.0</v>
      </c>
      <c r="S119" s="2">
        <v>25.0</v>
      </c>
      <c r="T119" s="2">
        <v>18.0</v>
      </c>
      <c r="U119" s="2">
        <v>18.0</v>
      </c>
      <c r="V119" s="2">
        <v>21.0</v>
      </c>
      <c r="W119" s="2">
        <v>28.0</v>
      </c>
      <c r="X119" s="2">
        <v>30.0</v>
      </c>
      <c r="Y119" s="2">
        <v>13.0</v>
      </c>
      <c r="Z119" s="2">
        <v>13.0</v>
      </c>
      <c r="AA119" s="2">
        <v>20.0</v>
      </c>
      <c r="AB119" s="2">
        <v>2.0</v>
      </c>
      <c r="AC119" s="2">
        <v>12.0</v>
      </c>
      <c r="AD119" s="2">
        <v>26.0</v>
      </c>
      <c r="AE119" s="2">
        <v>14.0</v>
      </c>
    </row>
    <row r="120">
      <c r="B120" s="2">
        <v>18.0</v>
      </c>
      <c r="C120" s="2">
        <v>25.0</v>
      </c>
      <c r="D120" s="2">
        <v>22.0</v>
      </c>
      <c r="E120" s="2">
        <v>19.0</v>
      </c>
      <c r="F120" s="2">
        <v>7.0</v>
      </c>
      <c r="G120" s="2">
        <v>8.0</v>
      </c>
      <c r="H120" s="2">
        <v>8.0</v>
      </c>
      <c r="I120" s="2">
        <v>20.0</v>
      </c>
      <c r="J120" s="2">
        <v>28.0</v>
      </c>
      <c r="K120" s="2">
        <v>4.0</v>
      </c>
      <c r="L120" s="2">
        <v>9.0</v>
      </c>
      <c r="M120" s="2">
        <v>26.0</v>
      </c>
      <c r="N120" s="2">
        <v>9.0</v>
      </c>
      <c r="O120" s="2">
        <v>29.0</v>
      </c>
      <c r="P120" s="2">
        <v>9.0</v>
      </c>
      <c r="Q120" s="2">
        <v>10.0</v>
      </c>
      <c r="R120" s="2">
        <v>27.0</v>
      </c>
      <c r="S120" s="2">
        <v>25.0</v>
      </c>
      <c r="T120" s="2">
        <v>18.0</v>
      </c>
      <c r="U120" s="2">
        <v>20.0</v>
      </c>
      <c r="V120" s="2">
        <v>21.0</v>
      </c>
      <c r="W120" s="2">
        <v>28.0</v>
      </c>
      <c r="X120" s="2">
        <v>30.0</v>
      </c>
      <c r="Y120" s="2">
        <v>13.0</v>
      </c>
      <c r="Z120" s="2">
        <v>14.0</v>
      </c>
      <c r="AA120" s="2">
        <v>21.0</v>
      </c>
      <c r="AB120" s="2">
        <v>3.0</v>
      </c>
      <c r="AC120" s="2">
        <v>12.0</v>
      </c>
      <c r="AD120" s="2">
        <v>26.0</v>
      </c>
      <c r="AE120" s="2">
        <v>14.0</v>
      </c>
    </row>
    <row r="121">
      <c r="B121" s="2">
        <v>18.0</v>
      </c>
      <c r="C121" s="2">
        <v>25.0</v>
      </c>
      <c r="D121" s="2">
        <v>22.0</v>
      </c>
      <c r="E121" s="2">
        <v>19.0</v>
      </c>
      <c r="F121" s="2">
        <v>7.0</v>
      </c>
      <c r="G121" s="2">
        <v>9.0</v>
      </c>
      <c r="H121" s="2">
        <v>10.0</v>
      </c>
      <c r="I121" s="2">
        <v>20.0</v>
      </c>
      <c r="J121" s="2">
        <v>28.0</v>
      </c>
      <c r="K121" s="2">
        <v>4.0</v>
      </c>
      <c r="L121" s="2">
        <v>9.0</v>
      </c>
      <c r="M121" s="2">
        <v>27.0</v>
      </c>
      <c r="N121" s="2">
        <v>9.0</v>
      </c>
      <c r="O121" s="2">
        <v>29.0</v>
      </c>
      <c r="P121" s="2">
        <v>10.0</v>
      </c>
      <c r="Q121" s="2">
        <v>10.0</v>
      </c>
      <c r="R121" s="2">
        <v>27.0</v>
      </c>
      <c r="S121" s="2">
        <v>25.0</v>
      </c>
      <c r="T121" s="2">
        <v>18.0</v>
      </c>
      <c r="U121" s="2">
        <v>20.0</v>
      </c>
      <c r="V121" s="2">
        <v>21.0</v>
      </c>
      <c r="W121" s="2">
        <v>28.0</v>
      </c>
      <c r="X121" s="2">
        <v>30.0</v>
      </c>
      <c r="Y121" s="2">
        <v>14.0</v>
      </c>
      <c r="Z121" s="2">
        <v>15.0</v>
      </c>
      <c r="AA121" s="2">
        <v>22.0</v>
      </c>
      <c r="AB121" s="2">
        <v>5.0</v>
      </c>
      <c r="AC121" s="2">
        <v>12.0</v>
      </c>
      <c r="AD121" s="2">
        <v>27.0</v>
      </c>
      <c r="AE121" s="2">
        <v>14.0</v>
      </c>
    </row>
    <row r="122">
      <c r="B122" s="2">
        <v>19.0</v>
      </c>
      <c r="C122" s="2">
        <v>26.0</v>
      </c>
      <c r="D122" s="2">
        <v>23.0</v>
      </c>
      <c r="E122" s="2">
        <v>19.0</v>
      </c>
      <c r="F122" s="2">
        <v>8.0</v>
      </c>
      <c r="G122" s="2">
        <v>9.0</v>
      </c>
      <c r="H122" s="2">
        <v>11.0</v>
      </c>
      <c r="I122" s="2">
        <v>21.0</v>
      </c>
      <c r="J122" s="2">
        <v>28.0</v>
      </c>
      <c r="K122" s="2">
        <v>5.0</v>
      </c>
      <c r="L122" s="2">
        <v>9.0</v>
      </c>
      <c r="M122" s="2">
        <v>27.0</v>
      </c>
      <c r="N122" s="2">
        <v>9.0</v>
      </c>
      <c r="O122" s="2">
        <v>29.0</v>
      </c>
      <c r="P122" s="2">
        <v>10.0</v>
      </c>
      <c r="Q122" s="2">
        <v>10.0</v>
      </c>
      <c r="R122" s="2">
        <v>27.0</v>
      </c>
      <c r="S122" s="2">
        <v>25.0</v>
      </c>
      <c r="T122" s="2">
        <v>19.0</v>
      </c>
      <c r="U122" s="2">
        <v>20.0</v>
      </c>
      <c r="V122" s="2">
        <v>22.0</v>
      </c>
      <c r="W122" s="2">
        <v>28.0</v>
      </c>
      <c r="X122" s="2">
        <v>30.0</v>
      </c>
      <c r="Y122" s="2">
        <v>15.0</v>
      </c>
      <c r="Z122" s="2">
        <v>16.0</v>
      </c>
      <c r="AA122" s="2">
        <v>22.0</v>
      </c>
      <c r="AB122" s="2">
        <v>5.0</v>
      </c>
      <c r="AC122" s="2">
        <v>13.0</v>
      </c>
      <c r="AD122" s="2">
        <v>27.0</v>
      </c>
      <c r="AE122" s="2">
        <v>14.0</v>
      </c>
    </row>
    <row r="123">
      <c r="B123" s="2">
        <v>20.0</v>
      </c>
      <c r="C123" s="2">
        <v>26.0</v>
      </c>
      <c r="D123" s="2">
        <v>23.0</v>
      </c>
      <c r="E123" s="2">
        <v>20.0</v>
      </c>
      <c r="F123" s="2">
        <v>9.0</v>
      </c>
      <c r="G123" s="2">
        <v>10.0</v>
      </c>
      <c r="H123" s="2">
        <v>12.0</v>
      </c>
      <c r="I123" s="2">
        <v>21.0</v>
      </c>
      <c r="J123" s="2">
        <v>29.0</v>
      </c>
      <c r="K123" s="2">
        <v>6.0</v>
      </c>
      <c r="L123" s="2">
        <v>9.0</v>
      </c>
      <c r="M123" s="2">
        <v>27.0</v>
      </c>
      <c r="N123" s="2">
        <v>12.0</v>
      </c>
      <c r="O123" s="2">
        <v>29.0</v>
      </c>
      <c r="P123" s="2">
        <v>11.0</v>
      </c>
      <c r="Q123" s="2">
        <v>11.0</v>
      </c>
      <c r="R123" s="2">
        <v>28.0</v>
      </c>
      <c r="S123" s="2">
        <v>26.0</v>
      </c>
      <c r="T123" s="2">
        <v>20.0</v>
      </c>
      <c r="U123" s="2">
        <v>21.0</v>
      </c>
      <c r="V123" s="2">
        <v>22.0</v>
      </c>
      <c r="W123" s="2">
        <v>28.0</v>
      </c>
      <c r="X123" s="2">
        <v>30.0</v>
      </c>
      <c r="Y123" s="2">
        <v>15.0</v>
      </c>
      <c r="Z123" s="2">
        <v>17.0</v>
      </c>
      <c r="AA123" s="2">
        <v>23.0</v>
      </c>
      <c r="AB123" s="2">
        <v>6.0</v>
      </c>
      <c r="AC123" s="2">
        <v>15.0</v>
      </c>
      <c r="AD123" s="2">
        <v>27.0</v>
      </c>
      <c r="AE123" s="2">
        <v>15.0</v>
      </c>
    </row>
    <row r="124">
      <c r="A124" s="78" t="s">
        <v>350</v>
      </c>
      <c r="B124" s="79">
        <f t="shared" ref="B124:AE124" si="4">AVERAGE(B100:B123)</f>
        <v>16.25</v>
      </c>
      <c r="C124" s="79">
        <f t="shared" si="4"/>
        <v>22.5</v>
      </c>
      <c r="D124" s="79">
        <f t="shared" si="4"/>
        <v>20.125</v>
      </c>
      <c r="E124" s="79">
        <f t="shared" si="4"/>
        <v>16.95833333</v>
      </c>
      <c r="F124" s="79">
        <f t="shared" si="4"/>
        <v>4.583333333</v>
      </c>
      <c r="G124" s="79">
        <f t="shared" si="4"/>
        <v>3.875</v>
      </c>
      <c r="H124" s="79">
        <f t="shared" si="4"/>
        <v>6.625</v>
      </c>
      <c r="I124" s="79">
        <f t="shared" si="4"/>
        <v>18.125</v>
      </c>
      <c r="J124" s="79">
        <f t="shared" si="4"/>
        <v>26.375</v>
      </c>
      <c r="K124" s="79">
        <f t="shared" si="4"/>
        <v>2.708333333</v>
      </c>
      <c r="L124" s="79">
        <f t="shared" si="4"/>
        <v>6.208333333</v>
      </c>
      <c r="M124" s="79">
        <f t="shared" si="4"/>
        <v>24.54166667</v>
      </c>
      <c r="N124" s="79">
        <f t="shared" si="4"/>
        <v>6.625</v>
      </c>
      <c r="O124" s="79">
        <f t="shared" si="4"/>
        <v>28.83333333</v>
      </c>
      <c r="P124" s="79">
        <f t="shared" si="4"/>
        <v>6.875</v>
      </c>
      <c r="Q124" s="79">
        <f t="shared" si="4"/>
        <v>7.541666667</v>
      </c>
      <c r="R124" s="79">
        <f t="shared" si="4"/>
        <v>25.29166667</v>
      </c>
      <c r="S124" s="79">
        <f t="shared" si="4"/>
        <v>23.5</v>
      </c>
      <c r="T124" s="79">
        <f t="shared" si="4"/>
        <v>15.70833333</v>
      </c>
      <c r="U124" s="79">
        <f t="shared" si="4"/>
        <v>16.125</v>
      </c>
      <c r="V124" s="79">
        <f t="shared" si="4"/>
        <v>18.75</v>
      </c>
      <c r="W124" s="79">
        <f t="shared" si="4"/>
        <v>27.16666667</v>
      </c>
      <c r="X124" s="79">
        <f t="shared" si="4"/>
        <v>30</v>
      </c>
      <c r="Y124" s="79">
        <f t="shared" si="4"/>
        <v>11.79166667</v>
      </c>
      <c r="Z124" s="79">
        <f t="shared" si="4"/>
        <v>11.625</v>
      </c>
      <c r="AA124" s="79">
        <f t="shared" si="4"/>
        <v>17.375</v>
      </c>
      <c r="AB124" s="79">
        <f t="shared" si="4"/>
        <v>1.916666667</v>
      </c>
      <c r="AC124" s="79">
        <f t="shared" si="4"/>
        <v>9.791666667</v>
      </c>
      <c r="AD124" s="79">
        <f t="shared" si="4"/>
        <v>24.33333333</v>
      </c>
      <c r="AE124" s="79">
        <f t="shared" si="4"/>
        <v>12.41666667</v>
      </c>
    </row>
    <row r="125">
      <c r="A125" s="78" t="s">
        <v>342</v>
      </c>
      <c r="B125" s="79">
        <f t="shared" ref="B125:AE125" si="5">MEDIAN(B100:B123)</f>
        <v>16.5</v>
      </c>
      <c r="C125" s="79">
        <f t="shared" si="5"/>
        <v>22</v>
      </c>
      <c r="D125" s="79">
        <f t="shared" si="5"/>
        <v>20</v>
      </c>
      <c r="E125" s="79">
        <f t="shared" si="5"/>
        <v>17</v>
      </c>
      <c r="F125" s="79">
        <f t="shared" si="5"/>
        <v>4</v>
      </c>
      <c r="G125" s="79">
        <f t="shared" si="5"/>
        <v>3</v>
      </c>
      <c r="H125" s="79">
        <f t="shared" si="5"/>
        <v>6</v>
      </c>
      <c r="I125" s="79">
        <f t="shared" si="5"/>
        <v>18.5</v>
      </c>
      <c r="J125" s="79">
        <f t="shared" si="5"/>
        <v>27</v>
      </c>
      <c r="K125" s="79">
        <f t="shared" si="5"/>
        <v>3</v>
      </c>
      <c r="L125" s="79">
        <f t="shared" si="5"/>
        <v>6.5</v>
      </c>
      <c r="M125" s="79">
        <f t="shared" si="5"/>
        <v>25</v>
      </c>
      <c r="N125" s="79">
        <f t="shared" si="5"/>
        <v>6.5</v>
      </c>
      <c r="O125" s="79">
        <f t="shared" si="5"/>
        <v>29</v>
      </c>
      <c r="P125" s="79">
        <f t="shared" si="5"/>
        <v>7</v>
      </c>
      <c r="Q125" s="79">
        <f t="shared" si="5"/>
        <v>8</v>
      </c>
      <c r="R125" s="79">
        <f t="shared" si="5"/>
        <v>25.5</v>
      </c>
      <c r="S125" s="79">
        <f t="shared" si="5"/>
        <v>24</v>
      </c>
      <c r="T125" s="79">
        <f t="shared" si="5"/>
        <v>16</v>
      </c>
      <c r="U125" s="79">
        <f t="shared" si="5"/>
        <v>16</v>
      </c>
      <c r="V125" s="79">
        <f t="shared" si="5"/>
        <v>19.5</v>
      </c>
      <c r="W125" s="79">
        <f t="shared" si="5"/>
        <v>28</v>
      </c>
      <c r="X125" s="79">
        <f t="shared" si="5"/>
        <v>30</v>
      </c>
      <c r="Y125" s="79">
        <f t="shared" si="5"/>
        <v>12</v>
      </c>
      <c r="Z125" s="79">
        <f t="shared" si="5"/>
        <v>11</v>
      </c>
      <c r="AA125" s="79">
        <f t="shared" si="5"/>
        <v>17.5</v>
      </c>
      <c r="AB125" s="79">
        <f t="shared" si="5"/>
        <v>1</v>
      </c>
      <c r="AC125" s="79">
        <f t="shared" si="5"/>
        <v>10</v>
      </c>
      <c r="AD125" s="79">
        <f t="shared" si="5"/>
        <v>25</v>
      </c>
      <c r="AE125" s="79">
        <f t="shared" si="5"/>
        <v>12</v>
      </c>
    </row>
    <row r="126">
      <c r="A126" s="78" t="s">
        <v>344</v>
      </c>
      <c r="B126" s="79">
        <f t="shared" ref="B126:AE126" si="6">STDEV(B100:B123)</f>
        <v>1.799758438</v>
      </c>
      <c r="C126" s="79">
        <f t="shared" si="6"/>
        <v>1.865009616</v>
      </c>
      <c r="D126" s="79">
        <f t="shared" si="6"/>
        <v>1.776966149</v>
      </c>
      <c r="E126" s="79">
        <f t="shared" si="6"/>
        <v>1.627993341</v>
      </c>
      <c r="F126" s="79">
        <f t="shared" si="6"/>
        <v>1.954185401</v>
      </c>
      <c r="G126" s="79">
        <f t="shared" si="6"/>
        <v>2.559084415</v>
      </c>
      <c r="H126" s="79">
        <f t="shared" si="6"/>
        <v>1.995919751</v>
      </c>
      <c r="I126" s="79">
        <f t="shared" si="6"/>
        <v>2.028331934</v>
      </c>
      <c r="J126" s="79">
        <f t="shared" si="6"/>
        <v>1.714706211</v>
      </c>
      <c r="K126" s="79">
        <f t="shared" si="6"/>
        <v>1.517411029</v>
      </c>
      <c r="L126" s="79">
        <f t="shared" si="6"/>
        <v>2.063748524</v>
      </c>
      <c r="M126" s="79">
        <f t="shared" si="6"/>
        <v>1.84105751</v>
      </c>
      <c r="N126" s="79">
        <f t="shared" si="6"/>
        <v>2.29957463</v>
      </c>
      <c r="O126" s="79">
        <f t="shared" si="6"/>
        <v>0.4815434123</v>
      </c>
      <c r="P126" s="79">
        <f t="shared" si="6"/>
        <v>2.153106956</v>
      </c>
      <c r="Q126" s="79">
        <f t="shared" si="6"/>
        <v>2.449119925</v>
      </c>
      <c r="R126" s="79">
        <f t="shared" si="6"/>
        <v>1.458980188</v>
      </c>
      <c r="S126" s="79">
        <f t="shared" si="6"/>
        <v>1.444630237</v>
      </c>
      <c r="T126" s="79">
        <f t="shared" si="6"/>
        <v>1.988645304</v>
      </c>
      <c r="U126" s="79">
        <f t="shared" si="6"/>
        <v>2.576018161</v>
      </c>
      <c r="V126" s="79">
        <f t="shared" si="6"/>
        <v>2.908009928</v>
      </c>
      <c r="W126" s="79">
        <f t="shared" si="6"/>
        <v>1.16718415</v>
      </c>
      <c r="X126" s="79">
        <f t="shared" si="6"/>
        <v>0</v>
      </c>
      <c r="Y126" s="79">
        <f t="shared" si="6"/>
        <v>1.667572218</v>
      </c>
      <c r="Z126" s="79">
        <f t="shared" si="6"/>
        <v>2.337082909</v>
      </c>
      <c r="AA126" s="79">
        <f t="shared" si="6"/>
        <v>3.004525572</v>
      </c>
      <c r="AB126" s="79">
        <f t="shared" si="6"/>
        <v>1.442120018</v>
      </c>
      <c r="AC126" s="79">
        <f t="shared" si="6"/>
        <v>2.395270098</v>
      </c>
      <c r="AD126" s="79">
        <f t="shared" si="6"/>
        <v>1.685401943</v>
      </c>
      <c r="AE126" s="79">
        <f t="shared" si="6"/>
        <v>1.282547284</v>
      </c>
    </row>
    <row r="127">
      <c r="A127" s="79"/>
      <c r="B127" s="79"/>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c r="AA127" s="79"/>
      <c r="AB127" s="79"/>
      <c r="AC127" s="79"/>
      <c r="AD127" s="79"/>
      <c r="AE127" s="79"/>
    </row>
    <row r="128">
      <c r="A128" s="79"/>
      <c r="B128" s="79"/>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c r="AA128" s="79"/>
      <c r="AB128" s="79"/>
      <c r="AC128" s="79"/>
      <c r="AD128" s="79"/>
      <c r="AE128" s="79"/>
    </row>
    <row r="130">
      <c r="A130" s="79"/>
      <c r="B130" s="78" t="s">
        <v>351</v>
      </c>
      <c r="C130" s="78" t="s">
        <v>352</v>
      </c>
      <c r="D130" s="78" t="s">
        <v>347</v>
      </c>
      <c r="E130" s="78" t="s">
        <v>353</v>
      </c>
      <c r="F130" s="79"/>
      <c r="G130" s="79"/>
      <c r="H130" s="78" t="s">
        <v>351</v>
      </c>
      <c r="I130" s="78" t="s">
        <v>352</v>
      </c>
      <c r="J130" s="78" t="s">
        <v>347</v>
      </c>
      <c r="K130" s="78" t="s">
        <v>353</v>
      </c>
      <c r="L130" s="79"/>
      <c r="M130" s="79"/>
      <c r="N130" s="79"/>
      <c r="O130" s="79"/>
      <c r="P130" s="79"/>
      <c r="Q130" s="79"/>
      <c r="R130" s="79"/>
      <c r="S130" s="79"/>
      <c r="T130" s="79"/>
      <c r="U130" s="79"/>
      <c r="V130" s="79"/>
      <c r="W130" s="79"/>
      <c r="X130" s="79"/>
      <c r="Y130" s="79"/>
      <c r="Z130" s="79"/>
      <c r="AA130" s="79"/>
      <c r="AB130" s="79"/>
      <c r="AC130" s="79"/>
      <c r="AD130" s="79"/>
      <c r="AE130" s="79"/>
    </row>
    <row r="131">
      <c r="A131" s="80" t="s">
        <v>1</v>
      </c>
      <c r="B131" s="79">
        <f t="array" ref="B131:B160">TRANSPOSE(B124:AE124)</f>
        <v>16.25</v>
      </c>
      <c r="C131" s="79">
        <f t="array" ref="C131:E160">TRANSPOSE(B92:AE94)</f>
        <v>17.625</v>
      </c>
      <c r="D131" s="79">
        <v>16.5</v>
      </c>
      <c r="E131" s="79">
        <v>2.3247828682729463</v>
      </c>
      <c r="F131" s="79"/>
      <c r="G131" s="78" t="s">
        <v>1</v>
      </c>
      <c r="H131" s="78">
        <v>16.25</v>
      </c>
      <c r="I131" s="78">
        <v>17.625</v>
      </c>
      <c r="J131" s="78">
        <v>16.5</v>
      </c>
      <c r="K131" s="78">
        <v>2.32478286827295</v>
      </c>
      <c r="L131" s="79"/>
      <c r="M131" s="79"/>
      <c r="N131" s="79"/>
      <c r="O131" s="79"/>
      <c r="P131" s="79"/>
      <c r="Q131" s="79"/>
      <c r="R131" s="79"/>
      <c r="S131" s="79"/>
      <c r="T131" s="79"/>
      <c r="U131" s="79"/>
      <c r="V131" s="79"/>
      <c r="W131" s="79"/>
      <c r="X131" s="79"/>
      <c r="Y131" s="79"/>
      <c r="Z131" s="79"/>
      <c r="AA131" s="79"/>
      <c r="AB131" s="79"/>
      <c r="AC131" s="79"/>
      <c r="AD131" s="79"/>
      <c r="AE131" s="79"/>
    </row>
    <row r="132">
      <c r="A132" s="80" t="s">
        <v>22</v>
      </c>
      <c r="B132" s="79">
        <v>22.5</v>
      </c>
      <c r="C132" s="79">
        <v>24.375</v>
      </c>
      <c r="D132" s="79">
        <v>22.0</v>
      </c>
      <c r="E132" s="79">
        <v>2.1954498400100184</v>
      </c>
      <c r="F132" s="79"/>
      <c r="G132" s="78" t="s">
        <v>22</v>
      </c>
      <c r="H132" s="78">
        <v>22.5</v>
      </c>
      <c r="I132" s="78">
        <v>24.375</v>
      </c>
      <c r="J132" s="78">
        <v>22.0</v>
      </c>
      <c r="K132" s="78">
        <v>2.19544984001002</v>
      </c>
      <c r="L132" s="79"/>
      <c r="M132" s="79"/>
      <c r="N132" s="79"/>
      <c r="O132" s="79"/>
      <c r="P132" s="79"/>
      <c r="Q132" s="79"/>
      <c r="R132" s="79"/>
      <c r="S132" s="79"/>
      <c r="T132" s="79"/>
      <c r="U132" s="79"/>
      <c r="V132" s="79"/>
      <c r="W132" s="79"/>
      <c r="X132" s="79"/>
      <c r="Y132" s="79"/>
      <c r="Z132" s="79"/>
      <c r="AA132" s="79"/>
      <c r="AB132" s="79"/>
      <c r="AC132" s="79"/>
      <c r="AD132" s="79"/>
      <c r="AE132" s="79"/>
    </row>
    <row r="133">
      <c r="A133" s="80" t="s">
        <v>23</v>
      </c>
      <c r="B133" s="79">
        <v>20.125</v>
      </c>
      <c r="C133" s="79">
        <v>21.75</v>
      </c>
      <c r="D133" s="79">
        <v>20.0</v>
      </c>
      <c r="E133" s="79">
        <v>2.3138379705256296</v>
      </c>
      <c r="F133" s="79"/>
      <c r="G133" s="78" t="s">
        <v>23</v>
      </c>
      <c r="H133" s="78">
        <v>20.125</v>
      </c>
      <c r="I133" s="78">
        <v>21.75</v>
      </c>
      <c r="J133" s="78">
        <v>20.0</v>
      </c>
      <c r="K133" s="78">
        <v>2.31383797052563</v>
      </c>
      <c r="L133" s="79"/>
      <c r="M133" s="79"/>
      <c r="N133" s="79"/>
      <c r="O133" s="79"/>
      <c r="P133" s="79"/>
      <c r="Q133" s="79"/>
      <c r="R133" s="79"/>
      <c r="S133" s="79"/>
      <c r="T133" s="79"/>
      <c r="U133" s="79"/>
      <c r="V133" s="79"/>
      <c r="W133" s="79"/>
      <c r="X133" s="79"/>
      <c r="Y133" s="79"/>
      <c r="Z133" s="79"/>
      <c r="AA133" s="79"/>
      <c r="AB133" s="79"/>
      <c r="AC133" s="79"/>
      <c r="AD133" s="79"/>
      <c r="AE133" s="79"/>
    </row>
    <row r="134">
      <c r="A134" s="80" t="s">
        <v>24</v>
      </c>
      <c r="B134" s="79">
        <v>16.958333333333332</v>
      </c>
      <c r="C134" s="79">
        <v>18.291666666666668</v>
      </c>
      <c r="D134" s="79">
        <v>17.0</v>
      </c>
      <c r="E134" s="79">
        <v>1.9458041643890716</v>
      </c>
      <c r="F134" s="79"/>
      <c r="G134" s="78" t="s">
        <v>24</v>
      </c>
      <c r="H134" s="78">
        <v>16.9583333333333</v>
      </c>
      <c r="I134" s="78">
        <v>18.2916666666667</v>
      </c>
      <c r="J134" s="78">
        <v>17.0</v>
      </c>
      <c r="K134" s="78">
        <v>1.94580416438907</v>
      </c>
      <c r="L134" s="79"/>
      <c r="M134" s="79"/>
      <c r="N134" s="79"/>
      <c r="O134" s="79"/>
      <c r="P134" s="79"/>
      <c r="Q134" s="79"/>
      <c r="R134" s="79"/>
      <c r="S134" s="79"/>
      <c r="T134" s="79"/>
      <c r="U134" s="79"/>
      <c r="V134" s="79"/>
      <c r="W134" s="79"/>
      <c r="X134" s="79"/>
      <c r="Y134" s="79"/>
      <c r="Z134" s="79"/>
      <c r="AA134" s="79"/>
      <c r="AB134" s="79"/>
      <c r="AC134" s="79"/>
      <c r="AD134" s="79"/>
      <c r="AE134" s="79"/>
    </row>
    <row r="135">
      <c r="A135" s="80" t="s">
        <v>25</v>
      </c>
      <c r="B135" s="79">
        <v>4.583333333333333</v>
      </c>
      <c r="C135" s="79">
        <v>5.083333333333333</v>
      </c>
      <c r="D135" s="79">
        <v>4.0</v>
      </c>
      <c r="E135" s="79">
        <v>2.37939876051461</v>
      </c>
      <c r="F135" s="79"/>
      <c r="G135" s="78" t="s">
        <v>25</v>
      </c>
      <c r="H135" s="78">
        <v>4.58333333333333</v>
      </c>
      <c r="I135" s="78">
        <v>5.08333333333333</v>
      </c>
      <c r="J135" s="78">
        <v>4.0</v>
      </c>
      <c r="K135" s="78">
        <v>2.37939876051461</v>
      </c>
      <c r="L135" s="79"/>
      <c r="M135" s="79"/>
      <c r="N135" s="79"/>
      <c r="O135" s="79"/>
      <c r="P135" s="79"/>
      <c r="Q135" s="79"/>
      <c r="R135" s="79"/>
      <c r="S135" s="79"/>
      <c r="T135" s="79"/>
      <c r="U135" s="79"/>
      <c r="V135" s="79"/>
      <c r="W135" s="79"/>
      <c r="X135" s="79"/>
      <c r="Y135" s="79"/>
      <c r="Z135" s="79"/>
      <c r="AA135" s="79"/>
      <c r="AB135" s="79"/>
      <c r="AC135" s="79"/>
      <c r="AD135" s="79"/>
      <c r="AE135" s="79"/>
    </row>
    <row r="136">
      <c r="A136" s="80" t="s">
        <v>26</v>
      </c>
      <c r="B136" s="79">
        <v>3.875</v>
      </c>
      <c r="C136" s="79">
        <v>4.458333333333333</v>
      </c>
      <c r="D136" s="79">
        <v>3.0</v>
      </c>
      <c r="E136" s="79">
        <v>3.102604365070391</v>
      </c>
      <c r="F136" s="79"/>
      <c r="G136" s="78" t="s">
        <v>26</v>
      </c>
      <c r="H136" s="78">
        <v>3.875</v>
      </c>
      <c r="I136" s="78">
        <v>4.45833333333333</v>
      </c>
      <c r="J136" s="78">
        <v>3.0</v>
      </c>
      <c r="K136" s="78">
        <v>3.10260436507039</v>
      </c>
      <c r="L136" s="79"/>
      <c r="M136" s="79"/>
      <c r="N136" s="79"/>
      <c r="O136" s="79"/>
      <c r="P136" s="79"/>
      <c r="Q136" s="79"/>
      <c r="R136" s="79"/>
      <c r="S136" s="79"/>
      <c r="T136" s="79"/>
      <c r="U136" s="79"/>
      <c r="V136" s="79"/>
      <c r="W136" s="79"/>
      <c r="X136" s="79"/>
      <c r="Y136" s="79"/>
      <c r="Z136" s="79"/>
      <c r="AA136" s="79"/>
      <c r="AB136" s="79"/>
      <c r="AC136" s="79"/>
      <c r="AD136" s="79"/>
      <c r="AE136" s="79"/>
    </row>
    <row r="137">
      <c r="A137" s="80" t="s">
        <v>27</v>
      </c>
      <c r="B137" s="79">
        <v>6.625</v>
      </c>
      <c r="C137" s="79">
        <v>7.25</v>
      </c>
      <c r="D137" s="79">
        <v>6.0</v>
      </c>
      <c r="E137" s="79">
        <v>2.3111768563955604</v>
      </c>
      <c r="F137" s="79"/>
      <c r="G137" s="78" t="s">
        <v>27</v>
      </c>
      <c r="H137" s="78">
        <v>6.625</v>
      </c>
      <c r="I137" s="78">
        <v>7.25</v>
      </c>
      <c r="J137" s="78">
        <v>6.0</v>
      </c>
      <c r="K137" s="78">
        <v>2.31117685639556</v>
      </c>
      <c r="L137" s="79"/>
      <c r="M137" s="79"/>
      <c r="N137" s="79"/>
      <c r="O137" s="79"/>
      <c r="P137" s="79"/>
      <c r="Q137" s="79"/>
      <c r="R137" s="79"/>
      <c r="S137" s="79"/>
      <c r="T137" s="79"/>
      <c r="U137" s="79"/>
      <c r="V137" s="79"/>
      <c r="W137" s="79"/>
      <c r="X137" s="79"/>
      <c r="Y137" s="79"/>
      <c r="Z137" s="79"/>
      <c r="AA137" s="79"/>
      <c r="AB137" s="79"/>
      <c r="AC137" s="79"/>
      <c r="AD137" s="79"/>
      <c r="AE137" s="79"/>
    </row>
    <row r="138">
      <c r="A138" s="80" t="s">
        <v>28</v>
      </c>
      <c r="B138" s="79">
        <v>18.125</v>
      </c>
      <c r="C138" s="79">
        <v>19.666666666666668</v>
      </c>
      <c r="D138" s="79">
        <v>18.5</v>
      </c>
      <c r="E138" s="79">
        <v>2.32709789553096</v>
      </c>
      <c r="F138" s="79"/>
      <c r="G138" s="78" t="s">
        <v>28</v>
      </c>
      <c r="H138" s="78">
        <v>18.125</v>
      </c>
      <c r="I138" s="78">
        <v>19.6666666666667</v>
      </c>
      <c r="J138" s="78">
        <v>18.5</v>
      </c>
      <c r="K138" s="78">
        <v>2.32709789553096</v>
      </c>
      <c r="L138" s="79"/>
      <c r="M138" s="79"/>
      <c r="N138" s="79"/>
      <c r="O138" s="79"/>
      <c r="P138" s="79"/>
      <c r="Q138" s="79"/>
      <c r="R138" s="79"/>
      <c r="S138" s="79"/>
      <c r="T138" s="79"/>
      <c r="U138" s="79"/>
      <c r="V138" s="79"/>
      <c r="W138" s="79"/>
      <c r="X138" s="79"/>
      <c r="Y138" s="79"/>
      <c r="Z138" s="79"/>
      <c r="AA138" s="79"/>
      <c r="AB138" s="79"/>
      <c r="AC138" s="79"/>
      <c r="AD138" s="79"/>
      <c r="AE138" s="79"/>
    </row>
    <row r="139">
      <c r="A139" s="80" t="s">
        <v>29</v>
      </c>
      <c r="B139" s="79">
        <v>26.375</v>
      </c>
      <c r="C139" s="79">
        <v>28.541666666666668</v>
      </c>
      <c r="D139" s="79">
        <v>27.0</v>
      </c>
      <c r="E139" s="79">
        <v>1.8534790571745396</v>
      </c>
      <c r="F139" s="79"/>
      <c r="G139" s="78" t="s">
        <v>29</v>
      </c>
      <c r="H139" s="78">
        <v>26.375</v>
      </c>
      <c r="I139" s="78">
        <v>28.5416666666667</v>
      </c>
      <c r="J139" s="78">
        <v>27.0</v>
      </c>
      <c r="K139" s="78">
        <v>1.85347905717454</v>
      </c>
      <c r="L139" s="79"/>
      <c r="M139" s="79"/>
      <c r="N139" s="79"/>
      <c r="O139" s="79"/>
      <c r="P139" s="79"/>
      <c r="Q139" s="79"/>
      <c r="R139" s="79"/>
      <c r="S139" s="79"/>
      <c r="T139" s="79"/>
      <c r="U139" s="79"/>
      <c r="V139" s="79"/>
      <c r="W139" s="79"/>
      <c r="X139" s="79"/>
      <c r="Y139" s="79"/>
      <c r="Z139" s="79"/>
      <c r="AA139" s="79"/>
      <c r="AB139" s="79"/>
      <c r="AC139" s="79"/>
      <c r="AD139" s="79"/>
      <c r="AE139" s="79"/>
    </row>
    <row r="140">
      <c r="A140" s="80" t="s">
        <v>30</v>
      </c>
      <c r="B140" s="79">
        <v>2.7083333333333335</v>
      </c>
      <c r="C140" s="79">
        <v>3.0416666666666665</v>
      </c>
      <c r="D140" s="79">
        <v>3.0</v>
      </c>
      <c r="E140" s="79">
        <v>1.7209121016305455</v>
      </c>
      <c r="F140" s="79"/>
      <c r="G140" s="78" t="s">
        <v>30</v>
      </c>
      <c r="H140" s="78">
        <v>2.70833333333333</v>
      </c>
      <c r="I140" s="78">
        <v>3.04166666666667</v>
      </c>
      <c r="J140" s="78">
        <v>3.0</v>
      </c>
      <c r="K140" s="78">
        <v>1.72091210163055</v>
      </c>
      <c r="L140" s="79"/>
      <c r="M140" s="79"/>
      <c r="N140" s="79"/>
      <c r="O140" s="79"/>
      <c r="P140" s="79"/>
      <c r="Q140" s="79"/>
      <c r="R140" s="79"/>
      <c r="S140" s="79"/>
      <c r="T140" s="79"/>
      <c r="U140" s="79"/>
      <c r="V140" s="79"/>
      <c r="W140" s="79"/>
      <c r="X140" s="79"/>
      <c r="Y140" s="79"/>
      <c r="Z140" s="79"/>
      <c r="AA140" s="79"/>
      <c r="AB140" s="79"/>
      <c r="AC140" s="79"/>
      <c r="AD140" s="79"/>
      <c r="AE140" s="79"/>
    </row>
    <row r="141">
      <c r="A141" s="80" t="s">
        <v>31</v>
      </c>
      <c r="B141" s="79">
        <v>6.208333333333333</v>
      </c>
      <c r="C141" s="79">
        <v>6.708333333333333</v>
      </c>
      <c r="D141" s="79">
        <v>6.5</v>
      </c>
      <c r="E141" s="79">
        <v>2.2806881552589475</v>
      </c>
      <c r="F141" s="79"/>
      <c r="G141" s="78" t="s">
        <v>31</v>
      </c>
      <c r="H141" s="78">
        <v>6.20833333333333</v>
      </c>
      <c r="I141" s="78">
        <v>6.70833333333333</v>
      </c>
      <c r="J141" s="78">
        <v>6.5</v>
      </c>
      <c r="K141" s="78">
        <v>2.28068815525895</v>
      </c>
      <c r="L141" s="79"/>
      <c r="M141" s="79"/>
      <c r="N141" s="79"/>
      <c r="O141" s="79"/>
      <c r="P141" s="79"/>
      <c r="Q141" s="79"/>
      <c r="R141" s="79"/>
      <c r="S141" s="79"/>
      <c r="T141" s="79"/>
      <c r="U141" s="79"/>
      <c r="V141" s="79"/>
      <c r="W141" s="79"/>
      <c r="X141" s="79"/>
      <c r="Y141" s="79"/>
      <c r="Z141" s="79"/>
      <c r="AA141" s="79"/>
      <c r="AB141" s="79"/>
      <c r="AC141" s="79"/>
      <c r="AD141" s="79"/>
      <c r="AE141" s="79"/>
    </row>
    <row r="142">
      <c r="A142" s="80" t="s">
        <v>32</v>
      </c>
      <c r="B142" s="79">
        <v>24.541666666666668</v>
      </c>
      <c r="C142" s="79">
        <v>26.5</v>
      </c>
      <c r="D142" s="79">
        <v>25.0</v>
      </c>
      <c r="E142" s="79">
        <v>2.19509943703276</v>
      </c>
      <c r="F142" s="79"/>
      <c r="G142" s="78" t="s">
        <v>32</v>
      </c>
      <c r="H142" s="78">
        <v>24.5416666666667</v>
      </c>
      <c r="I142" s="78">
        <v>26.5</v>
      </c>
      <c r="J142" s="78">
        <v>25.0</v>
      </c>
      <c r="K142" s="78">
        <v>2.19509943703276</v>
      </c>
      <c r="L142" s="79"/>
      <c r="M142" s="79"/>
      <c r="N142" s="79"/>
      <c r="O142" s="79"/>
      <c r="P142" s="79"/>
      <c r="Q142" s="79"/>
      <c r="R142" s="79"/>
      <c r="S142" s="79"/>
      <c r="T142" s="79"/>
      <c r="U142" s="79"/>
      <c r="V142" s="79"/>
      <c r="W142" s="79"/>
      <c r="X142" s="79"/>
      <c r="Y142" s="79"/>
      <c r="Z142" s="79"/>
      <c r="AA142" s="79"/>
      <c r="AB142" s="79"/>
      <c r="AC142" s="79"/>
      <c r="AD142" s="79"/>
      <c r="AE142" s="79"/>
    </row>
    <row r="143">
      <c r="A143" s="80" t="s">
        <v>33</v>
      </c>
      <c r="B143" s="79">
        <v>6.625</v>
      </c>
      <c r="C143" s="79">
        <v>7.25</v>
      </c>
      <c r="D143" s="79">
        <v>6.5</v>
      </c>
      <c r="E143" s="79">
        <v>2.709527350210449</v>
      </c>
      <c r="F143" s="79"/>
      <c r="G143" s="78" t="s">
        <v>33</v>
      </c>
      <c r="H143" s="78">
        <v>6.625</v>
      </c>
      <c r="I143" s="78">
        <v>7.25</v>
      </c>
      <c r="J143" s="78">
        <v>6.5</v>
      </c>
      <c r="K143" s="78">
        <v>2.70952735021045</v>
      </c>
      <c r="L143" s="79"/>
      <c r="M143" s="79"/>
      <c r="N143" s="79"/>
      <c r="O143" s="79"/>
      <c r="P143" s="79"/>
      <c r="Q143" s="79"/>
      <c r="R143" s="79"/>
      <c r="S143" s="79"/>
      <c r="T143" s="79"/>
      <c r="U143" s="79"/>
      <c r="V143" s="79"/>
      <c r="W143" s="79"/>
      <c r="X143" s="79"/>
      <c r="Y143" s="79"/>
      <c r="Z143" s="79"/>
      <c r="AA143" s="79"/>
      <c r="AB143" s="79"/>
      <c r="AC143" s="79"/>
      <c r="AD143" s="79"/>
      <c r="AE143" s="79"/>
    </row>
    <row r="144">
      <c r="A144" s="80" t="s">
        <v>34</v>
      </c>
      <c r="B144" s="79">
        <v>28.833333333333332</v>
      </c>
      <c r="C144" s="79">
        <v>31.125</v>
      </c>
      <c r="D144" s="79">
        <v>29.0</v>
      </c>
      <c r="E144" s="79">
        <v>0.9190295885418414</v>
      </c>
      <c r="F144" s="79"/>
      <c r="G144" s="78" t="s">
        <v>34</v>
      </c>
      <c r="H144" s="78">
        <v>28.8333333333333</v>
      </c>
      <c r="I144" s="78">
        <v>31.125</v>
      </c>
      <c r="J144" s="78">
        <v>29.0</v>
      </c>
      <c r="K144" s="78">
        <v>0.91902958854184</v>
      </c>
      <c r="L144" s="79"/>
      <c r="M144" s="79"/>
      <c r="N144" s="79"/>
      <c r="O144" s="79"/>
      <c r="P144" s="79"/>
      <c r="Q144" s="79"/>
      <c r="R144" s="79"/>
      <c r="S144" s="79"/>
      <c r="T144" s="79"/>
      <c r="U144" s="79"/>
      <c r="V144" s="79"/>
      <c r="W144" s="79"/>
      <c r="X144" s="79"/>
      <c r="Y144" s="79"/>
      <c r="Z144" s="79"/>
      <c r="AA144" s="79"/>
      <c r="AB144" s="79"/>
      <c r="AC144" s="79"/>
      <c r="AD144" s="79"/>
      <c r="AE144" s="79"/>
    </row>
    <row r="145">
      <c r="A145" s="80" t="s">
        <v>35</v>
      </c>
      <c r="B145" s="79">
        <v>6.875</v>
      </c>
      <c r="C145" s="79">
        <v>7.416666666666667</v>
      </c>
      <c r="D145" s="79">
        <v>7.0</v>
      </c>
      <c r="E145" s="79">
        <v>2.428041312536632</v>
      </c>
      <c r="F145" s="79"/>
      <c r="G145" s="78" t="s">
        <v>35</v>
      </c>
      <c r="H145" s="78">
        <v>6.875</v>
      </c>
      <c r="I145" s="78">
        <v>7.41666666666667</v>
      </c>
      <c r="J145" s="78">
        <v>7.0</v>
      </c>
      <c r="K145" s="78">
        <v>2.42804131253663</v>
      </c>
      <c r="L145" s="79"/>
      <c r="M145" s="79"/>
      <c r="N145" s="79"/>
      <c r="O145" s="79"/>
      <c r="P145" s="79"/>
      <c r="Q145" s="79"/>
      <c r="R145" s="79"/>
      <c r="S145" s="79"/>
      <c r="T145" s="79"/>
      <c r="U145" s="79"/>
      <c r="V145" s="79"/>
      <c r="W145" s="79"/>
      <c r="X145" s="79"/>
      <c r="Y145" s="79"/>
      <c r="Z145" s="79"/>
      <c r="AA145" s="79"/>
      <c r="AB145" s="79"/>
      <c r="AC145" s="79"/>
      <c r="AD145" s="79"/>
      <c r="AE145" s="79"/>
    </row>
    <row r="146">
      <c r="A146" s="80" t="s">
        <v>37</v>
      </c>
      <c r="B146" s="79">
        <v>7.541666666666667</v>
      </c>
      <c r="C146" s="79">
        <v>8.166666666666666</v>
      </c>
      <c r="D146" s="79">
        <v>8.0</v>
      </c>
      <c r="E146" s="79">
        <v>2.81752755771111</v>
      </c>
      <c r="F146" s="79"/>
      <c r="G146" s="78" t="s">
        <v>37</v>
      </c>
      <c r="H146" s="78">
        <v>7.54166666666667</v>
      </c>
      <c r="I146" s="78">
        <v>8.16666666666667</v>
      </c>
      <c r="J146" s="78">
        <v>8.0</v>
      </c>
      <c r="K146" s="78">
        <v>2.81752755771111</v>
      </c>
      <c r="L146" s="79"/>
      <c r="M146" s="79"/>
      <c r="N146" s="79"/>
      <c r="O146" s="79"/>
      <c r="P146" s="79"/>
      <c r="Q146" s="79"/>
      <c r="R146" s="79"/>
      <c r="S146" s="79"/>
      <c r="T146" s="79"/>
      <c r="U146" s="79"/>
      <c r="V146" s="79"/>
      <c r="W146" s="79"/>
      <c r="X146" s="79"/>
      <c r="Y146" s="79"/>
      <c r="Z146" s="79"/>
      <c r="AA146" s="79"/>
      <c r="AB146" s="79"/>
      <c r="AC146" s="79"/>
      <c r="AD146" s="79"/>
      <c r="AE146" s="79"/>
    </row>
    <row r="147">
      <c r="A147" s="80" t="s">
        <v>38</v>
      </c>
      <c r="B147" s="79">
        <v>25.291666666666668</v>
      </c>
      <c r="C147" s="79">
        <v>27.416666666666668</v>
      </c>
      <c r="D147" s="79">
        <v>25.5</v>
      </c>
      <c r="E147" s="79">
        <v>1.7150913857688348</v>
      </c>
      <c r="F147" s="79"/>
      <c r="G147" s="78" t="s">
        <v>38</v>
      </c>
      <c r="H147" s="78">
        <v>25.2916666666667</v>
      </c>
      <c r="I147" s="78">
        <v>27.4166666666667</v>
      </c>
      <c r="J147" s="78">
        <v>25.5</v>
      </c>
      <c r="K147" s="78">
        <v>1.71509138576883</v>
      </c>
      <c r="L147" s="79"/>
      <c r="M147" s="79"/>
      <c r="N147" s="79"/>
      <c r="O147" s="79"/>
      <c r="P147" s="79"/>
      <c r="Q147" s="79"/>
      <c r="R147" s="79"/>
      <c r="S147" s="79"/>
      <c r="T147" s="79"/>
      <c r="U147" s="79"/>
      <c r="V147" s="79"/>
      <c r="W147" s="79"/>
      <c r="X147" s="79"/>
      <c r="Y147" s="79"/>
      <c r="Z147" s="79"/>
      <c r="AA147" s="79"/>
      <c r="AB147" s="79"/>
      <c r="AC147" s="79"/>
      <c r="AD147" s="79"/>
      <c r="AE147" s="79"/>
    </row>
    <row r="148">
      <c r="A148" s="80" t="s">
        <v>39</v>
      </c>
      <c r="B148" s="79">
        <v>23.5</v>
      </c>
      <c r="C148" s="79">
        <v>25.458333333333332</v>
      </c>
      <c r="D148" s="79">
        <v>24.0</v>
      </c>
      <c r="E148" s="79">
        <v>1.7029386365926398</v>
      </c>
      <c r="F148" s="79"/>
      <c r="G148" s="78" t="s">
        <v>39</v>
      </c>
      <c r="H148" s="78">
        <v>23.5</v>
      </c>
      <c r="I148" s="78">
        <v>25.4583333333333</v>
      </c>
      <c r="J148" s="78">
        <v>24.0</v>
      </c>
      <c r="K148" s="78">
        <v>1.70293863659264</v>
      </c>
      <c r="L148" s="79"/>
      <c r="M148" s="79"/>
      <c r="N148" s="79"/>
      <c r="O148" s="79"/>
      <c r="P148" s="79"/>
      <c r="Q148" s="79"/>
      <c r="R148" s="79"/>
      <c r="S148" s="79"/>
      <c r="T148" s="79"/>
      <c r="U148" s="79"/>
      <c r="V148" s="79"/>
      <c r="W148" s="79"/>
      <c r="X148" s="79"/>
      <c r="Y148" s="79"/>
      <c r="Z148" s="79"/>
      <c r="AA148" s="79"/>
      <c r="AB148" s="79"/>
      <c r="AC148" s="79"/>
      <c r="AD148" s="79"/>
      <c r="AE148" s="79"/>
    </row>
    <row r="149">
      <c r="A149" s="80" t="s">
        <v>40</v>
      </c>
      <c r="B149" s="79">
        <v>15.708333333333334</v>
      </c>
      <c r="C149" s="79">
        <v>17.083333333333332</v>
      </c>
      <c r="D149" s="79">
        <v>16.0</v>
      </c>
      <c r="E149" s="79">
        <v>2.3031750659937664</v>
      </c>
      <c r="F149" s="79"/>
      <c r="G149" s="78" t="s">
        <v>40</v>
      </c>
      <c r="H149" s="78">
        <v>15.7083333333333</v>
      </c>
      <c r="I149" s="78">
        <v>17.0833333333333</v>
      </c>
      <c r="J149" s="78">
        <v>16.0</v>
      </c>
      <c r="K149" s="78">
        <v>2.30317506599376</v>
      </c>
      <c r="L149" s="79"/>
      <c r="M149" s="79"/>
      <c r="N149" s="79"/>
      <c r="O149" s="79"/>
      <c r="P149" s="79"/>
      <c r="Q149" s="79"/>
      <c r="R149" s="79"/>
      <c r="S149" s="79"/>
      <c r="T149" s="79"/>
      <c r="U149" s="79"/>
      <c r="V149" s="79"/>
      <c r="W149" s="79"/>
      <c r="X149" s="79"/>
      <c r="Y149" s="79"/>
      <c r="Z149" s="79"/>
      <c r="AA149" s="79"/>
      <c r="AB149" s="79"/>
      <c r="AC149" s="79"/>
      <c r="AD149" s="79"/>
      <c r="AE149" s="79"/>
    </row>
    <row r="150">
      <c r="A150" s="80" t="s">
        <v>41</v>
      </c>
      <c r="B150" s="79">
        <v>16.125</v>
      </c>
      <c r="C150" s="79">
        <v>17.375</v>
      </c>
      <c r="D150" s="79">
        <v>16.0</v>
      </c>
      <c r="E150" s="79">
        <v>3.013048545652981</v>
      </c>
      <c r="F150" s="79"/>
      <c r="G150" s="78" t="s">
        <v>41</v>
      </c>
      <c r="H150" s="78">
        <v>16.125</v>
      </c>
      <c r="I150" s="78">
        <v>17.375</v>
      </c>
      <c r="J150" s="78">
        <v>16.0</v>
      </c>
      <c r="K150" s="78">
        <v>3.01304854565298</v>
      </c>
      <c r="L150" s="79"/>
      <c r="M150" s="79"/>
      <c r="N150" s="79"/>
      <c r="O150" s="79"/>
      <c r="P150" s="79"/>
      <c r="Q150" s="79"/>
      <c r="R150" s="79"/>
      <c r="S150" s="79"/>
      <c r="T150" s="79"/>
      <c r="U150" s="79"/>
      <c r="V150" s="79"/>
      <c r="W150" s="79"/>
      <c r="X150" s="79"/>
      <c r="Y150" s="79"/>
      <c r="Z150" s="79"/>
      <c r="AA150" s="79"/>
      <c r="AB150" s="79"/>
      <c r="AC150" s="79"/>
      <c r="AD150" s="79"/>
      <c r="AE150" s="79"/>
    </row>
    <row r="151">
      <c r="A151" s="80" t="s">
        <v>42</v>
      </c>
      <c r="B151" s="79">
        <v>18.75</v>
      </c>
      <c r="C151" s="79">
        <v>20.166666666666668</v>
      </c>
      <c r="D151" s="79">
        <v>19.5</v>
      </c>
      <c r="E151" s="79">
        <v>3.2994171979538836</v>
      </c>
      <c r="F151" s="79"/>
      <c r="G151" s="78" t="s">
        <v>42</v>
      </c>
      <c r="H151" s="78">
        <v>18.75</v>
      </c>
      <c r="I151" s="78">
        <v>20.1666666666667</v>
      </c>
      <c r="J151" s="78">
        <v>19.5</v>
      </c>
      <c r="K151" s="78">
        <v>3.29941719795388</v>
      </c>
      <c r="L151" s="79"/>
      <c r="M151" s="79"/>
      <c r="N151" s="79"/>
      <c r="O151" s="79"/>
      <c r="P151" s="79"/>
      <c r="Q151" s="79"/>
      <c r="R151" s="79"/>
      <c r="S151" s="79"/>
      <c r="T151" s="79"/>
      <c r="U151" s="79"/>
      <c r="V151" s="79"/>
      <c r="W151" s="79"/>
      <c r="X151" s="79"/>
      <c r="Y151" s="79"/>
      <c r="Z151" s="79"/>
      <c r="AA151" s="79"/>
      <c r="AB151" s="79"/>
      <c r="AC151" s="79"/>
      <c r="AD151" s="79"/>
      <c r="AE151" s="79"/>
    </row>
    <row r="152">
      <c r="A152" s="80" t="s">
        <v>43</v>
      </c>
      <c r="B152" s="79">
        <v>27.166666666666668</v>
      </c>
      <c r="C152" s="79">
        <v>29.333333333333332</v>
      </c>
      <c r="D152" s="79">
        <v>28.0</v>
      </c>
      <c r="E152" s="79">
        <v>1.4400854675491135</v>
      </c>
      <c r="F152" s="79"/>
      <c r="G152" s="78" t="s">
        <v>43</v>
      </c>
      <c r="H152" s="78">
        <v>27.1666666666667</v>
      </c>
      <c r="I152" s="78">
        <v>29.3333333333333</v>
      </c>
      <c r="J152" s="78">
        <v>28.0</v>
      </c>
      <c r="K152" s="78">
        <v>1.44008546754912</v>
      </c>
      <c r="L152" s="79"/>
      <c r="M152" s="79"/>
      <c r="N152" s="79"/>
      <c r="O152" s="79"/>
      <c r="P152" s="79"/>
      <c r="Q152" s="79"/>
      <c r="R152" s="79"/>
      <c r="S152" s="79"/>
      <c r="T152" s="79"/>
      <c r="U152" s="79"/>
      <c r="V152" s="79"/>
      <c r="W152" s="79"/>
      <c r="X152" s="79"/>
      <c r="Y152" s="79"/>
      <c r="Z152" s="79"/>
      <c r="AA152" s="79"/>
      <c r="AB152" s="79"/>
      <c r="AC152" s="79"/>
      <c r="AD152" s="79"/>
      <c r="AE152" s="79"/>
    </row>
    <row r="153">
      <c r="A153" s="80" t="s">
        <v>44</v>
      </c>
      <c r="B153" s="79">
        <v>30.0</v>
      </c>
      <c r="C153" s="79">
        <v>32.458333333333336</v>
      </c>
      <c r="D153" s="79">
        <v>30.0</v>
      </c>
      <c r="E153" s="79">
        <v>0.1961161351381841</v>
      </c>
      <c r="F153" s="79"/>
      <c r="G153" s="78" t="s">
        <v>44</v>
      </c>
      <c r="H153" s="78">
        <v>30.0</v>
      </c>
      <c r="I153" s="78">
        <v>32.4583333333333</v>
      </c>
      <c r="J153" s="78">
        <v>30.0</v>
      </c>
      <c r="K153" s="78">
        <v>0.196116135138184</v>
      </c>
      <c r="L153" s="79"/>
      <c r="M153" s="79"/>
      <c r="N153" s="79"/>
      <c r="O153" s="79"/>
      <c r="P153" s="79"/>
      <c r="Q153" s="79"/>
      <c r="R153" s="79"/>
      <c r="S153" s="79"/>
      <c r="T153" s="79"/>
      <c r="U153" s="79"/>
      <c r="V153" s="79"/>
      <c r="W153" s="79"/>
      <c r="X153" s="79"/>
      <c r="Y153" s="79"/>
      <c r="Z153" s="79"/>
      <c r="AA153" s="79"/>
      <c r="AB153" s="79"/>
      <c r="AC153" s="79"/>
      <c r="AD153" s="79"/>
      <c r="AE153" s="79"/>
    </row>
    <row r="154">
      <c r="A154" s="80" t="s">
        <v>45</v>
      </c>
      <c r="B154" s="79">
        <v>11.791666666666666</v>
      </c>
      <c r="C154" s="79">
        <v>12.708333333333334</v>
      </c>
      <c r="D154" s="79">
        <v>12.0</v>
      </c>
      <c r="E154" s="79">
        <v>1.9709427654336888</v>
      </c>
      <c r="F154" s="79"/>
      <c r="G154" s="78" t="s">
        <v>45</v>
      </c>
      <c r="H154" s="78">
        <v>11.7916666666667</v>
      </c>
      <c r="I154" s="78">
        <v>12.7083333333333</v>
      </c>
      <c r="J154" s="78">
        <v>12.0</v>
      </c>
      <c r="K154" s="78">
        <v>1.97094276543369</v>
      </c>
      <c r="L154" s="79"/>
      <c r="M154" s="79"/>
      <c r="N154" s="79"/>
      <c r="O154" s="79"/>
      <c r="P154" s="79"/>
      <c r="Q154" s="79"/>
      <c r="R154" s="79"/>
      <c r="S154" s="79"/>
      <c r="T154" s="79"/>
      <c r="U154" s="79"/>
      <c r="V154" s="79"/>
      <c r="W154" s="79"/>
      <c r="X154" s="79"/>
      <c r="Y154" s="79"/>
      <c r="Z154" s="79"/>
      <c r="AA154" s="79"/>
      <c r="AB154" s="79"/>
      <c r="AC154" s="79"/>
      <c r="AD154" s="79"/>
      <c r="AE154" s="79"/>
    </row>
    <row r="155">
      <c r="A155" s="80" t="s">
        <v>46</v>
      </c>
      <c r="B155" s="79">
        <v>11.625</v>
      </c>
      <c r="C155" s="79">
        <v>12.75</v>
      </c>
      <c r="D155" s="79">
        <v>11.0</v>
      </c>
      <c r="E155" s="79">
        <v>2.77571889510004</v>
      </c>
      <c r="F155" s="79"/>
      <c r="G155" s="78" t="s">
        <v>46</v>
      </c>
      <c r="H155" s="78">
        <v>11.625</v>
      </c>
      <c r="I155" s="78">
        <v>12.75</v>
      </c>
      <c r="J155" s="78">
        <v>11.0</v>
      </c>
      <c r="K155" s="78">
        <v>2.77571889510004</v>
      </c>
      <c r="L155" s="79"/>
      <c r="M155" s="79"/>
      <c r="N155" s="79"/>
      <c r="O155" s="79"/>
      <c r="P155" s="79"/>
      <c r="Q155" s="79"/>
      <c r="R155" s="79"/>
      <c r="S155" s="79"/>
      <c r="T155" s="79"/>
      <c r="U155" s="79"/>
      <c r="V155" s="79"/>
      <c r="W155" s="79"/>
      <c r="X155" s="79"/>
      <c r="Y155" s="79"/>
      <c r="Z155" s="79"/>
      <c r="AA155" s="79"/>
      <c r="AB155" s="79"/>
      <c r="AC155" s="79"/>
      <c r="AD155" s="79"/>
      <c r="AE155" s="79"/>
    </row>
    <row r="156">
      <c r="A156" s="80" t="s">
        <v>47</v>
      </c>
      <c r="B156" s="79">
        <v>17.375</v>
      </c>
      <c r="C156" s="79">
        <v>18.458333333333332</v>
      </c>
      <c r="D156" s="79">
        <v>17.5</v>
      </c>
      <c r="E156" s="79">
        <v>4.209330295719443</v>
      </c>
      <c r="F156" s="79"/>
      <c r="G156" s="78" t="s">
        <v>47</v>
      </c>
      <c r="H156" s="78">
        <v>17.375</v>
      </c>
      <c r="I156" s="78">
        <v>18.4583333333333</v>
      </c>
      <c r="J156" s="78">
        <v>17.5</v>
      </c>
      <c r="K156" s="78">
        <v>4.20933029571944</v>
      </c>
      <c r="L156" s="79"/>
      <c r="M156" s="79"/>
      <c r="N156" s="79"/>
      <c r="O156" s="79"/>
      <c r="P156" s="79"/>
      <c r="Q156" s="79"/>
      <c r="R156" s="79"/>
      <c r="S156" s="79"/>
      <c r="T156" s="79"/>
      <c r="U156" s="79"/>
      <c r="V156" s="79"/>
      <c r="W156" s="79"/>
      <c r="X156" s="79"/>
      <c r="Y156" s="79"/>
      <c r="Z156" s="79"/>
      <c r="AA156" s="79"/>
      <c r="AB156" s="79"/>
      <c r="AC156" s="79"/>
      <c r="AD156" s="79"/>
      <c r="AE156" s="79"/>
    </row>
    <row r="157">
      <c r="A157" s="80" t="s">
        <v>48</v>
      </c>
      <c r="B157" s="79">
        <v>1.9166666666666667</v>
      </c>
      <c r="C157" s="79">
        <v>2.25</v>
      </c>
      <c r="D157" s="79">
        <v>1.0</v>
      </c>
      <c r="E157" s="79">
        <v>1.718675697694639</v>
      </c>
      <c r="F157" s="79"/>
      <c r="G157" s="78" t="s">
        <v>48</v>
      </c>
      <c r="H157" s="78">
        <v>1.91666666666667</v>
      </c>
      <c r="I157" s="78">
        <v>2.25</v>
      </c>
      <c r="J157" s="78">
        <v>1.0</v>
      </c>
      <c r="K157" s="78">
        <v>1.71867569769464</v>
      </c>
      <c r="L157" s="79"/>
      <c r="M157" s="79"/>
      <c r="N157" s="79"/>
      <c r="O157" s="79"/>
      <c r="P157" s="79"/>
      <c r="Q157" s="79"/>
      <c r="R157" s="79"/>
      <c r="S157" s="79"/>
      <c r="T157" s="79"/>
      <c r="U157" s="79"/>
      <c r="V157" s="79"/>
      <c r="W157" s="79"/>
      <c r="X157" s="79"/>
      <c r="Y157" s="79"/>
      <c r="Z157" s="79"/>
      <c r="AA157" s="79"/>
      <c r="AB157" s="79"/>
      <c r="AC157" s="79"/>
      <c r="AD157" s="79"/>
      <c r="AE157" s="79"/>
    </row>
    <row r="158">
      <c r="A158" s="80" t="s">
        <v>49</v>
      </c>
      <c r="B158" s="79">
        <v>9.791666666666666</v>
      </c>
      <c r="C158" s="79">
        <v>10.666666666666666</v>
      </c>
      <c r="D158" s="79">
        <v>10.0</v>
      </c>
      <c r="E158" s="79">
        <v>2.7812559420852687</v>
      </c>
      <c r="F158" s="79"/>
      <c r="G158" s="78" t="s">
        <v>49</v>
      </c>
      <c r="H158" s="78">
        <v>9.79166666666667</v>
      </c>
      <c r="I158" s="78">
        <v>10.6666666666667</v>
      </c>
      <c r="J158" s="78">
        <v>10.0</v>
      </c>
      <c r="K158" s="78">
        <v>2.78125594208527</v>
      </c>
      <c r="L158" s="79"/>
      <c r="M158" s="79"/>
      <c r="N158" s="79"/>
      <c r="O158" s="79"/>
      <c r="P158" s="79"/>
      <c r="Q158" s="79"/>
      <c r="R158" s="79"/>
      <c r="S158" s="79"/>
      <c r="T158" s="79"/>
      <c r="U158" s="79"/>
      <c r="V158" s="79"/>
      <c r="W158" s="79"/>
      <c r="X158" s="79"/>
      <c r="Y158" s="79"/>
      <c r="Z158" s="79"/>
      <c r="AA158" s="79"/>
      <c r="AB158" s="79"/>
      <c r="AC158" s="79"/>
      <c r="AD158" s="79"/>
      <c r="AE158" s="79"/>
    </row>
    <row r="159">
      <c r="A159" s="80" t="s">
        <v>50</v>
      </c>
      <c r="B159" s="79">
        <v>24.333333333333332</v>
      </c>
      <c r="C159" s="79">
        <v>26.375</v>
      </c>
      <c r="D159" s="79">
        <v>25.0</v>
      </c>
      <c r="E159" s="79">
        <v>1.8961499453852841</v>
      </c>
      <c r="F159" s="79"/>
      <c r="G159" s="78" t="s">
        <v>50</v>
      </c>
      <c r="H159" s="78">
        <v>24.3333333333333</v>
      </c>
      <c r="I159" s="78">
        <v>26.375</v>
      </c>
      <c r="J159" s="78">
        <v>25.0</v>
      </c>
      <c r="K159" s="78">
        <v>1.89614994538528</v>
      </c>
      <c r="L159" s="79"/>
      <c r="M159" s="79"/>
      <c r="N159" s="79"/>
      <c r="O159" s="79"/>
      <c r="P159" s="79"/>
      <c r="Q159" s="79"/>
      <c r="R159" s="79"/>
      <c r="S159" s="79"/>
      <c r="T159" s="79"/>
      <c r="U159" s="79"/>
      <c r="V159" s="79"/>
      <c r="W159" s="79"/>
      <c r="X159" s="79"/>
      <c r="Y159" s="79"/>
      <c r="Z159" s="79"/>
      <c r="AA159" s="79"/>
      <c r="AB159" s="79"/>
      <c r="AC159" s="79"/>
      <c r="AD159" s="79"/>
      <c r="AE159" s="79"/>
    </row>
    <row r="160">
      <c r="A160" s="80" t="s">
        <v>51</v>
      </c>
      <c r="B160" s="79">
        <v>12.416666666666666</v>
      </c>
      <c r="C160" s="79">
        <v>13.416666666666666</v>
      </c>
      <c r="D160" s="79">
        <v>12.0</v>
      </c>
      <c r="E160" s="79">
        <v>1.498717400364007</v>
      </c>
      <c r="F160" s="79"/>
      <c r="G160" s="78" t="s">
        <v>51</v>
      </c>
      <c r="H160" s="78">
        <v>12.4166666666667</v>
      </c>
      <c r="I160" s="78">
        <v>13.4166666666667</v>
      </c>
      <c r="J160" s="78">
        <v>12.0</v>
      </c>
      <c r="K160" s="78">
        <v>1.49871740036401</v>
      </c>
      <c r="L160" s="79"/>
      <c r="M160" s="79"/>
      <c r="N160" s="79"/>
      <c r="O160" s="79"/>
      <c r="P160" s="79"/>
      <c r="Q160" s="79"/>
      <c r="R160" s="79"/>
      <c r="S160" s="79"/>
      <c r="T160" s="79"/>
      <c r="U160" s="79"/>
      <c r="V160" s="79"/>
      <c r="W160" s="79"/>
      <c r="X160" s="79"/>
      <c r="Y160" s="79"/>
      <c r="Z160" s="79"/>
      <c r="AA160" s="79"/>
      <c r="AB160" s="79"/>
      <c r="AC160" s="79"/>
      <c r="AD160" s="79"/>
      <c r="AE160" s="79"/>
    </row>
    <row r="162">
      <c r="G162" s="52" t="s">
        <v>367</v>
      </c>
    </row>
    <row r="163">
      <c r="G163" s="52" t="s">
        <v>368</v>
      </c>
      <c r="N163" s="48"/>
    </row>
    <row r="164">
      <c r="G164" s="2" t="s">
        <v>369</v>
      </c>
      <c r="H164" s="2" t="s">
        <v>370</v>
      </c>
      <c r="I164" s="78" t="s">
        <v>371</v>
      </c>
      <c r="J164" s="81" t="s">
        <v>372</v>
      </c>
      <c r="K164" s="2" t="s">
        <v>151</v>
      </c>
      <c r="L164" s="82" t="s">
        <v>373</v>
      </c>
      <c r="M164" s="2" t="s">
        <v>151</v>
      </c>
      <c r="N164" s="63" t="s">
        <v>374</v>
      </c>
    </row>
    <row r="165">
      <c r="G165" s="2" t="s">
        <v>375</v>
      </c>
      <c r="H165" s="2" t="s">
        <v>376</v>
      </c>
      <c r="I165" s="78" t="s">
        <v>377</v>
      </c>
      <c r="J165" s="83" t="s">
        <v>378</v>
      </c>
      <c r="K165" s="2" t="s">
        <v>151</v>
      </c>
      <c r="L165" s="82" t="s">
        <v>379</v>
      </c>
      <c r="M165" s="2" t="s">
        <v>151</v>
      </c>
      <c r="N165" s="2" t="s">
        <v>380</v>
      </c>
    </row>
    <row r="166">
      <c r="G166" s="2" t="s">
        <v>381</v>
      </c>
      <c r="H166" s="2" t="s">
        <v>382</v>
      </c>
      <c r="I166" s="78" t="s">
        <v>383</v>
      </c>
      <c r="J166" s="81">
        <v>-1.0</v>
      </c>
      <c r="K166" s="2" t="s">
        <v>151</v>
      </c>
      <c r="L166" s="82" t="s">
        <v>373</v>
      </c>
      <c r="M166" s="2" t="s">
        <v>151</v>
      </c>
      <c r="N166" s="63" t="s">
        <v>384</v>
      </c>
    </row>
    <row r="167">
      <c r="G167" s="2" t="s">
        <v>385</v>
      </c>
      <c r="H167" s="2" t="s">
        <v>386</v>
      </c>
      <c r="I167" s="78" t="s">
        <v>387</v>
      </c>
      <c r="J167" s="81">
        <v>-1.0</v>
      </c>
      <c r="K167" s="2" t="s">
        <v>151</v>
      </c>
      <c r="L167" s="82" t="s">
        <v>388</v>
      </c>
      <c r="M167" s="2" t="s">
        <v>151</v>
      </c>
      <c r="N167" s="63" t="s">
        <v>389</v>
      </c>
    </row>
    <row r="168">
      <c r="G168" s="2" t="s">
        <v>390</v>
      </c>
      <c r="H168" s="2" t="s">
        <v>391</v>
      </c>
      <c r="I168" s="78" t="s">
        <v>392</v>
      </c>
      <c r="J168" s="83" t="s">
        <v>393</v>
      </c>
      <c r="K168" s="2" t="s">
        <v>151</v>
      </c>
      <c r="L168" s="82" t="s">
        <v>379</v>
      </c>
      <c r="M168" s="2" t="s">
        <v>151</v>
      </c>
      <c r="N168" s="2" t="s">
        <v>394</v>
      </c>
    </row>
    <row r="169">
      <c r="G169" s="2" t="s">
        <v>395</v>
      </c>
      <c r="H169" s="2" t="s">
        <v>396</v>
      </c>
      <c r="I169" s="78" t="s">
        <v>397</v>
      </c>
      <c r="J169" s="83" t="s">
        <v>398</v>
      </c>
      <c r="K169" s="2" t="s">
        <v>151</v>
      </c>
      <c r="L169" s="82" t="s">
        <v>388</v>
      </c>
      <c r="M169" s="2" t="s">
        <v>151</v>
      </c>
      <c r="N169" s="63" t="s">
        <v>399</v>
      </c>
    </row>
    <row r="170">
      <c r="G170" s="2" t="s">
        <v>400</v>
      </c>
      <c r="H170" s="2" t="s">
        <v>401</v>
      </c>
      <c r="I170" s="78" t="s">
        <v>402</v>
      </c>
      <c r="J170" s="81">
        <v>-3.0</v>
      </c>
      <c r="K170" s="2" t="s">
        <v>151</v>
      </c>
      <c r="L170" s="82" t="s">
        <v>388</v>
      </c>
      <c r="M170" s="2" t="s">
        <v>151</v>
      </c>
      <c r="N170" s="2" t="s">
        <v>403</v>
      </c>
    </row>
    <row r="171">
      <c r="G171" s="2" t="s">
        <v>404</v>
      </c>
      <c r="H171" s="2" t="s">
        <v>405</v>
      </c>
      <c r="I171" s="78" t="s">
        <v>406</v>
      </c>
      <c r="J171" s="83" t="s">
        <v>378</v>
      </c>
      <c r="K171" s="2" t="s">
        <v>151</v>
      </c>
      <c r="L171" s="82" t="s">
        <v>379</v>
      </c>
      <c r="M171" s="2" t="s">
        <v>151</v>
      </c>
      <c r="N171" s="2" t="s">
        <v>407</v>
      </c>
    </row>
    <row r="172">
      <c r="G172" s="2" t="s">
        <v>408</v>
      </c>
      <c r="H172" s="2" t="s">
        <v>409</v>
      </c>
      <c r="I172" s="78" t="s">
        <v>410</v>
      </c>
      <c r="J172" s="83" t="s">
        <v>411</v>
      </c>
      <c r="K172" s="2" t="s">
        <v>151</v>
      </c>
      <c r="L172" s="82" t="s">
        <v>379</v>
      </c>
      <c r="M172" s="2" t="s">
        <v>151</v>
      </c>
    </row>
    <row r="173">
      <c r="G173" s="2" t="s">
        <v>412</v>
      </c>
      <c r="H173" s="2" t="s">
        <v>413</v>
      </c>
      <c r="I173" s="78" t="s">
        <v>414</v>
      </c>
      <c r="J173" s="83" t="s">
        <v>415</v>
      </c>
      <c r="K173" s="2" t="s">
        <v>151</v>
      </c>
      <c r="L173" s="82" t="s">
        <v>388</v>
      </c>
      <c r="M173" s="2" t="s">
        <v>151</v>
      </c>
      <c r="N173" s="2" t="s">
        <v>416</v>
      </c>
    </row>
    <row r="174">
      <c r="G174" s="2" t="s">
        <v>417</v>
      </c>
      <c r="H174" s="2" t="s">
        <v>418</v>
      </c>
      <c r="I174" s="78" t="s">
        <v>419</v>
      </c>
      <c r="J174" s="81">
        <v>-3.0</v>
      </c>
      <c r="K174" s="2" t="s">
        <v>151</v>
      </c>
      <c r="L174" s="82" t="s">
        <v>420</v>
      </c>
      <c r="M174" s="2" t="s">
        <v>151</v>
      </c>
    </row>
    <row r="175">
      <c r="G175" s="2" t="s">
        <v>421</v>
      </c>
      <c r="H175" s="2" t="s">
        <v>422</v>
      </c>
      <c r="I175" s="78" t="s">
        <v>423</v>
      </c>
      <c r="J175" s="83" t="s">
        <v>378</v>
      </c>
      <c r="K175" s="2" t="s">
        <v>151</v>
      </c>
      <c r="L175" s="82" t="s">
        <v>388</v>
      </c>
      <c r="M175" s="2" t="s">
        <v>151</v>
      </c>
      <c r="N175" s="2" t="s">
        <v>424</v>
      </c>
    </row>
    <row r="176">
      <c r="G176" s="2" t="s">
        <v>425</v>
      </c>
      <c r="H176" s="2" t="s">
        <v>426</v>
      </c>
      <c r="I176" s="78" t="s">
        <v>427</v>
      </c>
      <c r="J176" s="81">
        <v>-3.0</v>
      </c>
      <c r="K176" s="2" t="s">
        <v>151</v>
      </c>
      <c r="L176" s="82" t="s">
        <v>388</v>
      </c>
      <c r="M176" s="2" t="s">
        <v>151</v>
      </c>
    </row>
    <row r="177">
      <c r="G177" s="2" t="s">
        <v>428</v>
      </c>
      <c r="H177" s="2" t="s">
        <v>429</v>
      </c>
      <c r="I177" s="78" t="s">
        <v>430</v>
      </c>
      <c r="J177" s="83" t="s">
        <v>393</v>
      </c>
      <c r="K177" s="2" t="s">
        <v>151</v>
      </c>
      <c r="L177" s="82" t="s">
        <v>373</v>
      </c>
      <c r="M177" s="2" t="s">
        <v>151</v>
      </c>
      <c r="N177" s="2" t="s">
        <v>431</v>
      </c>
    </row>
    <row r="178">
      <c r="G178" s="2" t="s">
        <v>432</v>
      </c>
      <c r="H178" s="2" t="s">
        <v>433</v>
      </c>
      <c r="I178" s="78" t="s">
        <v>434</v>
      </c>
      <c r="J178" s="83" t="s">
        <v>411</v>
      </c>
      <c r="K178" s="2" t="s">
        <v>151</v>
      </c>
      <c r="L178" s="82" t="s">
        <v>388</v>
      </c>
      <c r="M178" s="2" t="s">
        <v>151</v>
      </c>
      <c r="N178" s="2" t="s">
        <v>435</v>
      </c>
    </row>
    <row r="179">
      <c r="G179" s="2" t="s">
        <v>436</v>
      </c>
      <c r="H179" s="2" t="s">
        <v>437</v>
      </c>
      <c r="I179" s="78" t="s">
        <v>438</v>
      </c>
      <c r="J179" s="81" t="s">
        <v>372</v>
      </c>
      <c r="K179" s="2" t="s">
        <v>151</v>
      </c>
      <c r="L179" s="82" t="s">
        <v>373</v>
      </c>
      <c r="M179" s="2" t="s">
        <v>151</v>
      </c>
      <c r="N179" s="2" t="s">
        <v>439</v>
      </c>
    </row>
    <row r="180">
      <c r="G180" s="2" t="s">
        <v>440</v>
      </c>
      <c r="H180" s="2" t="s">
        <v>441</v>
      </c>
      <c r="I180" s="78" t="s">
        <v>442</v>
      </c>
      <c r="J180" s="81">
        <v>-4.0</v>
      </c>
      <c r="K180" s="2" t="s">
        <v>151</v>
      </c>
      <c r="L180" s="82" t="s">
        <v>420</v>
      </c>
      <c r="M180" s="2" t="s">
        <v>151</v>
      </c>
      <c r="N180" s="3" t="s">
        <v>443</v>
      </c>
    </row>
    <row r="181">
      <c r="G181" s="2" t="s">
        <v>444</v>
      </c>
      <c r="H181" s="2" t="s">
        <v>445</v>
      </c>
      <c r="I181" s="78" t="s">
        <v>446</v>
      </c>
      <c r="J181" s="83" t="s">
        <v>411</v>
      </c>
      <c r="K181" s="2" t="s">
        <v>151</v>
      </c>
      <c r="L181" s="82" t="s">
        <v>388</v>
      </c>
      <c r="M181" s="2" t="s">
        <v>151</v>
      </c>
      <c r="N181" s="2" t="s">
        <v>447</v>
      </c>
    </row>
    <row r="182">
      <c r="G182" s="2" t="s">
        <v>448</v>
      </c>
      <c r="H182" s="2" t="s">
        <v>449</v>
      </c>
      <c r="I182" s="78" t="s">
        <v>450</v>
      </c>
      <c r="J182" s="81">
        <v>-2.0</v>
      </c>
      <c r="K182" s="2" t="s">
        <v>151</v>
      </c>
      <c r="L182" s="82" t="s">
        <v>373</v>
      </c>
      <c r="M182" s="2" t="s">
        <v>151</v>
      </c>
      <c r="N182" s="63" t="s">
        <v>451</v>
      </c>
    </row>
    <row r="183">
      <c r="G183" s="2" t="s">
        <v>452</v>
      </c>
      <c r="H183" s="2" t="s">
        <v>453</v>
      </c>
      <c r="I183" s="78" t="s">
        <v>454</v>
      </c>
      <c r="J183" s="81">
        <v>-14.0</v>
      </c>
      <c r="K183" s="2" t="s">
        <v>151</v>
      </c>
      <c r="L183" s="82" t="s">
        <v>420</v>
      </c>
      <c r="M183" s="2" t="s">
        <v>151</v>
      </c>
      <c r="N183" s="2" t="s">
        <v>455</v>
      </c>
    </row>
    <row r="184">
      <c r="G184" s="2" t="s">
        <v>456</v>
      </c>
      <c r="H184" s="2" t="s">
        <v>457</v>
      </c>
      <c r="I184" s="78" t="s">
        <v>458</v>
      </c>
      <c r="J184" s="81">
        <v>-2.0</v>
      </c>
      <c r="K184" s="2" t="s">
        <v>151</v>
      </c>
      <c r="L184" s="82" t="s">
        <v>373</v>
      </c>
      <c r="M184" s="2" t="s">
        <v>151</v>
      </c>
    </row>
    <row r="185">
      <c r="G185" s="2" t="s">
        <v>459</v>
      </c>
      <c r="H185" s="2" t="s">
        <v>460</v>
      </c>
      <c r="I185" s="78" t="s">
        <v>461</v>
      </c>
      <c r="J185" s="83" t="s">
        <v>462</v>
      </c>
      <c r="K185" s="2" t="s">
        <v>151</v>
      </c>
      <c r="L185" s="82" t="s">
        <v>373</v>
      </c>
      <c r="M185" s="2" t="s">
        <v>151</v>
      </c>
      <c r="N185" s="2" t="s">
        <v>463</v>
      </c>
    </row>
    <row r="186">
      <c r="G186" s="2" t="s">
        <v>464</v>
      </c>
      <c r="H186" s="2" t="s">
        <v>465</v>
      </c>
      <c r="I186" s="78" t="s">
        <v>466</v>
      </c>
      <c r="J186" s="83" t="s">
        <v>378</v>
      </c>
      <c r="K186" s="2" t="s">
        <v>151</v>
      </c>
      <c r="L186" s="82" t="s">
        <v>420</v>
      </c>
      <c r="M186" s="2" t="s">
        <v>151</v>
      </c>
      <c r="N186" s="2" t="s">
        <v>467</v>
      </c>
    </row>
    <row r="187">
      <c r="G187" s="2" t="s">
        <v>468</v>
      </c>
      <c r="H187" s="2" t="s">
        <v>469</v>
      </c>
      <c r="I187" s="78" t="s">
        <v>470</v>
      </c>
      <c r="J187" s="83" t="s">
        <v>378</v>
      </c>
      <c r="K187" s="2" t="s">
        <v>151</v>
      </c>
      <c r="L187" s="82" t="s">
        <v>420</v>
      </c>
      <c r="M187" s="2" t="s">
        <v>151</v>
      </c>
    </row>
    <row r="188">
      <c r="G188" s="2" t="s">
        <v>471</v>
      </c>
      <c r="H188" s="2" t="s">
        <v>472</v>
      </c>
      <c r="I188" s="78" t="s">
        <v>473</v>
      </c>
      <c r="J188" s="81">
        <v>-3.0</v>
      </c>
      <c r="K188" s="2" t="s">
        <v>151</v>
      </c>
      <c r="L188" s="82" t="s">
        <v>420</v>
      </c>
      <c r="M188" s="2" t="s">
        <v>151</v>
      </c>
      <c r="N188" s="2" t="s">
        <v>474</v>
      </c>
    </row>
    <row r="189">
      <c r="G189" s="2" t="s">
        <v>475</v>
      </c>
      <c r="H189" s="2" t="s">
        <v>476</v>
      </c>
      <c r="I189" s="78" t="s">
        <v>477</v>
      </c>
      <c r="J189" s="83" t="s">
        <v>378</v>
      </c>
      <c r="K189" s="2" t="s">
        <v>151</v>
      </c>
      <c r="L189" s="82" t="s">
        <v>420</v>
      </c>
      <c r="M189" s="2" t="s">
        <v>151</v>
      </c>
      <c r="N189" s="2" t="s">
        <v>478</v>
      </c>
    </row>
    <row r="190">
      <c r="G190" s="2" t="s">
        <v>479</v>
      </c>
      <c r="H190" s="2" t="s">
        <v>480</v>
      </c>
      <c r="I190" s="78" t="s">
        <v>481</v>
      </c>
      <c r="J190" s="81">
        <v>-6.0</v>
      </c>
      <c r="K190" s="2" t="s">
        <v>151</v>
      </c>
      <c r="L190" s="82" t="s">
        <v>482</v>
      </c>
      <c r="M190" s="2" t="s">
        <v>151</v>
      </c>
    </row>
    <row r="191">
      <c r="G191" s="2" t="s">
        <v>483</v>
      </c>
      <c r="H191" s="2" t="s">
        <v>484</v>
      </c>
      <c r="I191" s="78" t="s">
        <v>485</v>
      </c>
      <c r="J191" s="81">
        <v>-3.0</v>
      </c>
      <c r="K191" s="2" t="s">
        <v>151</v>
      </c>
      <c r="L191" s="82" t="s">
        <v>482</v>
      </c>
      <c r="M191" s="2" t="s">
        <v>151</v>
      </c>
      <c r="N191" s="2" t="s">
        <v>486</v>
      </c>
    </row>
    <row r="192">
      <c r="G192" s="2" t="s">
        <v>487</v>
      </c>
      <c r="H192" s="2" t="s">
        <v>488</v>
      </c>
      <c r="I192" s="78" t="s">
        <v>489</v>
      </c>
      <c r="J192" s="81">
        <v>-5.0</v>
      </c>
      <c r="K192" s="2" t="s">
        <v>151</v>
      </c>
      <c r="L192" s="82" t="s">
        <v>490</v>
      </c>
      <c r="M192" s="2" t="s">
        <v>151</v>
      </c>
      <c r="N192" s="2" t="s">
        <v>491</v>
      </c>
    </row>
    <row r="193">
      <c r="G193" s="2" t="s">
        <v>492</v>
      </c>
      <c r="H193" s="2" t="s">
        <v>493</v>
      </c>
      <c r="I193" s="78" t="s">
        <v>494</v>
      </c>
      <c r="J193" s="81" t="s">
        <v>372</v>
      </c>
      <c r="K193" s="2" t="s">
        <v>151</v>
      </c>
      <c r="L193" s="82" t="s">
        <v>482</v>
      </c>
      <c r="M193" s="2" t="s">
        <v>151</v>
      </c>
      <c r="N193" s="2" t="s">
        <v>495</v>
      </c>
    </row>
  </sheetData>
  <mergeCells count="2">
    <mergeCell ref="G162:N162"/>
    <mergeCell ref="G163:M163"/>
  </mergeCells>
  <conditionalFormatting sqref="AB1:AE1">
    <cfRule type="containsText" dxfId="2" priority="1" operator="containsText" text="Falcons">
      <formula>NOT(ISERROR(SEARCH(("Falcons"),(AB1))))</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7.29"/>
    <col customWidth="1" min="2" max="31" width="13.29"/>
    <col customWidth="1" min="32" max="49" width="17.29"/>
  </cols>
  <sheetData>
    <row r="1" ht="33.0" customHeight="1">
      <c r="A1" s="52" t="s">
        <v>365</v>
      </c>
      <c r="B1" s="70" t="s">
        <v>496</v>
      </c>
      <c r="C1" s="10" t="s">
        <v>317</v>
      </c>
      <c r="D1" s="11" t="s">
        <v>497</v>
      </c>
      <c r="E1" s="12" t="s">
        <v>318</v>
      </c>
      <c r="F1" s="13" t="s">
        <v>319</v>
      </c>
      <c r="G1" s="14" t="s">
        <v>320</v>
      </c>
      <c r="H1" s="15" t="s">
        <v>321</v>
      </c>
      <c r="I1" s="16" t="s">
        <v>322</v>
      </c>
      <c r="J1" s="17" t="s">
        <v>498</v>
      </c>
      <c r="K1" s="18" t="s">
        <v>499</v>
      </c>
      <c r="L1" s="19" t="s">
        <v>324</v>
      </c>
      <c r="M1" s="20" t="s">
        <v>325</v>
      </c>
      <c r="N1" s="21" t="s">
        <v>326</v>
      </c>
      <c r="O1" s="22" t="s">
        <v>327</v>
      </c>
      <c r="P1" s="23" t="s">
        <v>328</v>
      </c>
      <c r="Q1" s="24" t="s">
        <v>329</v>
      </c>
      <c r="R1" s="25" t="s">
        <v>330</v>
      </c>
      <c r="S1" s="26" t="s">
        <v>500</v>
      </c>
      <c r="T1" s="27" t="s">
        <v>332</v>
      </c>
      <c r="U1" s="28" t="s">
        <v>333</v>
      </c>
      <c r="V1" s="29" t="s">
        <v>334</v>
      </c>
      <c r="W1" s="30" t="s">
        <v>501</v>
      </c>
      <c r="X1" s="31" t="s">
        <v>336</v>
      </c>
      <c r="Y1" s="32" t="s">
        <v>337</v>
      </c>
      <c r="Z1" s="84" t="s">
        <v>502</v>
      </c>
      <c r="AA1" s="33" t="s">
        <v>503</v>
      </c>
      <c r="AB1" s="34" t="s">
        <v>504</v>
      </c>
      <c r="AC1" s="35" t="s">
        <v>340</v>
      </c>
      <c r="AD1" s="12" t="s">
        <v>505</v>
      </c>
      <c r="AE1" s="36" t="s">
        <v>341</v>
      </c>
    </row>
    <row r="2">
      <c r="A2" s="85" t="s">
        <v>1</v>
      </c>
      <c r="B2" s="6">
        <f>hlookup($A$1,ATL!$A$1:$O$31,POST!B167,false)</f>
        <v>5</v>
      </c>
      <c r="C2" s="6">
        <f>hlookup($A$1,BOS!$A$1:$O$31,POST!B167,false)</f>
        <v>4</v>
      </c>
      <c r="D2" s="6">
        <f>hlookup($A$1,BRK!$A$1:$O$31,POST!B167,false)</f>
        <v>5</v>
      </c>
      <c r="E2" s="6">
        <f>hlookup($A$1,CHA!$A$1:$O$31,POST!B167,false)</f>
        <v>4</v>
      </c>
      <c r="F2" s="6">
        <f>hlookup($A$1,CHI!$A$1:$O$31,POST!B167,false)</f>
        <v>4</v>
      </c>
      <c r="G2" s="6" t="str">
        <f>hlookup($A$1,CLE!$A$1:$O$31,POST!B167,false)</f>
        <v/>
      </c>
      <c r="H2" s="6">
        <f>hlookup($A$1,DAL!$A$1:$O$31,POST!B167,false)</f>
        <v>4</v>
      </c>
      <c r="I2" s="6">
        <f>hlookup($A$1,DEN!$A$1:$O$31,POST!B167,false)</f>
        <v>2</v>
      </c>
      <c r="J2" s="6" t="str">
        <f>hlookup($A$1,DET!$A$1:$O$31,POST!B167,false)</f>
        <v/>
      </c>
      <c r="K2" s="6">
        <f>hlookup($A$1,GSW!$A$1:$O$31,POST!B167,false)</f>
        <v>6</v>
      </c>
      <c r="L2" s="6">
        <f>hlookup($A$1,HOU!$A$1:$O$31,POST!B167,false)</f>
        <v>6</v>
      </c>
      <c r="M2" s="6">
        <f>hlookup($A$1,IND!$A$1:$O$31,POST!B167,false)</f>
        <v>6</v>
      </c>
      <c r="N2" s="6">
        <f>hlookup($A$1,LAC!$A$1:$O$31,POST!B167,false)</f>
        <v>5</v>
      </c>
      <c r="O2" s="6">
        <f>hlookup($A$1,LAL!$A$1:$O$31,POST!B167,false)</f>
        <v>6</v>
      </c>
      <c r="P2" s="6">
        <f>hlookup($A$1,MEM!$A$1:$O$31,POST!B167,false)</f>
        <v>6</v>
      </c>
      <c r="Q2" s="6">
        <f>hlookup($A$1,MIA!$A$1:$O$31,POST!B167,false)</f>
        <v>6</v>
      </c>
      <c r="R2" s="6">
        <f>hlookup($A$1,MIL!$A$1:$O$31,POST!B167,false)</f>
        <v>5</v>
      </c>
      <c r="S2" s="6">
        <f>hlookup($A$1,MIN!$A$1:$O$31,POST!B167,false)</f>
        <v>7</v>
      </c>
      <c r="T2" s="6">
        <f>hlookup($A$1,NOP!$A$1:$O$31,POST!B167,false)</f>
        <v>5</v>
      </c>
      <c r="U2" s="6" t="str">
        <f>hlookup($A$1,NYK!$A$1:$O$31,POST!B167,false)</f>
        <v/>
      </c>
      <c r="V2" s="6">
        <f>hlookup($A$1,OKC!$A$1:$O$31,POST!B167,false)</f>
        <v>4</v>
      </c>
      <c r="W2" s="6">
        <f>hlookup($A$1,ORL!$A$1:$O$31,POST!B167,false)</f>
        <v>4</v>
      </c>
      <c r="X2" s="6">
        <f>hlookup($A$1,PHI!$A$1:$O$31,POST!B167,false)</f>
        <v>3</v>
      </c>
      <c r="Y2" s="6">
        <f>hlookup($A$1,PHX!$A$1:$O$31,POST!B167,false)</f>
        <v>5</v>
      </c>
      <c r="Z2" s="6">
        <f>hlookup($A$1,POR!$A$1:$O$31,POST!B167,false)</f>
        <v>6</v>
      </c>
      <c r="AA2" s="6" t="str">
        <f>hlookup($A$1,SAC!$A$1:$O$31,POST!B167,false)</f>
        <v/>
      </c>
      <c r="AB2" s="6">
        <f>hlookup($A$1,SAS!$A$1:$O$31,POST!B167,false)</f>
        <v>6</v>
      </c>
      <c r="AC2" s="6">
        <f>hlookup($A$1,TOR!$A$1:$O$31,POST!B167,false)</f>
        <v>5</v>
      </c>
      <c r="AD2" s="6">
        <f>hlookup($A$1,UTH!$A$1:$O$31,POST!B167,false)</f>
        <v>5</v>
      </c>
      <c r="AE2" s="6" t="str">
        <f>hlookup($A$1,WAS!$A$1:$O$31,POST!B167,false)</f>
        <v/>
      </c>
    </row>
    <row r="3">
      <c r="A3" s="85" t="s">
        <v>22</v>
      </c>
      <c r="B3" s="6">
        <f>hlookup($A$1,ATL!$A$1:$O$31,POST!B168,false)</f>
        <v>17</v>
      </c>
      <c r="C3" s="6">
        <f>hlookup($A$1,BOS!$A$1:$O$31,POST!B168,false)</f>
        <v>18</v>
      </c>
      <c r="D3" s="6">
        <f>hlookup($A$1,BRK!$A$1:$O$31,POST!B168,false)</f>
        <v>19</v>
      </c>
      <c r="E3" s="6">
        <f>hlookup($A$1,CHA!$A$1:$O$31,POST!B168,false)</f>
        <v>16</v>
      </c>
      <c r="F3" s="6">
        <f>hlookup($A$1,CHI!$A$1:$O$31,POST!B168,false)</f>
        <v>18</v>
      </c>
      <c r="G3" s="6" t="str">
        <f>hlookup($A$1,CLE!$A$1:$O$31,POST!B168,false)</f>
        <v/>
      </c>
      <c r="H3" s="6">
        <f>hlookup($A$1,DAL!$A$1:$O$31,POST!B168,false)</f>
        <v>21</v>
      </c>
      <c r="I3" s="6">
        <f>hlookup($A$1,DEN!$A$1:$O$31,POST!B168,false)</f>
        <v>18</v>
      </c>
      <c r="J3" s="6" t="str">
        <f>hlookup($A$1,DET!$A$1:$O$31,POST!B168,false)</f>
        <v/>
      </c>
      <c r="K3" s="6">
        <f>hlookup($A$1,GSW!$A$1:$O$31,POST!B168,false)</f>
        <v>14</v>
      </c>
      <c r="L3" s="6">
        <f>hlookup($A$1,HOU!$A$1:$O$31,POST!B168,false)</f>
        <v>17</v>
      </c>
      <c r="M3" s="6">
        <f>hlookup($A$1,IND!$A$1:$O$31,POST!B168,false)</f>
        <v>18</v>
      </c>
      <c r="N3" s="6">
        <f>hlookup($A$1,LAC!$A$1:$O$31,POST!B168,false)</f>
        <v>16</v>
      </c>
      <c r="O3" s="6">
        <f>hlookup($A$1,LAL!$A$1:$O$31,POST!B168,false)</f>
        <v>17</v>
      </c>
      <c r="P3" s="6">
        <f>hlookup($A$1,MEM!$A$1:$O$31,POST!B168,false)</f>
        <v>17</v>
      </c>
      <c r="Q3" s="6">
        <f>hlookup($A$1,MIA!$A$1:$O$31,POST!B168,false)</f>
        <v>18</v>
      </c>
      <c r="R3" s="6">
        <f>hlookup($A$1,MIL!$A$1:$O$31,POST!B168,false)</f>
        <v>18</v>
      </c>
      <c r="S3" s="6">
        <f>hlookup($A$1,MIN!$A$1:$O$31,POST!B168,false)</f>
        <v>14</v>
      </c>
      <c r="T3" s="6">
        <f>hlookup($A$1,NOP!$A$1:$O$31,POST!B168,false)</f>
        <v>19</v>
      </c>
      <c r="U3" s="6" t="str">
        <f>hlookup($A$1,NYK!$A$1:$O$31,POST!B168,false)</f>
        <v/>
      </c>
      <c r="V3" s="6">
        <f>hlookup($A$1,OKC!$A$1:$O$31,POST!B168,false)</f>
        <v>15</v>
      </c>
      <c r="W3" s="6">
        <f>hlookup($A$1,ORL!$A$1:$O$31,POST!B168,false)</f>
        <v>17</v>
      </c>
      <c r="X3" s="6">
        <f>hlookup($A$1,PHI!$A$1:$O$31,POST!B168,false)</f>
        <v>18</v>
      </c>
      <c r="Y3" s="6">
        <f>hlookup($A$1,PHX!$A$1:$O$31,POST!B168,false)</f>
        <v>15</v>
      </c>
      <c r="Z3" s="6">
        <f>hlookup($A$1,POR!$A$1:$O$31,POST!B168,false)</f>
        <v>19</v>
      </c>
      <c r="AA3" s="6" t="str">
        <f>hlookup($A$1,SAC!$A$1:$O$31,POST!B168,false)</f>
        <v/>
      </c>
      <c r="AB3" s="6">
        <f>hlookup($A$1,SAS!$A$1:$O$31,POST!B168,false)</f>
        <v>17</v>
      </c>
      <c r="AC3" s="6">
        <f>hlookup($A$1,TOR!$A$1:$O$31,POST!B168,false)</f>
        <v>22</v>
      </c>
      <c r="AD3" s="6">
        <f>hlookup($A$1,UTH!$A$1:$O$31,POST!B168,false)</f>
        <v>18</v>
      </c>
      <c r="AE3" s="6" t="str">
        <f>hlookup($A$1,WAS!$A$1:$O$31,POST!B168,false)</f>
        <v/>
      </c>
    </row>
    <row r="4">
      <c r="A4" s="85" t="s">
        <v>23</v>
      </c>
      <c r="B4" s="6">
        <f>hlookup($A$1,ATL!$A$1:$O$31,POST!B169,false)</f>
        <v>16</v>
      </c>
      <c r="C4" s="6">
        <f>hlookup($A$1,BOS!$A$1:$O$31,POST!B169,false)</f>
        <v>14</v>
      </c>
      <c r="D4" s="6">
        <f>hlookup($A$1,BRK!$A$1:$O$31,POST!B169,false)</f>
        <v>17</v>
      </c>
      <c r="E4" s="6">
        <f>hlookup($A$1,CHA!$A$1:$O$31,POST!B169,false)</f>
        <v>20</v>
      </c>
      <c r="F4" s="6">
        <f>hlookup($A$1,CHI!$A$1:$O$31,POST!B169,false)</f>
        <v>14</v>
      </c>
      <c r="G4" s="6" t="str">
        <f>hlookup($A$1,CLE!$A$1:$O$31,POST!B169,false)</f>
        <v/>
      </c>
      <c r="H4" s="6">
        <f>hlookup($A$1,DAL!$A$1:$O$31,POST!B169,false)</f>
        <v>11</v>
      </c>
      <c r="I4" s="6">
        <f>hlookup($A$1,DEN!$A$1:$O$31,POST!B169,false)</f>
        <v>19</v>
      </c>
      <c r="J4" s="6" t="str">
        <f>hlookup($A$1,DET!$A$1:$O$31,POST!B169,false)</f>
        <v/>
      </c>
      <c r="K4" s="6">
        <f>hlookup($A$1,GSW!$A$1:$O$31,POST!B169,false)</f>
        <v>13</v>
      </c>
      <c r="L4" s="6">
        <f>hlookup($A$1,HOU!$A$1:$O$31,POST!B169,false)</f>
        <v>12</v>
      </c>
      <c r="M4" s="6">
        <f>hlookup($A$1,IND!$A$1:$O$31,POST!B169,false)</f>
        <v>16</v>
      </c>
      <c r="N4" s="6">
        <f>hlookup($A$1,LAC!$A$1:$O$31,POST!B169,false)</f>
        <v>15</v>
      </c>
      <c r="O4" s="6">
        <f>hlookup($A$1,LAL!$A$1:$O$31,POST!B169,false)</f>
        <v>13</v>
      </c>
      <c r="P4" s="6">
        <f>hlookup($A$1,MEM!$A$1:$O$31,POST!B169,false)</f>
        <v>20</v>
      </c>
      <c r="Q4" s="6">
        <f>hlookup($A$1,MIA!$A$1:$O$31,POST!B169,false)</f>
        <v>15</v>
      </c>
      <c r="R4" s="6">
        <f>hlookup($A$1,MIL!$A$1:$O$31,POST!B169,false)</f>
        <v>19</v>
      </c>
      <c r="S4" s="6">
        <f>hlookup($A$1,MIN!$A$1:$O$31,POST!B169,false)</f>
        <v>13</v>
      </c>
      <c r="T4" s="6">
        <f>hlookup($A$1,NOP!$A$1:$O$31,POST!B169,false)</f>
        <v>17</v>
      </c>
      <c r="U4" s="6" t="str">
        <f>hlookup($A$1,NYK!$A$1:$O$31,POST!B169,false)</f>
        <v/>
      </c>
      <c r="V4" s="6">
        <f>hlookup($A$1,OKC!$A$1:$O$31,POST!B169,false)</f>
        <v>17</v>
      </c>
      <c r="W4" s="6">
        <f>hlookup($A$1,ORL!$A$1:$O$31,POST!B169,false)</f>
        <v>19</v>
      </c>
      <c r="X4" s="6">
        <f>hlookup($A$1,PHI!$A$1:$O$31,POST!B169,false)</f>
        <v>16</v>
      </c>
      <c r="Y4" s="6">
        <f>hlookup($A$1,PHX!$A$1:$O$31,POST!B169,false)</f>
        <v>14</v>
      </c>
      <c r="Z4" s="6">
        <f>hlookup($A$1,POR!$A$1:$O$31,POST!B169,false)</f>
        <v>16</v>
      </c>
      <c r="AA4" s="6" t="str">
        <f>hlookup($A$1,SAC!$A$1:$O$31,POST!B169,false)</f>
        <v/>
      </c>
      <c r="AB4" s="6">
        <f>hlookup($A$1,SAS!$A$1:$O$31,POST!B169,false)</f>
        <v>16</v>
      </c>
      <c r="AC4" s="6">
        <f>hlookup($A$1,TOR!$A$1:$O$31,POST!B169,false)</f>
        <v>21</v>
      </c>
      <c r="AD4" s="6">
        <f>hlookup($A$1,UTH!$A$1:$O$31,POST!B169,false)</f>
        <v>19</v>
      </c>
      <c r="AE4" s="6" t="str">
        <f>hlookup($A$1,WAS!$A$1:$O$31,POST!B169,false)</f>
        <v/>
      </c>
    </row>
    <row r="5">
      <c r="A5" s="85" t="s">
        <v>24</v>
      </c>
      <c r="B5" s="6">
        <f>hlookup($A$1,ATL!$A$1:$O$31,POST!B170,false)</f>
        <v>22</v>
      </c>
      <c r="C5" s="6">
        <f>hlookup($A$1,BOS!$A$1:$O$31,POST!B170,false)</f>
        <v>21</v>
      </c>
      <c r="D5" s="6">
        <f>hlookup($A$1,BRK!$A$1:$O$31,POST!B170,false)</f>
        <v>21</v>
      </c>
      <c r="E5" s="6">
        <f>hlookup($A$1,CHA!$A$1:$O$31,POST!B170,false)</f>
        <v>23</v>
      </c>
      <c r="F5" s="6">
        <f>hlookup($A$1,CHI!$A$1:$O$31,POST!B170,false)</f>
        <v>21</v>
      </c>
      <c r="G5" s="6" t="str">
        <f>hlookup($A$1,CLE!$A$1:$O$31,POST!B170,false)</f>
        <v/>
      </c>
      <c r="H5" s="6">
        <f>hlookup($A$1,DAL!$A$1:$O$31,POST!B170,false)</f>
        <v>22</v>
      </c>
      <c r="I5" s="6">
        <f>hlookup($A$1,DEN!$A$1:$O$31,POST!B170,false)</f>
        <v>22</v>
      </c>
      <c r="J5" s="6" t="str">
        <f>hlookup($A$1,DET!$A$1:$O$31,POST!B170,false)</f>
        <v/>
      </c>
      <c r="K5" s="6">
        <f>hlookup($A$1,GSW!$A$1:$O$31,POST!B170,false)</f>
        <v>23</v>
      </c>
      <c r="L5" s="6">
        <f>hlookup($A$1,HOU!$A$1:$O$31,POST!B170,false)</f>
        <v>19</v>
      </c>
      <c r="M5" s="6">
        <f>hlookup($A$1,IND!$A$1:$O$31,POST!B170,false)</f>
        <v>23</v>
      </c>
      <c r="N5" s="6">
        <f>hlookup($A$1,LAC!$A$1:$O$31,POST!B170,false)</f>
        <v>23</v>
      </c>
      <c r="O5" s="6">
        <f>hlookup($A$1,LAL!$A$1:$O$31,POST!B170,false)</f>
        <v>19</v>
      </c>
      <c r="P5" s="6">
        <f>hlookup($A$1,MEM!$A$1:$O$31,POST!B170,false)</f>
        <v>23</v>
      </c>
      <c r="Q5" s="6">
        <f>hlookup($A$1,MIA!$A$1:$O$31,POST!B170,false)</f>
        <v>22</v>
      </c>
      <c r="R5" s="6">
        <f>hlookup($A$1,MIL!$A$1:$O$31,POST!B170,false)</f>
        <v>22</v>
      </c>
      <c r="S5" s="6">
        <f>hlookup($A$1,MIN!$A$1:$O$31,POST!B170,false)</f>
        <v>22</v>
      </c>
      <c r="T5" s="6">
        <f>hlookup($A$1,NOP!$A$1:$O$31,POST!B170,false)</f>
        <v>22</v>
      </c>
      <c r="U5" s="6" t="str">
        <f>hlookup($A$1,NYK!$A$1:$O$31,POST!B170,false)</f>
        <v/>
      </c>
      <c r="V5" s="6">
        <f>hlookup($A$1,OKC!$A$1:$O$31,POST!B170,false)</f>
        <v>23</v>
      </c>
      <c r="W5" s="6">
        <f>hlookup($A$1,ORL!$A$1:$O$31,POST!B170,false)</f>
        <v>22</v>
      </c>
      <c r="X5" s="6">
        <f>hlookup($A$1,PHI!$A$1:$O$31,POST!B170,false)</f>
        <v>22</v>
      </c>
      <c r="Y5" s="6">
        <f>hlookup($A$1,PHX!$A$1:$O$31,POST!B170,false)</f>
        <v>20</v>
      </c>
      <c r="Z5" s="6">
        <f>hlookup($A$1,POR!$A$1:$O$31,POST!B170,false)</f>
        <v>22</v>
      </c>
      <c r="AA5" s="6" t="str">
        <f>hlookup($A$1,SAC!$A$1:$O$31,POST!B170,false)</f>
        <v/>
      </c>
      <c r="AB5" s="6">
        <f>hlookup($A$1,SAS!$A$1:$O$31,POST!B170,false)</f>
        <v>21</v>
      </c>
      <c r="AC5" s="6">
        <f>hlookup($A$1,TOR!$A$1:$O$31,POST!B170,false)</f>
        <v>17</v>
      </c>
      <c r="AD5" s="6">
        <f>hlookup($A$1,UTH!$A$1:$O$31,POST!B170,false)</f>
        <v>22</v>
      </c>
      <c r="AE5" s="6" t="str">
        <f>hlookup($A$1,WAS!$A$1:$O$31,POST!B170,false)</f>
        <v/>
      </c>
    </row>
    <row r="6">
      <c r="A6" s="85" t="s">
        <v>25</v>
      </c>
      <c r="B6" s="6">
        <f>hlookup($A$1,ATL!$A$1:$O$31,POST!B171,false)</f>
        <v>10</v>
      </c>
      <c r="C6" s="6">
        <f>hlookup($A$1,BOS!$A$1:$O$31,POST!B171,false)</f>
        <v>9</v>
      </c>
      <c r="D6" s="6">
        <f>hlookup($A$1,BRK!$A$1:$O$31,POST!B171,false)</f>
        <v>11</v>
      </c>
      <c r="E6" s="6">
        <f>hlookup($A$1,CHA!$A$1:$O$31,POST!B171,false)</f>
        <v>10</v>
      </c>
      <c r="F6" s="6">
        <f>hlookup($A$1,CHI!$A$1:$O$31,POST!B171,false)</f>
        <v>7</v>
      </c>
      <c r="G6" s="6" t="str">
        <f>hlookup($A$1,CLE!$A$1:$O$31,POST!B171,false)</f>
        <v/>
      </c>
      <c r="H6" s="6">
        <f>hlookup($A$1,DAL!$A$1:$O$31,POST!B171,false)</f>
        <v>9</v>
      </c>
      <c r="I6" s="6">
        <f>hlookup($A$1,DEN!$A$1:$O$31,POST!B171,false)</f>
        <v>9</v>
      </c>
      <c r="J6" s="6" t="str">
        <f>hlookup($A$1,DET!$A$1:$O$31,POST!B171,false)</f>
        <v/>
      </c>
      <c r="K6" s="6">
        <f>hlookup($A$1,GSW!$A$1:$O$31,POST!B171,false)</f>
        <v>8</v>
      </c>
      <c r="L6" s="6">
        <f>hlookup($A$1,HOU!$A$1:$O$31,POST!B171,false)</f>
        <v>9</v>
      </c>
      <c r="M6" s="6">
        <f>hlookup($A$1,IND!$A$1:$O$31,POST!B171,false)</f>
        <v>9</v>
      </c>
      <c r="N6" s="6">
        <f>hlookup($A$1,LAC!$A$1:$O$31,POST!B171,false)</f>
        <v>8</v>
      </c>
      <c r="O6" s="6">
        <f>hlookup($A$1,LAL!$A$1:$O$31,POST!B171,false)</f>
        <v>9</v>
      </c>
      <c r="P6" s="6">
        <f>hlookup($A$1,MEM!$A$1:$O$31,POST!B171,false)</f>
        <v>8</v>
      </c>
      <c r="Q6" s="6">
        <f>hlookup($A$1,MIA!$A$1:$O$31,POST!B171,false)</f>
        <v>12</v>
      </c>
      <c r="R6" s="6">
        <f>hlookup($A$1,MIL!$A$1:$O$31,POST!B171,false)</f>
        <v>9</v>
      </c>
      <c r="S6" s="6">
        <f>hlookup($A$1,MIN!$A$1:$O$31,POST!B171,false)</f>
        <v>9</v>
      </c>
      <c r="T6" s="6">
        <f>hlookup($A$1,NOP!$A$1:$O$31,POST!B171,false)</f>
        <v>9</v>
      </c>
      <c r="U6" s="6" t="str">
        <f>hlookup($A$1,NYK!$A$1:$O$31,POST!B171,false)</f>
        <v/>
      </c>
      <c r="V6" s="6">
        <f>hlookup($A$1,OKC!$A$1:$O$31,POST!B171,false)</f>
        <v>8</v>
      </c>
      <c r="W6" s="6">
        <f>hlookup($A$1,ORL!$A$1:$O$31,POST!B171,false)</f>
        <v>10</v>
      </c>
      <c r="X6" s="6">
        <f>hlookup($A$1,PHI!$A$1:$O$31,POST!B171,false)</f>
        <v>9</v>
      </c>
      <c r="Y6" s="6">
        <f>hlookup($A$1,PHX!$A$1:$O$31,POST!B171,false)</f>
        <v>9</v>
      </c>
      <c r="Z6" s="6">
        <f>hlookup($A$1,POR!$A$1:$O$31,POST!B171,false)</f>
        <v>8</v>
      </c>
      <c r="AA6" s="6" t="str">
        <f>hlookup($A$1,SAC!$A$1:$O$31,POST!B171,false)</f>
        <v/>
      </c>
      <c r="AB6" s="6">
        <f>hlookup($A$1,SAS!$A$1:$O$31,POST!B171,false)</f>
        <v>9</v>
      </c>
      <c r="AC6" s="6">
        <f>hlookup($A$1,TOR!$A$1:$O$31,POST!B171,false)</f>
        <v>9</v>
      </c>
      <c r="AD6" s="6">
        <f>hlookup($A$1,UTH!$A$1:$O$31,POST!B171,false)</f>
        <v>11</v>
      </c>
      <c r="AE6" s="6" t="str">
        <f>hlookup($A$1,WAS!$A$1:$O$31,POST!B171,false)</f>
        <v/>
      </c>
    </row>
    <row r="7">
      <c r="A7" s="85" t="s">
        <v>26</v>
      </c>
      <c r="B7" s="6">
        <f>hlookup($A$1,ATL!$A$1:$O$31,POST!B172,false)</f>
        <v>3</v>
      </c>
      <c r="C7" s="6">
        <f>hlookup($A$1,BOS!$A$1:$O$31,POST!B172,false)</f>
        <v>3</v>
      </c>
      <c r="D7" s="6">
        <f>hlookup($A$1,BRK!$A$1:$O$31,POST!B172,false)</f>
        <v>3</v>
      </c>
      <c r="E7" s="6">
        <f>hlookup($A$1,CHA!$A$1:$O$31,POST!B172,false)</f>
        <v>3</v>
      </c>
      <c r="F7" s="6">
        <f>hlookup($A$1,CHI!$A$1:$O$31,POST!B172,false)</f>
        <v>6</v>
      </c>
      <c r="G7" s="6" t="str">
        <f>hlookup($A$1,CLE!$A$1:$O$31,POST!B172,false)</f>
        <v/>
      </c>
      <c r="H7" s="6">
        <f>hlookup($A$1,DAL!$A$1:$O$31,POST!B172,false)</f>
        <v>3</v>
      </c>
      <c r="I7" s="6">
        <f>hlookup($A$1,DEN!$A$1:$O$31,POST!B172,false)</f>
        <v>4</v>
      </c>
      <c r="J7" s="6" t="str">
        <f>hlookup($A$1,DET!$A$1:$O$31,POST!B172,false)</f>
        <v/>
      </c>
      <c r="K7" s="6">
        <f>hlookup($A$1,GSW!$A$1:$O$31,POST!B172,false)</f>
        <v>3</v>
      </c>
      <c r="L7" s="6">
        <f>hlookup($A$1,HOU!$A$1:$O$31,POST!B172,false)</f>
        <v>3</v>
      </c>
      <c r="M7" s="6">
        <f>hlookup($A$1,IND!$A$1:$O$31,POST!B172,false)</f>
        <v>4</v>
      </c>
      <c r="N7" s="6">
        <f>hlookup($A$1,LAC!$A$1:$O$31,POST!B172,false)</f>
        <v>4</v>
      </c>
      <c r="O7" s="6">
        <f>hlookup($A$1,LAL!$A$1:$O$31,POST!B172,false)</f>
        <v>5</v>
      </c>
      <c r="P7" s="6">
        <f>hlookup($A$1,MEM!$A$1:$O$31,POST!B172,false)</f>
        <v>2</v>
      </c>
      <c r="Q7" s="6">
        <f>hlookup($A$1,MIA!$A$1:$O$31,POST!B172,false)</f>
        <v>2</v>
      </c>
      <c r="R7" s="6">
        <f>hlookup($A$1,MIL!$A$1:$O$31,POST!B172,false)</f>
        <v>3</v>
      </c>
      <c r="S7" s="6">
        <f>hlookup($A$1,MIN!$A$1:$O$31,POST!B172,false)</f>
        <v>2</v>
      </c>
      <c r="T7" s="6">
        <f>hlookup($A$1,NOP!$A$1:$O$31,POST!B172,false)</f>
        <v>4</v>
      </c>
      <c r="U7" s="6" t="str">
        <f>hlookup($A$1,NYK!$A$1:$O$31,POST!B172,false)</f>
        <v/>
      </c>
      <c r="V7" s="6">
        <f>hlookup($A$1,OKC!$A$1:$O$31,POST!B172,false)</f>
        <v>3</v>
      </c>
      <c r="W7" s="6">
        <f>hlookup($A$1,ORL!$A$1:$O$31,POST!B172,false)</f>
        <v>3</v>
      </c>
      <c r="X7" s="6">
        <f>hlookup($A$1,PHI!$A$1:$O$31,POST!B172,false)</f>
        <v>6</v>
      </c>
      <c r="Y7" s="6">
        <f>hlookup($A$1,PHX!$A$1:$O$31,POST!B172,false)</f>
        <v>2</v>
      </c>
      <c r="Z7" s="6">
        <f>hlookup($A$1,POR!$A$1:$O$31,POST!B172,false)</f>
        <v>4</v>
      </c>
      <c r="AA7" s="6" t="str">
        <f>hlookup($A$1,SAC!$A$1:$O$31,POST!B172,false)</f>
        <v/>
      </c>
      <c r="AB7" s="6">
        <f>hlookup($A$1,SAS!$A$1:$O$31,POST!B172,false)</f>
        <v>3</v>
      </c>
      <c r="AC7" s="6">
        <f>hlookup($A$1,TOR!$A$1:$O$31,POST!B172,false)</f>
        <v>2</v>
      </c>
      <c r="AD7" s="6">
        <f>hlookup($A$1,UTH!$A$1:$O$31,POST!B172,false)</f>
        <v>2</v>
      </c>
      <c r="AE7" s="6" t="str">
        <f>hlookup($A$1,WAS!$A$1:$O$31,POST!B172,false)</f>
        <v/>
      </c>
    </row>
    <row r="8">
      <c r="A8" s="85" t="s">
        <v>27</v>
      </c>
      <c r="B8" s="6">
        <f>hlookup($A$1,ATL!$A$1:$O$31,POST!B173,false)</f>
        <v>9</v>
      </c>
      <c r="C8" s="6">
        <f>hlookup($A$1,BOS!$A$1:$O$31,POST!B173,false)</f>
        <v>11</v>
      </c>
      <c r="D8" s="6">
        <f>hlookup($A$1,BRK!$A$1:$O$31,POST!B173,false)</f>
        <v>9</v>
      </c>
      <c r="E8" s="6">
        <f>hlookup($A$1,CHA!$A$1:$O$31,POST!B173,false)</f>
        <v>9</v>
      </c>
      <c r="F8" s="6">
        <f>hlookup($A$1,CHI!$A$1:$O$31,POST!B173,false)</f>
        <v>12</v>
      </c>
      <c r="G8" s="6" t="str">
        <f>hlookup($A$1,CLE!$A$1:$O$31,POST!B173,false)</f>
        <v/>
      </c>
      <c r="H8" s="6">
        <f>hlookup($A$1,DAL!$A$1:$O$31,POST!B173,false)</f>
        <v>12</v>
      </c>
      <c r="I8" s="6">
        <f>hlookup($A$1,DEN!$A$1:$O$31,POST!B173,false)</f>
        <v>10</v>
      </c>
      <c r="J8" s="6" t="str">
        <f>hlookup($A$1,DET!$A$1:$O$31,POST!B173,false)</f>
        <v/>
      </c>
      <c r="K8" s="6">
        <f>hlookup($A$1,GSW!$A$1:$O$31,POST!B173,false)</f>
        <v>11</v>
      </c>
      <c r="L8" s="6">
        <f>hlookup($A$1,HOU!$A$1:$O$31,POST!B173,false)</f>
        <v>10</v>
      </c>
      <c r="M8" s="6">
        <f>hlookup($A$1,IND!$A$1:$O$31,POST!B173,false)</f>
        <v>13</v>
      </c>
      <c r="N8" s="6">
        <f>hlookup($A$1,LAC!$A$1:$O$31,POST!B173,false)</f>
        <v>12</v>
      </c>
      <c r="O8" s="6">
        <f>hlookup($A$1,LAL!$A$1:$O$31,POST!B173,false)</f>
        <v>12</v>
      </c>
      <c r="P8" s="6">
        <f>hlookup($A$1,MEM!$A$1:$O$31,POST!B173,false)</f>
        <v>14</v>
      </c>
      <c r="Q8" s="6">
        <f>hlookup($A$1,MIA!$A$1:$O$31,POST!B173,false)</f>
        <v>8</v>
      </c>
      <c r="R8" s="6">
        <f>hlookup($A$1,MIL!$A$1:$O$31,POST!B173,false)</f>
        <v>12</v>
      </c>
      <c r="S8" s="6">
        <f>hlookup($A$1,MIN!$A$1:$O$31,POST!B173,false)</f>
        <v>16</v>
      </c>
      <c r="T8" s="6">
        <f>hlookup($A$1,NOP!$A$1:$O$31,POST!B173,false)</f>
        <v>13</v>
      </c>
      <c r="U8" s="6" t="str">
        <f>hlookup($A$1,NYK!$A$1:$O$31,POST!B173,false)</f>
        <v/>
      </c>
      <c r="V8" s="6">
        <f>hlookup($A$1,OKC!$A$1:$O$31,POST!B173,false)</f>
        <v>10</v>
      </c>
      <c r="W8" s="6">
        <f>hlookup($A$1,ORL!$A$1:$O$31,POST!B173,false)</f>
        <v>9</v>
      </c>
      <c r="X8" s="6">
        <f>hlookup($A$1,PHI!$A$1:$O$31,POST!B173,false)</f>
        <v>10</v>
      </c>
      <c r="Y8" s="6">
        <f>hlookup($A$1,PHX!$A$1:$O$31,POST!B173,false)</f>
        <v>10</v>
      </c>
      <c r="Z8" s="6">
        <f>hlookup($A$1,POR!$A$1:$O$31,POST!B173,false)</f>
        <v>13</v>
      </c>
      <c r="AA8" s="6" t="str">
        <f>hlookup($A$1,SAC!$A$1:$O$31,POST!B173,false)</f>
        <v/>
      </c>
      <c r="AB8" s="6">
        <f>hlookup($A$1,SAS!$A$1:$O$31,POST!B173,false)</f>
        <v>11</v>
      </c>
      <c r="AC8" s="6">
        <f>hlookup($A$1,TOR!$A$1:$O$31,POST!B173,false)</f>
        <v>10</v>
      </c>
      <c r="AD8" s="6">
        <f>hlookup($A$1,UTH!$A$1:$O$31,POST!B173,false)</f>
        <v>12</v>
      </c>
      <c r="AE8" s="6" t="str">
        <f>hlookup($A$1,WAS!$A$1:$O$31,POST!B173,false)</f>
        <v/>
      </c>
    </row>
    <row r="9">
      <c r="A9" s="85" t="s">
        <v>28</v>
      </c>
      <c r="B9" s="6">
        <f>hlookup($A$1,ATL!$A$1:$O$31,POST!B174,false)</f>
        <v>25</v>
      </c>
      <c r="C9" s="6">
        <f>hlookup($A$1,BOS!$A$1:$O$31,POST!B174,false)</f>
        <v>25</v>
      </c>
      <c r="D9" s="6">
        <f>hlookup($A$1,BRK!$A$1:$O$31,POST!B174,false)</f>
        <v>26</v>
      </c>
      <c r="E9" s="6">
        <f>hlookup($A$1,CHA!$A$1:$O$31,POST!B174,false)</f>
        <v>25</v>
      </c>
      <c r="F9" s="6">
        <f>hlookup($A$1,CHI!$A$1:$O$31,POST!B174,false)</f>
        <v>26</v>
      </c>
      <c r="G9" s="6" t="str">
        <f>hlookup($A$1,CLE!$A$1:$O$31,POST!B174,false)</f>
        <v/>
      </c>
      <c r="H9" s="6">
        <f>hlookup($A$1,DAL!$A$1:$O$31,POST!B174,false)</f>
        <v>26</v>
      </c>
      <c r="I9" s="6">
        <f>hlookup($A$1,DEN!$A$1:$O$31,POST!B174,false)</f>
        <v>25</v>
      </c>
      <c r="J9" s="6" t="str">
        <f>hlookup($A$1,DET!$A$1:$O$31,POST!B174,false)</f>
        <v/>
      </c>
      <c r="K9" s="6">
        <f>hlookup($A$1,GSW!$A$1:$O$31,POST!B174,false)</f>
        <v>26</v>
      </c>
      <c r="L9" s="6">
        <f>hlookup($A$1,HOU!$A$1:$O$31,POST!B174,false)</f>
        <v>25</v>
      </c>
      <c r="M9" s="6">
        <f>hlookup($A$1,IND!$A$1:$O$31,POST!B174,false)</f>
        <v>25</v>
      </c>
      <c r="N9" s="6">
        <f>hlookup($A$1,LAC!$A$1:$O$31,POST!B174,false)</f>
        <v>26</v>
      </c>
      <c r="O9" s="6">
        <f>hlookup($A$1,LAL!$A$1:$O$31,POST!B174,false)</f>
        <v>26</v>
      </c>
      <c r="P9" s="6">
        <f>hlookup($A$1,MEM!$A$1:$O$31,POST!B174,false)</f>
        <v>26</v>
      </c>
      <c r="Q9" s="6">
        <f>hlookup($A$1,MIA!$A$1:$O$31,POST!B174,false)</f>
        <v>25</v>
      </c>
      <c r="R9" s="6">
        <f>hlookup($A$1,MIL!$A$1:$O$31,POST!B174,false)</f>
        <v>27</v>
      </c>
      <c r="S9" s="6">
        <f>hlookup($A$1,MIN!$A$1:$O$31,POST!B174,false)</f>
        <v>23</v>
      </c>
      <c r="T9" s="6">
        <f>hlookup($A$1,NOP!$A$1:$O$31,POST!B174,false)</f>
        <v>26</v>
      </c>
      <c r="U9" s="6" t="str">
        <f>hlookup($A$1,NYK!$A$1:$O$31,POST!B174,false)</f>
        <v/>
      </c>
      <c r="V9" s="6">
        <f>hlookup($A$1,OKC!$A$1:$O$31,POST!B174,false)</f>
        <v>25</v>
      </c>
      <c r="W9" s="6">
        <f>hlookup($A$1,ORL!$A$1:$O$31,POST!B174,false)</f>
        <v>26</v>
      </c>
      <c r="X9" s="6">
        <f>hlookup($A$1,PHI!$A$1:$O$31,POST!B174,false)</f>
        <v>24</v>
      </c>
      <c r="Y9" s="6">
        <f>hlookup($A$1,PHX!$A$1:$O$31,POST!B174,false)</f>
        <v>25</v>
      </c>
      <c r="Z9" s="6">
        <f>hlookup($A$1,POR!$A$1:$O$31,POST!B174,false)</f>
        <v>26</v>
      </c>
      <c r="AA9" s="6" t="str">
        <f>hlookup($A$1,SAC!$A$1:$O$31,POST!B174,false)</f>
        <v/>
      </c>
      <c r="AB9" s="6">
        <f>hlookup($A$1,SAS!$A$1:$O$31,POST!B174,false)</f>
        <v>24</v>
      </c>
      <c r="AC9" s="6">
        <f>hlookup($A$1,TOR!$A$1:$O$31,POST!B174,false)</f>
        <v>24</v>
      </c>
      <c r="AD9" s="6">
        <f>hlookup($A$1,UTH!$A$1:$O$31,POST!B174,false)</f>
        <v>25</v>
      </c>
      <c r="AE9" s="6" t="str">
        <f>hlookup($A$1,WAS!$A$1:$O$31,POST!B174,false)</f>
        <v/>
      </c>
    </row>
    <row r="10">
      <c r="A10" s="85" t="s">
        <v>29</v>
      </c>
      <c r="B10" s="6">
        <f>hlookup($A$1,ATL!$A$1:$O$31,POST!B175,false)</f>
        <v>23</v>
      </c>
      <c r="C10" s="6">
        <f>hlookup($A$1,BOS!$A$1:$O$31,POST!B175,false)</f>
        <v>23</v>
      </c>
      <c r="D10" s="6">
        <f>hlookup($A$1,BRK!$A$1:$O$31,POST!B175,false)</f>
        <v>22</v>
      </c>
      <c r="E10" s="6">
        <f>hlookup($A$1,CHA!$A$1:$O$31,POST!B175,false)</f>
        <v>22</v>
      </c>
      <c r="F10" s="6">
        <f>hlookup($A$1,CHI!$A$1:$O$31,POST!B175,false)</f>
        <v>19</v>
      </c>
      <c r="G10" s="6" t="str">
        <f>hlookup($A$1,CLE!$A$1:$O$31,POST!B175,false)</f>
        <v/>
      </c>
      <c r="H10" s="6">
        <f>hlookup($A$1,DAL!$A$1:$O$31,POST!B175,false)</f>
        <v>23</v>
      </c>
      <c r="I10" s="6">
        <f>hlookup($A$1,DEN!$A$1:$O$31,POST!B175,false)</f>
        <v>23</v>
      </c>
      <c r="J10" s="6" t="str">
        <f>hlookup($A$1,DET!$A$1:$O$31,POST!B175,false)</f>
        <v/>
      </c>
      <c r="K10" s="6">
        <f>hlookup($A$1,GSW!$A$1:$O$31,POST!B175,false)</f>
        <v>21</v>
      </c>
      <c r="L10" s="6">
        <f>hlookup($A$1,HOU!$A$1:$O$31,POST!B175,false)</f>
        <v>23</v>
      </c>
      <c r="M10" s="6">
        <f>hlookup($A$1,IND!$A$1:$O$31,POST!B175,false)</f>
        <v>21</v>
      </c>
      <c r="N10" s="6">
        <f>hlookup($A$1,LAC!$A$1:$O$31,POST!B175,false)</f>
        <v>19</v>
      </c>
      <c r="O10" s="6">
        <f>hlookup($A$1,LAL!$A$1:$O$31,POST!B175,false)</f>
        <v>21</v>
      </c>
      <c r="P10" s="6">
        <f>hlookup($A$1,MEM!$A$1:$O$31,POST!B175,false)</f>
        <v>22</v>
      </c>
      <c r="Q10" s="6">
        <f>hlookup($A$1,MIA!$A$1:$O$31,POST!B175,false)</f>
        <v>23</v>
      </c>
      <c r="R10" s="6">
        <f>hlookup($A$1,MIL!$A$1:$O$31,POST!B175,false)</f>
        <v>23</v>
      </c>
      <c r="S10" s="6">
        <f>hlookup($A$1,MIN!$A$1:$O$31,POST!B175,false)</f>
        <v>24</v>
      </c>
      <c r="T10" s="6">
        <f>hlookup($A$1,NOP!$A$1:$O$31,POST!B175,false)</f>
        <v>23</v>
      </c>
      <c r="U10" s="6" t="str">
        <f>hlookup($A$1,NYK!$A$1:$O$31,POST!B175,false)</f>
        <v/>
      </c>
      <c r="V10" s="6">
        <f>hlookup($A$1,OKC!$A$1:$O$31,POST!B175,false)</f>
        <v>22</v>
      </c>
      <c r="W10" s="6">
        <f>hlookup($A$1,ORL!$A$1:$O$31,POST!B175,false)</f>
        <v>23</v>
      </c>
      <c r="X10" s="6">
        <f>hlookup($A$1,PHI!$A$1:$O$31,POST!B175,false)</f>
        <v>23</v>
      </c>
      <c r="Y10" s="6">
        <f>hlookup($A$1,PHX!$A$1:$O$31,POST!B175,false)</f>
        <v>23</v>
      </c>
      <c r="Z10" s="6">
        <f>hlookup($A$1,POR!$A$1:$O$31,POST!B175,false)</f>
        <v>23</v>
      </c>
      <c r="AA10" s="6" t="str">
        <f>hlookup($A$1,SAC!$A$1:$O$31,POST!B175,false)</f>
        <v/>
      </c>
      <c r="AB10" s="6">
        <f>hlookup($A$1,SAS!$A$1:$O$31,POST!B175,false)</f>
        <v>23</v>
      </c>
      <c r="AC10" s="6">
        <f>hlookup($A$1,TOR!$A$1:$O$31,POST!B175,false)</f>
        <v>25</v>
      </c>
      <c r="AD10" s="6">
        <f>hlookup($A$1,UTH!$A$1:$O$31,POST!B175,false)</f>
        <v>23</v>
      </c>
      <c r="AE10" s="6" t="str">
        <f>hlookup($A$1,WAS!$A$1:$O$31,POST!B175,false)</f>
        <v/>
      </c>
    </row>
    <row r="11">
      <c r="A11" s="85" t="s">
        <v>30</v>
      </c>
      <c r="B11" s="6">
        <f>hlookup($A$1,ATL!$A$1:$O$31,POST!B176,false)</f>
        <v>1</v>
      </c>
      <c r="C11" s="6">
        <f>hlookup($A$1,BOS!$A$1:$O$31,POST!B176,false)</f>
        <v>1</v>
      </c>
      <c r="D11" s="6">
        <f>hlookup($A$1,BRK!$A$1:$O$31,POST!B176,false)</f>
        <v>1</v>
      </c>
      <c r="E11" s="6">
        <f>hlookup($A$1,CHA!$A$1:$O$31,POST!B176,false)</f>
        <v>1</v>
      </c>
      <c r="F11" s="6">
        <f>hlookup($A$1,CHI!$A$1:$O$31,POST!B176,false)</f>
        <v>2</v>
      </c>
      <c r="G11" s="6" t="str">
        <f>hlookup($A$1,CLE!$A$1:$O$31,POST!B176,false)</f>
        <v/>
      </c>
      <c r="H11" s="6">
        <f>hlookup($A$1,DAL!$A$1:$O$31,POST!B176,false)</f>
        <v>1</v>
      </c>
      <c r="I11" s="6">
        <f>hlookup($A$1,DEN!$A$1:$O$31,POST!B176,false)</f>
        <v>1</v>
      </c>
      <c r="J11" s="6" t="str">
        <f>hlookup($A$1,DET!$A$1:$O$31,POST!B176,false)</f>
        <v/>
      </c>
      <c r="K11" s="6">
        <f>hlookup($A$1,GSW!$A$1:$O$31,POST!B176,false)</f>
        <v>2</v>
      </c>
      <c r="L11" s="6">
        <f>hlookup($A$1,HOU!$A$1:$O$31,POST!B176,false)</f>
        <v>1</v>
      </c>
      <c r="M11" s="6">
        <f>hlookup($A$1,IND!$A$1:$O$31,POST!B176,false)</f>
        <v>1</v>
      </c>
      <c r="N11" s="6">
        <f>hlookup($A$1,LAC!$A$1:$O$31,POST!B176,false)</f>
        <v>1</v>
      </c>
      <c r="O11" s="6">
        <f>hlookup($A$1,LAL!$A$1:$O$31,POST!B176,false)</f>
        <v>1</v>
      </c>
      <c r="P11" s="6">
        <f>hlookup($A$1,MEM!$A$1:$O$31,POST!B176,false)</f>
        <v>1</v>
      </c>
      <c r="Q11" s="6">
        <f>hlookup($A$1,MIA!$A$1:$O$31,POST!B176,false)</f>
        <v>1</v>
      </c>
      <c r="R11" s="6">
        <f>hlookup($A$1,MIL!$A$1:$O$31,POST!B176,false)</f>
        <v>2</v>
      </c>
      <c r="S11" s="6">
        <f>hlookup($A$1,MIN!$A$1:$O$31,POST!B176,false)</f>
        <v>1</v>
      </c>
      <c r="T11" s="6">
        <f>hlookup($A$1,NOP!$A$1:$O$31,POST!B176,false)</f>
        <v>2</v>
      </c>
      <c r="U11" s="6" t="str">
        <f>hlookup($A$1,NYK!$A$1:$O$31,POST!B176,false)</f>
        <v/>
      </c>
      <c r="V11" s="6">
        <f>hlookup($A$1,OKC!$A$1:$O$31,POST!B176,false)</f>
        <v>2</v>
      </c>
      <c r="W11" s="6">
        <f>hlookup($A$1,ORL!$A$1:$O$31,POST!B176,false)</f>
        <v>2</v>
      </c>
      <c r="X11" s="6">
        <f>hlookup($A$1,PHI!$A$1:$O$31,POST!B176,false)</f>
        <v>2</v>
      </c>
      <c r="Y11" s="6">
        <f>hlookup($A$1,PHX!$A$1:$O$31,POST!B176,false)</f>
        <v>1</v>
      </c>
      <c r="Z11" s="6">
        <f>hlookup($A$1,POR!$A$1:$O$31,POST!B176,false)</f>
        <v>2</v>
      </c>
      <c r="AA11" s="6" t="str">
        <f>hlookup($A$1,SAC!$A$1:$O$31,POST!B176,false)</f>
        <v/>
      </c>
      <c r="AB11" s="6">
        <f>hlookup($A$1,SAS!$A$1:$O$31,POST!B176,false)</f>
        <v>1</v>
      </c>
      <c r="AC11" s="6">
        <f>hlookup($A$1,TOR!$A$1:$O$31,POST!B176,false)</f>
        <v>1</v>
      </c>
      <c r="AD11" s="6">
        <f>hlookup($A$1,UTH!$A$1:$O$31,POST!B176,false)</f>
        <v>1</v>
      </c>
      <c r="AE11" s="6" t="str">
        <f>hlookup($A$1,WAS!$A$1:$O$31,POST!B176,false)</f>
        <v/>
      </c>
    </row>
    <row r="12">
      <c r="A12" s="85" t="s">
        <v>31</v>
      </c>
      <c r="B12" s="6">
        <f>hlookup($A$1,ATL!$A$1:$O$31,POST!B177,false)</f>
        <v>4</v>
      </c>
      <c r="C12" s="6">
        <f>hlookup($A$1,BOS!$A$1:$O$31,POST!B177,false)</f>
        <v>5</v>
      </c>
      <c r="D12" s="6">
        <f>hlookup($A$1,BRK!$A$1:$O$31,POST!B177,false)</f>
        <v>6</v>
      </c>
      <c r="E12" s="6">
        <f>hlookup($A$1,CHA!$A$1:$O$31,POST!B177,false)</f>
        <v>6</v>
      </c>
      <c r="F12" s="6">
        <f>hlookup($A$1,CHI!$A$1:$O$31,POST!B177,false)</f>
        <v>3</v>
      </c>
      <c r="G12" s="6" t="str">
        <f>hlookup($A$1,CLE!$A$1:$O$31,POST!B177,false)</f>
        <v/>
      </c>
      <c r="H12" s="6">
        <f>hlookup($A$1,DAL!$A$1:$O$31,POST!B177,false)</f>
        <v>2</v>
      </c>
      <c r="I12" s="6">
        <f>hlookup($A$1,DEN!$A$1:$O$31,POST!B177,false)</f>
        <v>3</v>
      </c>
      <c r="J12" s="6" t="str">
        <f>hlookup($A$1,DET!$A$1:$O$31,POST!B177,false)</f>
        <v/>
      </c>
      <c r="K12" s="6">
        <f>hlookup($A$1,GSW!$A$1:$O$31,POST!B177,false)</f>
        <v>5</v>
      </c>
      <c r="L12" s="6">
        <f>hlookup($A$1,HOU!$A$1:$O$31,POST!B177,false)</f>
        <v>4</v>
      </c>
      <c r="M12" s="6">
        <f>hlookup($A$1,IND!$A$1:$O$31,POST!B177,false)</f>
        <v>2</v>
      </c>
      <c r="N12" s="6">
        <f>hlookup($A$1,LAC!$A$1:$O$31,POST!B177,false)</f>
        <v>6</v>
      </c>
      <c r="O12" s="6">
        <f>hlookup($A$1,LAL!$A$1:$O$31,POST!B177,false)</f>
        <v>2</v>
      </c>
      <c r="P12" s="6">
        <f>hlookup($A$1,MEM!$A$1:$O$31,POST!B177,false)</f>
        <v>4</v>
      </c>
      <c r="Q12" s="6">
        <f>hlookup($A$1,MIA!$A$1:$O$31,POST!B177,false)</f>
        <v>3</v>
      </c>
      <c r="R12" s="6">
        <f>hlookup($A$1,MIL!$A$1:$O$31,POST!B177,false)</f>
        <v>4</v>
      </c>
      <c r="S12" s="6">
        <f>hlookup($A$1,MIN!$A$1:$O$31,POST!B177,false)</f>
        <v>3</v>
      </c>
      <c r="T12" s="6">
        <f>hlookup($A$1,NOP!$A$1:$O$31,POST!B177,false)</f>
        <v>6</v>
      </c>
      <c r="U12" s="6" t="str">
        <f>hlookup($A$1,NYK!$A$1:$O$31,POST!B177,false)</f>
        <v/>
      </c>
      <c r="V12" s="6">
        <f>hlookup($A$1,OKC!$A$1:$O$31,POST!B177,false)</f>
        <v>6</v>
      </c>
      <c r="W12" s="6">
        <f>hlookup($A$1,ORL!$A$1:$O$31,POST!B177,false)</f>
        <v>5</v>
      </c>
      <c r="X12" s="6">
        <f>hlookup($A$1,PHI!$A$1:$O$31,POST!B177,false)</f>
        <v>5</v>
      </c>
      <c r="Y12" s="6">
        <f>hlookup($A$1,PHX!$A$1:$O$31,POST!B177,false)</f>
        <v>6</v>
      </c>
      <c r="Z12" s="6">
        <f>hlookup($A$1,POR!$A$1:$O$31,POST!B177,false)</f>
        <v>5</v>
      </c>
      <c r="AA12" s="6" t="str">
        <f>hlookup($A$1,SAC!$A$1:$O$31,POST!B177,false)</f>
        <v/>
      </c>
      <c r="AB12" s="6">
        <f>hlookup($A$1,SAS!$A$1:$O$31,POST!B177,false)</f>
        <v>5</v>
      </c>
      <c r="AC12" s="6">
        <f>hlookup($A$1,TOR!$A$1:$O$31,POST!B177,false)</f>
        <v>3</v>
      </c>
      <c r="AD12" s="6">
        <f>hlookup($A$1,UTH!$A$1:$O$31,POST!B177,false)</f>
        <v>6</v>
      </c>
      <c r="AE12" s="6" t="str">
        <f>hlookup($A$1,WAS!$A$1:$O$31,POST!B177,false)</f>
        <v/>
      </c>
    </row>
    <row r="13">
      <c r="A13" s="85" t="s">
        <v>32</v>
      </c>
      <c r="B13" s="6">
        <f>hlookup($A$1,ATL!$A$1:$O$31,POST!B178,false)</f>
        <v>20</v>
      </c>
      <c r="C13" s="6">
        <f>hlookup($A$1,BOS!$A$1:$O$31,POST!B178,false)</f>
        <v>19</v>
      </c>
      <c r="D13" s="6">
        <f>hlookup($A$1,BRK!$A$1:$O$31,POST!B178,false)</f>
        <v>20</v>
      </c>
      <c r="E13" s="6">
        <f>hlookup($A$1,CHA!$A$1:$O$31,POST!B178,false)</f>
        <v>18</v>
      </c>
      <c r="F13" s="6">
        <f>hlookup($A$1,CHI!$A$1:$O$31,POST!B178,false)</f>
        <v>16</v>
      </c>
      <c r="G13" s="6" t="str">
        <f>hlookup($A$1,CLE!$A$1:$O$31,POST!B178,false)</f>
        <v/>
      </c>
      <c r="H13" s="6">
        <f>hlookup($A$1,DAL!$A$1:$O$31,POST!B178,false)</f>
        <v>17</v>
      </c>
      <c r="I13" s="6">
        <f>hlookup($A$1,DEN!$A$1:$O$31,POST!B178,false)</f>
        <v>20</v>
      </c>
      <c r="J13" s="6" t="str">
        <f>hlookup($A$1,DET!$A$1:$O$31,POST!B178,false)</f>
        <v/>
      </c>
      <c r="K13" s="6">
        <f>hlookup($A$1,GSW!$A$1:$O$31,POST!B178,false)</f>
        <v>18</v>
      </c>
      <c r="L13" s="6">
        <f>hlookup($A$1,HOU!$A$1:$O$31,POST!B178,false)</f>
        <v>22</v>
      </c>
      <c r="M13" s="6">
        <f>hlookup($A$1,IND!$A$1:$O$31,POST!B178,false)</f>
        <v>19</v>
      </c>
      <c r="N13" s="6">
        <f>hlookup($A$1,LAC!$A$1:$O$31,POST!B178,false)</f>
        <v>21</v>
      </c>
      <c r="O13" s="6">
        <f>hlookup($A$1,LAL!$A$1:$O$31,POST!B178,false)</f>
        <v>20</v>
      </c>
      <c r="P13" s="6">
        <f>hlookup($A$1,MEM!$A$1:$O$31,POST!B178,false)</f>
        <v>16</v>
      </c>
      <c r="Q13" s="6">
        <f>hlookup($A$1,MIA!$A$1:$O$31,POST!B178,false)</f>
        <v>24</v>
      </c>
      <c r="R13" s="6">
        <f>hlookup($A$1,MIL!$A$1:$O$31,POST!B178,false)</f>
        <v>17</v>
      </c>
      <c r="S13" s="6">
        <f>hlookup($A$1,MIN!$A$1:$O$31,POST!B178,false)</f>
        <v>18</v>
      </c>
      <c r="T13" s="6">
        <f>hlookup($A$1,NOP!$A$1:$O$31,POST!B178,false)</f>
        <v>20</v>
      </c>
      <c r="U13" s="6" t="str">
        <f>hlookup($A$1,NYK!$A$1:$O$31,POST!B178,false)</f>
        <v/>
      </c>
      <c r="V13" s="6">
        <f>hlookup($A$1,OKC!$A$1:$O$31,POST!B178,false)</f>
        <v>20</v>
      </c>
      <c r="W13" s="6">
        <f>hlookup($A$1,ORL!$A$1:$O$31,POST!B178,false)</f>
        <v>21</v>
      </c>
      <c r="X13" s="6">
        <f>hlookup($A$1,PHI!$A$1:$O$31,POST!B178,false)</f>
        <v>20</v>
      </c>
      <c r="Y13" s="6">
        <f>hlookup($A$1,PHX!$A$1:$O$31,POST!B178,false)</f>
        <v>17</v>
      </c>
      <c r="Z13" s="6">
        <f>hlookup($A$1,POR!$A$1:$O$31,POST!B178,false)</f>
        <v>20</v>
      </c>
      <c r="AA13" s="6" t="str">
        <f>hlookup($A$1,SAC!$A$1:$O$31,POST!B178,false)</f>
        <v/>
      </c>
      <c r="AB13" s="6">
        <f>hlookup($A$1,SAS!$A$1:$O$31,POST!B178,false)</f>
        <v>19</v>
      </c>
      <c r="AC13" s="6">
        <f>hlookup($A$1,TOR!$A$1:$O$31,POST!B178,false)</f>
        <v>14</v>
      </c>
      <c r="AD13" s="6">
        <f>hlookup($A$1,UTH!$A$1:$O$31,POST!B178,false)</f>
        <v>17</v>
      </c>
      <c r="AE13" s="6" t="str">
        <f>hlookup($A$1,WAS!$A$1:$O$31,POST!B178,false)</f>
        <v/>
      </c>
    </row>
    <row r="14">
      <c r="A14" s="85" t="s">
        <v>33</v>
      </c>
      <c r="B14" s="6">
        <f>hlookup($A$1,ATL!$A$1:$O$31,POST!B179,false)</f>
        <v>6</v>
      </c>
      <c r="C14" s="6">
        <f>hlookup($A$1,BOS!$A$1:$O$31,POST!B179,false)</f>
        <v>6</v>
      </c>
      <c r="D14" s="6">
        <f>hlookup($A$1,BRK!$A$1:$O$31,POST!B179,false)</f>
        <v>4</v>
      </c>
      <c r="E14" s="6">
        <f>hlookup($A$1,CHA!$A$1:$O$31,POST!B179,false)</f>
        <v>5</v>
      </c>
      <c r="F14" s="6">
        <f>hlookup($A$1,CHI!$A$1:$O$31,POST!B179,false)</f>
        <v>5</v>
      </c>
      <c r="G14" s="6" t="str">
        <f>hlookup($A$1,CLE!$A$1:$O$31,POST!B179,false)</f>
        <v/>
      </c>
      <c r="H14" s="6">
        <f>hlookup($A$1,DAL!$A$1:$O$31,POST!B179,false)</f>
        <v>6</v>
      </c>
      <c r="I14" s="6">
        <f>hlookup($A$1,DEN!$A$1:$O$31,POST!B179,false)</f>
        <v>7</v>
      </c>
      <c r="J14" s="6" t="str">
        <f>hlookup($A$1,DET!$A$1:$O$31,POST!B179,false)</f>
        <v/>
      </c>
      <c r="K14" s="6">
        <f>hlookup($A$1,GSW!$A$1:$O$31,POST!B179,false)</f>
        <v>4</v>
      </c>
      <c r="L14" s="6">
        <f>hlookup($A$1,HOU!$A$1:$O$31,POST!B179,false)</f>
        <v>5</v>
      </c>
      <c r="M14" s="6">
        <f>hlookup($A$1,IND!$A$1:$O$31,POST!B179,false)</f>
        <v>5</v>
      </c>
      <c r="N14" s="6">
        <f>hlookup($A$1,LAC!$A$1:$O$31,POST!B179,false)</f>
        <v>3</v>
      </c>
      <c r="O14" s="6">
        <f>hlookup($A$1,LAL!$A$1:$O$31,POST!B179,false)</f>
        <v>4</v>
      </c>
      <c r="P14" s="6">
        <f>hlookup($A$1,MEM!$A$1:$O$31,POST!B179,false)</f>
        <v>5</v>
      </c>
      <c r="Q14" s="6">
        <f>hlookup($A$1,MIA!$A$1:$O$31,POST!B179,false)</f>
        <v>9</v>
      </c>
      <c r="R14" s="6">
        <f>hlookup($A$1,MIL!$A$1:$O$31,POST!B179,false)</f>
        <v>6</v>
      </c>
      <c r="S14" s="6">
        <f>hlookup($A$1,MIN!$A$1:$O$31,POST!B179,false)</f>
        <v>4</v>
      </c>
      <c r="T14" s="6">
        <f>hlookup($A$1,NOP!$A$1:$O$31,POST!B179,false)</f>
        <v>3</v>
      </c>
      <c r="U14" s="6" t="str">
        <f>hlookup($A$1,NYK!$A$1:$O$31,POST!B179,false)</f>
        <v/>
      </c>
      <c r="V14" s="6">
        <f>hlookup($A$1,OKC!$A$1:$O$31,POST!B179,false)</f>
        <v>5</v>
      </c>
      <c r="W14" s="6">
        <f>hlookup($A$1,ORL!$A$1:$O$31,POST!B179,false)</f>
        <v>7</v>
      </c>
      <c r="X14" s="6">
        <f>hlookup($A$1,PHI!$A$1:$O$31,POST!B179,false)</f>
        <v>4</v>
      </c>
      <c r="Y14" s="6">
        <f>hlookup($A$1,PHX!$A$1:$O$31,POST!B179,false)</f>
        <v>4</v>
      </c>
      <c r="Z14" s="6">
        <f>hlookup($A$1,POR!$A$1:$O$31,POST!B179,false)</f>
        <v>3</v>
      </c>
      <c r="AA14" s="6" t="str">
        <f>hlookup($A$1,SAC!$A$1:$O$31,POST!B179,false)</f>
        <v/>
      </c>
      <c r="AB14" s="6">
        <f>hlookup($A$1,SAS!$A$1:$O$31,POST!B179,false)</f>
        <v>4</v>
      </c>
      <c r="AC14" s="6">
        <f>hlookup($A$1,TOR!$A$1:$O$31,POST!B179,false)</f>
        <v>7</v>
      </c>
      <c r="AD14" s="6">
        <f>hlookup($A$1,UTH!$A$1:$O$31,POST!B179,false)</f>
        <v>3</v>
      </c>
      <c r="AE14" s="6" t="str">
        <f>hlookup($A$1,WAS!$A$1:$O$31,POST!B179,false)</f>
        <v/>
      </c>
    </row>
    <row r="15">
      <c r="A15" s="85" t="s">
        <v>34</v>
      </c>
      <c r="B15" s="6">
        <f>hlookup($A$1,ATL!$A$1:$O$31,POST!B180,false)</f>
        <v>29</v>
      </c>
      <c r="C15" s="6">
        <f>hlookup($A$1,BOS!$A$1:$O$31,POST!B180,false)</f>
        <v>27</v>
      </c>
      <c r="D15" s="6">
        <f>hlookup($A$1,BRK!$A$1:$O$31,POST!B180,false)</f>
        <v>27</v>
      </c>
      <c r="E15" s="6">
        <f>hlookup($A$1,CHA!$A$1:$O$31,POST!B180,false)</f>
        <v>27</v>
      </c>
      <c r="F15" s="6">
        <f>hlookup($A$1,CHI!$A$1:$O$31,POST!B180,false)</f>
        <v>28</v>
      </c>
      <c r="G15" s="6" t="str">
        <f>hlookup($A$1,CLE!$A$1:$O$31,POST!B180,false)</f>
        <v/>
      </c>
      <c r="H15" s="6">
        <f>hlookup($A$1,DAL!$A$1:$O$31,POST!B180,false)</f>
        <v>28</v>
      </c>
      <c r="I15" s="6">
        <f>hlookup($A$1,DEN!$A$1:$O$31,POST!B180,false)</f>
        <v>28</v>
      </c>
      <c r="J15" s="6" t="str">
        <f>hlookup($A$1,DET!$A$1:$O$31,POST!B180,false)</f>
        <v/>
      </c>
      <c r="K15" s="6">
        <f>hlookup($A$1,GSW!$A$1:$O$31,POST!B180,false)</f>
        <v>27</v>
      </c>
      <c r="L15" s="6">
        <f>hlookup($A$1,HOU!$A$1:$O$31,POST!B180,false)</f>
        <v>27</v>
      </c>
      <c r="M15" s="6">
        <f>hlookup($A$1,IND!$A$1:$O$31,POST!B180,false)</f>
        <v>27</v>
      </c>
      <c r="N15" s="6">
        <f>hlookup($A$1,LAC!$A$1:$O$31,POST!B180,false)</f>
        <v>27</v>
      </c>
      <c r="O15" s="6">
        <f>hlookup($A$1,LAL!$A$1:$O$31,POST!B180,false)</f>
        <v>27</v>
      </c>
      <c r="P15" s="6">
        <f>hlookup($A$1,MEM!$A$1:$O$31,POST!B180,false)</f>
        <v>27</v>
      </c>
      <c r="Q15" s="6">
        <f>hlookup($A$1,MIA!$A$1:$O$31,POST!B180,false)</f>
        <v>28</v>
      </c>
      <c r="R15" s="6">
        <f>hlookup($A$1,MIL!$A$1:$O$31,POST!B180,false)</f>
        <v>26</v>
      </c>
      <c r="S15" s="6">
        <f>hlookup($A$1,MIN!$A$1:$O$31,POST!B180,false)</f>
        <v>26</v>
      </c>
      <c r="T15" s="6">
        <f>hlookup($A$1,NOP!$A$1:$O$31,POST!B180,false)</f>
        <v>27</v>
      </c>
      <c r="U15" s="6" t="str">
        <f>hlookup($A$1,NYK!$A$1:$O$31,POST!B180,false)</f>
        <v/>
      </c>
      <c r="V15" s="6">
        <f>hlookup($A$1,OKC!$A$1:$O$31,POST!B180,false)</f>
        <v>28</v>
      </c>
      <c r="W15" s="6">
        <f>hlookup($A$1,ORL!$A$1:$O$31,POST!B180,false)</f>
        <v>29</v>
      </c>
      <c r="X15" s="6">
        <f>hlookup($A$1,PHI!$A$1:$O$31,POST!B180,false)</f>
        <v>27</v>
      </c>
      <c r="Y15" s="6">
        <f>hlookup($A$1,PHX!$A$1:$O$31,POST!B180,false)</f>
        <v>27</v>
      </c>
      <c r="Z15" s="6">
        <f>hlookup($A$1,POR!$A$1:$O$31,POST!B180,false)</f>
        <v>27</v>
      </c>
      <c r="AA15" s="6" t="str">
        <f>hlookup($A$1,SAC!$A$1:$O$31,POST!B180,false)</f>
        <v/>
      </c>
      <c r="AB15" s="6">
        <f>hlookup($A$1,SAS!$A$1:$O$31,POST!B180,false)</f>
        <v>28</v>
      </c>
      <c r="AC15" s="6">
        <f>hlookup($A$1,TOR!$A$1:$O$31,POST!B180,false)</f>
        <v>28</v>
      </c>
      <c r="AD15" s="6">
        <f>hlookup($A$1,UTH!$A$1:$O$31,POST!B180,false)</f>
        <v>27</v>
      </c>
      <c r="AE15" s="6" t="str">
        <f>hlookup($A$1,WAS!$A$1:$O$31,POST!B180,false)</f>
        <v/>
      </c>
    </row>
    <row r="16">
      <c r="A16" s="85" t="s">
        <v>35</v>
      </c>
      <c r="B16" s="6">
        <f>hlookup($A$1,ATL!$A$1:$O$31,POST!B181,false)</f>
        <v>7</v>
      </c>
      <c r="C16" s="6">
        <f>hlookup($A$1,BOS!$A$1:$O$31,POST!B181,false)</f>
        <v>7</v>
      </c>
      <c r="D16" s="6">
        <f>hlookup($A$1,BRK!$A$1:$O$31,POST!B181,false)</f>
        <v>8</v>
      </c>
      <c r="E16" s="6">
        <f>hlookup($A$1,CHA!$A$1:$O$31,POST!B181,false)</f>
        <v>8</v>
      </c>
      <c r="F16" s="6">
        <f>hlookup($A$1,CHI!$A$1:$O$31,POST!B181,false)</f>
        <v>9</v>
      </c>
      <c r="G16" s="6" t="str">
        <f>hlookup($A$1,CLE!$A$1:$O$31,POST!B181,false)</f>
        <v/>
      </c>
      <c r="H16" s="6">
        <f>hlookup($A$1,DAL!$A$1:$O$31,POST!B181,false)</f>
        <v>7</v>
      </c>
      <c r="I16" s="6">
        <f>hlookup($A$1,DEN!$A$1:$O$31,POST!B181,false)</f>
        <v>6</v>
      </c>
      <c r="J16" s="6" t="str">
        <f>hlookup($A$1,DET!$A$1:$O$31,POST!B181,false)</f>
        <v/>
      </c>
      <c r="K16" s="6">
        <f>hlookup($A$1,GSW!$A$1:$O$31,POST!B181,false)</f>
        <v>9</v>
      </c>
      <c r="L16" s="6">
        <f>hlookup($A$1,HOU!$A$1:$O$31,POST!B181,false)</f>
        <v>7</v>
      </c>
      <c r="M16" s="6">
        <f>hlookup($A$1,IND!$A$1:$O$31,POST!B181,false)</f>
        <v>7</v>
      </c>
      <c r="N16" s="6">
        <f>hlookup($A$1,LAC!$A$1:$O$31,POST!B181,false)</f>
        <v>9</v>
      </c>
      <c r="O16" s="6">
        <f>hlookup($A$1,LAL!$A$1:$O$31,POST!B181,false)</f>
        <v>7</v>
      </c>
      <c r="P16" s="6">
        <f>hlookup($A$1,MEM!$A$1:$O$31,POST!B181,false)</f>
        <v>11</v>
      </c>
      <c r="Q16" s="6">
        <f>hlookup($A$1,MIA!$A$1:$O$31,POST!B181,false)</f>
        <v>5</v>
      </c>
      <c r="R16" s="6">
        <f>hlookup($A$1,MIL!$A$1:$O$31,POST!B181,false)</f>
        <v>8</v>
      </c>
      <c r="S16" s="6">
        <f>hlookup($A$1,MIN!$A$1:$O$31,POST!B181,false)</f>
        <v>8</v>
      </c>
      <c r="T16" s="6">
        <f>hlookup($A$1,NOP!$A$1:$O$31,POST!B181,false)</f>
        <v>8</v>
      </c>
      <c r="U16" s="6" t="str">
        <f>hlookup($A$1,NYK!$A$1:$O$31,POST!B181,false)</f>
        <v/>
      </c>
      <c r="V16" s="6">
        <f>hlookup($A$1,OKC!$A$1:$O$31,POST!B181,false)</f>
        <v>7</v>
      </c>
      <c r="W16" s="6">
        <f>hlookup($A$1,ORL!$A$1:$O$31,POST!B181,false)</f>
        <v>6</v>
      </c>
      <c r="X16" s="6">
        <f>hlookup($A$1,PHI!$A$1:$O$31,POST!B181,false)</f>
        <v>7</v>
      </c>
      <c r="Y16" s="6">
        <f>hlookup($A$1,PHX!$A$1:$O$31,POST!B181,false)</f>
        <v>7</v>
      </c>
      <c r="Z16" s="6">
        <f>hlookup($A$1,POR!$A$1:$O$31,POST!B181,false)</f>
        <v>9</v>
      </c>
      <c r="AA16" s="6" t="str">
        <f>hlookup($A$1,SAC!$A$1:$O$31,POST!B181,false)</f>
        <v/>
      </c>
      <c r="AB16" s="6">
        <f>hlookup($A$1,SAS!$A$1:$O$31,POST!B181,false)</f>
        <v>8</v>
      </c>
      <c r="AC16" s="6">
        <f>hlookup($A$1,TOR!$A$1:$O$31,POST!B181,false)</f>
        <v>4</v>
      </c>
      <c r="AD16" s="6">
        <f>hlookup($A$1,UTH!$A$1:$O$31,POST!B181,false)</f>
        <v>7</v>
      </c>
      <c r="AE16" s="6" t="str">
        <f>hlookup($A$1,WAS!$A$1:$O$31,POST!B181,false)</f>
        <v/>
      </c>
    </row>
    <row r="17">
      <c r="A17" s="85" t="s">
        <v>37</v>
      </c>
      <c r="B17" s="6">
        <f>hlookup($A$1,ATL!$A$1:$O$31,POST!B182,false)</f>
        <v>21</v>
      </c>
      <c r="C17" s="6">
        <f>hlookup($A$1,BOS!$A$1:$O$31,POST!B182,false)</f>
        <v>22</v>
      </c>
      <c r="D17" s="6">
        <f>hlookup($A$1,BRK!$A$1:$O$31,POST!B182,false)</f>
        <v>23</v>
      </c>
      <c r="E17" s="6">
        <f>hlookup($A$1,CHA!$A$1:$O$31,POST!B182,false)</f>
        <v>21</v>
      </c>
      <c r="F17" s="6">
        <f>hlookup($A$1,CHI!$A$1:$O$31,POST!B182,false)</f>
        <v>23</v>
      </c>
      <c r="G17" s="6" t="str">
        <f>hlookup($A$1,CLE!$A$1:$O$31,POST!B182,false)</f>
        <v/>
      </c>
      <c r="H17" s="6">
        <f>hlookup($A$1,DAL!$A$1:$O$31,POST!B182,false)</f>
        <v>20</v>
      </c>
      <c r="I17" s="6">
        <f>hlookup($A$1,DEN!$A$1:$O$31,POST!B182,false)</f>
        <v>21</v>
      </c>
      <c r="J17" s="6" t="str">
        <f>hlookup($A$1,DET!$A$1:$O$31,POST!B182,false)</f>
        <v/>
      </c>
      <c r="K17" s="6">
        <f>hlookup($A$1,GSW!$A$1:$O$31,POST!B182,false)</f>
        <v>22</v>
      </c>
      <c r="L17" s="6">
        <f>hlookup($A$1,HOU!$A$1:$O$31,POST!B182,false)</f>
        <v>21</v>
      </c>
      <c r="M17" s="6">
        <f>hlookup($A$1,IND!$A$1:$O$31,POST!B182,false)</f>
        <v>22</v>
      </c>
      <c r="N17" s="6">
        <f>hlookup($A$1,LAC!$A$1:$O$31,POST!B182,false)</f>
        <v>22</v>
      </c>
      <c r="O17" s="6">
        <f>hlookup($A$1,LAL!$A$1:$O$31,POST!B182,false)</f>
        <v>23</v>
      </c>
      <c r="P17" s="6">
        <f>hlookup($A$1,MEM!$A$1:$O$31,POST!B182,false)</f>
        <v>19</v>
      </c>
      <c r="Q17" s="6">
        <f>hlookup($A$1,MIA!$A$1:$O$31,POST!B182,false)</f>
        <v>20</v>
      </c>
      <c r="R17" s="6">
        <f>hlookup($A$1,MIL!$A$1:$O$31,POST!B182,false)</f>
        <v>21</v>
      </c>
      <c r="S17" s="6">
        <f>hlookup($A$1,MIN!$A$1:$O$31,POST!B182,false)</f>
        <v>21</v>
      </c>
      <c r="T17" s="6">
        <f>hlookup($A$1,NOP!$A$1:$O$31,POST!B182,false)</f>
        <v>21</v>
      </c>
      <c r="U17" s="6" t="str">
        <f>hlookup($A$1,NYK!$A$1:$O$31,POST!B182,false)</f>
        <v/>
      </c>
      <c r="V17" s="6">
        <f>hlookup($A$1,OKC!$A$1:$O$31,POST!B182,false)</f>
        <v>21</v>
      </c>
      <c r="W17" s="6">
        <f>hlookup($A$1,ORL!$A$1:$O$31,POST!B182,false)</f>
        <v>18</v>
      </c>
      <c r="X17" s="6">
        <f>hlookup($A$1,PHI!$A$1:$O$31,POST!B182,false)</f>
        <v>21</v>
      </c>
      <c r="Y17" s="6">
        <f>hlookup($A$1,PHX!$A$1:$O$31,POST!B182,false)</f>
        <v>21</v>
      </c>
      <c r="Z17" s="6">
        <f>hlookup($A$1,POR!$A$1:$O$31,POST!B182,false)</f>
        <v>21</v>
      </c>
      <c r="AA17" s="6" t="str">
        <f>hlookup($A$1,SAC!$A$1:$O$31,POST!B182,false)</f>
        <v/>
      </c>
      <c r="AB17" s="6">
        <f>hlookup($A$1,SAS!$A$1:$O$31,POST!B182,false)</f>
        <v>22</v>
      </c>
      <c r="AC17" s="6">
        <f>hlookup($A$1,TOR!$A$1:$O$31,POST!B182,false)</f>
        <v>19</v>
      </c>
      <c r="AD17" s="6">
        <f>hlookup($A$1,UTH!$A$1:$O$31,POST!B182,false)</f>
        <v>21</v>
      </c>
      <c r="AE17" s="6" t="str">
        <f>hlookup($A$1,WAS!$A$1:$O$31,POST!B182,false)</f>
        <v/>
      </c>
    </row>
    <row r="18">
      <c r="A18" s="85" t="s">
        <v>38</v>
      </c>
      <c r="B18" s="6">
        <f>hlookup($A$1,ATL!$A$1:$O$31,POST!B183,false)</f>
        <v>15</v>
      </c>
      <c r="C18" s="6">
        <f>hlookup($A$1,BOS!$A$1:$O$31,POST!B183,false)</f>
        <v>17</v>
      </c>
      <c r="D18" s="6">
        <f>hlookup($A$1,BRK!$A$1:$O$31,POST!B183,false)</f>
        <v>18</v>
      </c>
      <c r="E18" s="6">
        <f>hlookup($A$1,CHA!$A$1:$O$31,POST!B183,false)</f>
        <v>19</v>
      </c>
      <c r="F18" s="6">
        <f>hlookup($A$1,CHI!$A$1:$O$31,POST!B183,false)</f>
        <v>20</v>
      </c>
      <c r="G18" s="6" t="str">
        <f>hlookup($A$1,CLE!$A$1:$O$31,POST!B183,false)</f>
        <v/>
      </c>
      <c r="H18" s="6">
        <f>hlookup($A$1,DAL!$A$1:$O$31,POST!B183,false)</f>
        <v>19</v>
      </c>
      <c r="I18" s="6">
        <f>hlookup($A$1,DEN!$A$1:$O$31,POST!B183,false)</f>
        <v>16</v>
      </c>
      <c r="J18" s="6" t="str">
        <f>hlookup($A$1,DET!$A$1:$O$31,POST!B183,false)</f>
        <v/>
      </c>
      <c r="K18" s="6">
        <f>hlookup($A$1,GSW!$A$1:$O$31,POST!B183,false)</f>
        <v>19</v>
      </c>
      <c r="L18" s="6">
        <f>hlookup($A$1,HOU!$A$1:$O$31,POST!B183,false)</f>
        <v>20</v>
      </c>
      <c r="M18" s="6">
        <f>hlookup($A$1,IND!$A$1:$O$31,POST!B183,false)</f>
        <v>20</v>
      </c>
      <c r="N18" s="6">
        <f>hlookup($A$1,LAC!$A$1:$O$31,POST!B183,false)</f>
        <v>20</v>
      </c>
      <c r="O18" s="6">
        <f>hlookup($A$1,LAL!$A$1:$O$31,POST!B183,false)</f>
        <v>18</v>
      </c>
      <c r="P18" s="6">
        <f>hlookup($A$1,MEM!$A$1:$O$31,POST!B183,false)</f>
        <v>21</v>
      </c>
      <c r="Q18" s="6">
        <f>hlookup($A$1,MIA!$A$1:$O$31,POST!B183,false)</f>
        <v>19</v>
      </c>
      <c r="R18" s="6">
        <f>hlookup($A$1,MIL!$A$1:$O$31,POST!B183,false)</f>
        <v>16</v>
      </c>
      <c r="S18" s="6">
        <f>hlookup($A$1,MIN!$A$1:$O$31,POST!B183,false)</f>
        <v>17</v>
      </c>
      <c r="T18" s="6">
        <f>hlookup($A$1,NOP!$A$1:$O$31,POST!B183,false)</f>
        <v>18</v>
      </c>
      <c r="U18" s="6" t="str">
        <f>hlookup($A$1,NYK!$A$1:$O$31,POST!B183,false)</f>
        <v/>
      </c>
      <c r="V18" s="6">
        <f>hlookup($A$1,OKC!$A$1:$O$31,POST!B183,false)</f>
        <v>18</v>
      </c>
      <c r="W18" s="6">
        <f>hlookup($A$1,ORL!$A$1:$O$31,POST!B183,false)</f>
        <v>20</v>
      </c>
      <c r="X18" s="6">
        <f>hlookup($A$1,PHI!$A$1:$O$31,POST!B183,false)</f>
        <v>17</v>
      </c>
      <c r="Y18" s="6">
        <f>hlookup($A$1,PHX!$A$1:$O$31,POST!B183,false)</f>
        <v>19</v>
      </c>
      <c r="Z18" s="6">
        <f>hlookup($A$1,POR!$A$1:$O$31,POST!B183,false)</f>
        <v>17</v>
      </c>
      <c r="AA18" s="6" t="str">
        <f>hlookup($A$1,SAC!$A$1:$O$31,POST!B183,false)</f>
        <v/>
      </c>
      <c r="AB18" s="6">
        <f>hlookup($A$1,SAS!$A$1:$O$31,POST!B183,false)</f>
        <v>18</v>
      </c>
      <c r="AC18" s="6">
        <f>hlookup($A$1,TOR!$A$1:$O$31,POST!B183,false)</f>
        <v>20</v>
      </c>
      <c r="AD18" s="6">
        <f>hlookup($A$1,UTH!$A$1:$O$31,POST!B183,false)</f>
        <v>20</v>
      </c>
      <c r="AE18" s="6" t="str">
        <f>hlookup($A$1,WAS!$A$1:$O$31,POST!B183,false)</f>
        <v/>
      </c>
    </row>
    <row r="19">
      <c r="A19" s="85" t="s">
        <v>39</v>
      </c>
      <c r="B19" s="6">
        <f>hlookup($A$1,ATL!$A$1:$O$31,POST!B184,false)</f>
        <v>28</v>
      </c>
      <c r="C19" s="6">
        <f>hlookup($A$1,BOS!$A$1:$O$31,POST!B184,false)</f>
        <v>29</v>
      </c>
      <c r="D19" s="6">
        <f>hlookup($A$1,BRK!$A$1:$O$31,POST!B184,false)</f>
        <v>29</v>
      </c>
      <c r="E19" s="6">
        <f>hlookup($A$1,CHA!$A$1:$O$31,POST!B184,false)</f>
        <v>29</v>
      </c>
      <c r="F19" s="6">
        <f>hlookup($A$1,CHI!$A$1:$O$31,POST!B184,false)</f>
        <v>29</v>
      </c>
      <c r="G19" s="6" t="str">
        <f>hlookup($A$1,CLE!$A$1:$O$31,POST!B184,false)</f>
        <v/>
      </c>
      <c r="H19" s="6">
        <f>hlookup($A$1,DAL!$A$1:$O$31,POST!B184,false)</f>
        <v>29</v>
      </c>
      <c r="I19" s="6">
        <f>hlookup($A$1,DEN!$A$1:$O$31,POST!B184,false)</f>
        <v>29</v>
      </c>
      <c r="J19" s="6" t="str">
        <f>hlookup($A$1,DET!$A$1:$O$31,POST!B184,false)</f>
        <v/>
      </c>
      <c r="K19" s="6">
        <f>hlookup($A$1,GSW!$A$1:$O$31,POST!B184,false)</f>
        <v>29</v>
      </c>
      <c r="L19" s="6">
        <f>hlookup($A$1,HOU!$A$1:$O$31,POST!B184,false)</f>
        <v>29</v>
      </c>
      <c r="M19" s="6">
        <f>hlookup($A$1,IND!$A$1:$O$31,POST!B184,false)</f>
        <v>28</v>
      </c>
      <c r="N19" s="6">
        <f>hlookup($A$1,LAC!$A$1:$O$31,POST!B184,false)</f>
        <v>29</v>
      </c>
      <c r="O19" s="6">
        <f>hlookup($A$1,LAL!$A$1:$O$31,POST!B184,false)</f>
        <v>29</v>
      </c>
      <c r="P19" s="6">
        <f>hlookup($A$1,MEM!$A$1:$O$31,POST!B184,false)</f>
        <v>29</v>
      </c>
      <c r="Q19" s="6">
        <f>hlookup($A$1,MIA!$A$1:$O$31,POST!B184,false)</f>
        <v>30</v>
      </c>
      <c r="R19" s="6">
        <f>hlookup($A$1,MIL!$A$1:$O$31,POST!B184,false)</f>
        <v>29</v>
      </c>
      <c r="S19" s="6">
        <f>hlookup($A$1,MIN!$A$1:$O$31,POST!B184,false)</f>
        <v>30</v>
      </c>
      <c r="T19" s="6">
        <f>hlookup($A$1,NOP!$A$1:$O$31,POST!B184,false)</f>
        <v>29</v>
      </c>
      <c r="U19" s="6" t="str">
        <f>hlookup($A$1,NYK!$A$1:$O$31,POST!B184,false)</f>
        <v/>
      </c>
      <c r="V19" s="6">
        <f>hlookup($A$1,OKC!$A$1:$O$31,POST!B184,false)</f>
        <v>29</v>
      </c>
      <c r="W19" s="6">
        <f>hlookup($A$1,ORL!$A$1:$O$31,POST!B184,false)</f>
        <v>28</v>
      </c>
      <c r="X19" s="6">
        <f>hlookup($A$1,PHI!$A$1:$O$31,POST!B184,false)</f>
        <v>29</v>
      </c>
      <c r="Y19" s="6">
        <f>hlookup($A$1,PHX!$A$1:$O$31,POST!B184,false)</f>
        <v>29</v>
      </c>
      <c r="Z19" s="6">
        <f>hlookup($A$1,POR!$A$1:$O$31,POST!B184,false)</f>
        <v>29</v>
      </c>
      <c r="AA19" s="6" t="str">
        <f>hlookup($A$1,SAC!$A$1:$O$31,POST!B184,false)</f>
        <v/>
      </c>
      <c r="AB19" s="6">
        <f>hlookup($A$1,SAS!$A$1:$O$31,POST!B184,false)</f>
        <v>27</v>
      </c>
      <c r="AC19" s="6">
        <f>hlookup($A$1,TOR!$A$1:$O$31,POST!B184,false)</f>
        <v>27</v>
      </c>
      <c r="AD19" s="6">
        <f>hlookup($A$1,UTH!$A$1:$O$31,POST!B184,false)</f>
        <v>28</v>
      </c>
      <c r="AE19" s="6" t="str">
        <f>hlookup($A$1,WAS!$A$1:$O$31,POST!B184,false)</f>
        <v/>
      </c>
    </row>
    <row r="20">
      <c r="A20" s="85" t="s">
        <v>40</v>
      </c>
      <c r="B20" s="6">
        <f>hlookup($A$1,ATL!$A$1:$O$31,POST!B185,false)</f>
        <v>11</v>
      </c>
      <c r="C20" s="6">
        <f>hlookup($A$1,BOS!$A$1:$O$31,POST!B185,false)</f>
        <v>10</v>
      </c>
      <c r="D20" s="6">
        <f>hlookup($A$1,BRK!$A$1:$O$31,POST!B185,false)</f>
        <v>12</v>
      </c>
      <c r="E20" s="6">
        <f>hlookup($A$1,CHA!$A$1:$O$31,POST!B185,false)</f>
        <v>12</v>
      </c>
      <c r="F20" s="6">
        <f>hlookup($A$1,CHI!$A$1:$O$31,POST!B185,false)</f>
        <v>10</v>
      </c>
      <c r="G20" s="6" t="str">
        <f>hlookup($A$1,CLE!$A$1:$O$31,POST!B185,false)</f>
        <v/>
      </c>
      <c r="H20" s="6">
        <f>hlookup($A$1,DAL!$A$1:$O$31,POST!B185,false)</f>
        <v>13</v>
      </c>
      <c r="I20" s="6">
        <f>hlookup($A$1,DEN!$A$1:$O$31,POST!B185,false)</f>
        <v>14</v>
      </c>
      <c r="J20" s="6" t="str">
        <f>hlookup($A$1,DET!$A$1:$O$31,POST!B185,false)</f>
        <v/>
      </c>
      <c r="K20" s="6">
        <f>hlookup($A$1,GSW!$A$1:$O$31,POST!B185,false)</f>
        <v>10</v>
      </c>
      <c r="L20" s="6">
        <f>hlookup($A$1,HOU!$A$1:$O$31,POST!B185,false)</f>
        <v>15</v>
      </c>
      <c r="M20" s="6">
        <f>hlookup($A$1,IND!$A$1:$O$31,POST!B185,false)</f>
        <v>11</v>
      </c>
      <c r="N20" s="6">
        <f>hlookup($A$1,LAC!$A$1:$O$31,POST!B185,false)</f>
        <v>10</v>
      </c>
      <c r="O20" s="6">
        <f>hlookup($A$1,LAL!$A$1:$O$31,POST!B185,false)</f>
        <v>15</v>
      </c>
      <c r="P20" s="6">
        <f>hlookup($A$1,MEM!$A$1:$O$31,POST!B185,false)</f>
        <v>13</v>
      </c>
      <c r="Q20" s="6">
        <f>hlookup($A$1,MIA!$A$1:$O$31,POST!B185,false)</f>
        <v>16</v>
      </c>
      <c r="R20" s="6">
        <f>hlookup($A$1,MIL!$A$1:$O$31,POST!B185,false)</f>
        <v>10</v>
      </c>
      <c r="S20" s="6">
        <f>hlookup($A$1,MIN!$A$1:$O$31,POST!B185,false)</f>
        <v>15</v>
      </c>
      <c r="T20" s="6">
        <f>hlookup($A$1,NOP!$A$1:$O$31,POST!B185,false)</f>
        <v>10</v>
      </c>
      <c r="U20" s="6" t="str">
        <f>hlookup($A$1,NYK!$A$1:$O$31,POST!B185,false)</f>
        <v/>
      </c>
      <c r="V20" s="6">
        <f>hlookup($A$1,OKC!$A$1:$O$31,POST!B185,false)</f>
        <v>13</v>
      </c>
      <c r="W20" s="6">
        <f>hlookup($A$1,ORL!$A$1:$O$31,POST!B185,false)</f>
        <v>13</v>
      </c>
      <c r="X20" s="6">
        <f>hlookup($A$1,PHI!$A$1:$O$31,POST!B185,false)</f>
        <v>13</v>
      </c>
      <c r="Y20" s="6">
        <f>hlookup($A$1,PHX!$A$1:$O$31,POST!B185,false)</f>
        <v>11</v>
      </c>
      <c r="Z20" s="6">
        <f>hlookup($A$1,POR!$A$1:$O$31,POST!B185,false)</f>
        <v>10</v>
      </c>
      <c r="AA20" s="6" t="str">
        <f>hlookup($A$1,SAC!$A$1:$O$31,POST!B185,false)</f>
        <v/>
      </c>
      <c r="AB20" s="6">
        <f>hlookup($A$1,SAS!$A$1:$O$31,POST!B185,false)</f>
        <v>10</v>
      </c>
      <c r="AC20" s="6">
        <f>hlookup($A$1,TOR!$A$1:$O$31,POST!B185,false)</f>
        <v>15</v>
      </c>
      <c r="AD20" s="6">
        <f>hlookup($A$1,UTH!$A$1:$O$31,POST!B185,false)</f>
        <v>10</v>
      </c>
      <c r="AE20" s="6" t="str">
        <f>hlookup($A$1,WAS!$A$1:$O$31,POST!B185,false)</f>
        <v/>
      </c>
    </row>
    <row r="21">
      <c r="A21" s="85" t="s">
        <v>41</v>
      </c>
      <c r="B21" s="6">
        <f>hlookup($A$1,ATL!$A$1:$O$31,POST!B186,false)</f>
        <v>30</v>
      </c>
      <c r="C21" s="6">
        <f>hlookup($A$1,BOS!$A$1:$O$31,POST!B186,false)</f>
        <v>30</v>
      </c>
      <c r="D21" s="6">
        <f>hlookup($A$1,BRK!$A$1:$O$31,POST!B186,false)</f>
        <v>30</v>
      </c>
      <c r="E21" s="6">
        <f>hlookup($A$1,CHA!$A$1:$O$31,POST!B186,false)</f>
        <v>30</v>
      </c>
      <c r="F21" s="6">
        <f>hlookup($A$1,CHI!$A$1:$O$31,POST!B186,false)</f>
        <v>30</v>
      </c>
      <c r="G21" s="6" t="str">
        <f>hlookup($A$1,CLE!$A$1:$O$31,POST!B186,false)</f>
        <v/>
      </c>
      <c r="H21" s="6">
        <f>hlookup($A$1,DAL!$A$1:$O$31,POST!B186,false)</f>
        <v>30</v>
      </c>
      <c r="I21" s="6">
        <f>hlookup($A$1,DEN!$A$1:$O$31,POST!B186,false)</f>
        <v>30</v>
      </c>
      <c r="J21" s="6" t="str">
        <f>hlookup($A$1,DET!$A$1:$O$31,POST!B186,false)</f>
        <v/>
      </c>
      <c r="K21" s="6">
        <f>hlookup($A$1,GSW!$A$1:$O$31,POST!B186,false)</f>
        <v>30</v>
      </c>
      <c r="L21" s="6">
        <f>hlookup($A$1,HOU!$A$1:$O$31,POST!B186,false)</f>
        <v>30</v>
      </c>
      <c r="M21" s="6">
        <f>hlookup($A$1,IND!$A$1:$O$31,POST!B186,false)</f>
        <v>30</v>
      </c>
      <c r="N21" s="6">
        <f>hlookup($A$1,LAC!$A$1:$O$31,POST!B186,false)</f>
        <v>28</v>
      </c>
      <c r="O21" s="6">
        <f>hlookup($A$1,LAL!$A$1:$O$31,POST!B186,false)</f>
        <v>30</v>
      </c>
      <c r="P21" s="6">
        <f>hlookup($A$1,MEM!$A$1:$O$31,POST!B186,false)</f>
        <v>30</v>
      </c>
      <c r="Q21" s="6">
        <f>hlookup($A$1,MIA!$A$1:$O$31,POST!B186,false)</f>
        <v>27</v>
      </c>
      <c r="R21" s="6">
        <f>hlookup($A$1,MIL!$A$1:$O$31,POST!B186,false)</f>
        <v>30</v>
      </c>
      <c r="S21" s="6">
        <f>hlookup($A$1,MIN!$A$1:$O$31,POST!B186,false)</f>
        <v>28</v>
      </c>
      <c r="T21" s="6">
        <f>hlookup($A$1,NOP!$A$1:$O$31,POST!B186,false)</f>
        <v>30</v>
      </c>
      <c r="U21" s="6" t="str">
        <f>hlookup($A$1,NYK!$A$1:$O$31,POST!B186,false)</f>
        <v/>
      </c>
      <c r="V21" s="6">
        <f>hlookup($A$1,OKC!$A$1:$O$31,POST!B186,false)</f>
        <v>30</v>
      </c>
      <c r="W21" s="6">
        <f>hlookup($A$1,ORL!$A$1:$O$31,POST!B186,false)</f>
        <v>30</v>
      </c>
      <c r="X21" s="6">
        <f>hlookup($A$1,PHI!$A$1:$O$31,POST!B186,false)</f>
        <v>30</v>
      </c>
      <c r="Y21" s="6">
        <f>hlookup($A$1,PHX!$A$1:$O$31,POST!B186,false)</f>
        <v>30</v>
      </c>
      <c r="Z21" s="6">
        <f>hlookup($A$1,POR!$A$1:$O$31,POST!B186,false)</f>
        <v>30</v>
      </c>
      <c r="AA21" s="6" t="str">
        <f>hlookup($A$1,SAC!$A$1:$O$31,POST!B186,false)</f>
        <v/>
      </c>
      <c r="AB21" s="6">
        <f>hlookup($A$1,SAS!$A$1:$O$31,POST!B186,false)</f>
        <v>30</v>
      </c>
      <c r="AC21" s="6">
        <f>hlookup($A$1,TOR!$A$1:$O$31,POST!B186,false)</f>
        <v>30</v>
      </c>
      <c r="AD21" s="6">
        <f>hlookup($A$1,UTH!$A$1:$O$31,POST!B186,false)</f>
        <v>30</v>
      </c>
      <c r="AE21" s="6" t="str">
        <f>hlookup($A$1,WAS!$A$1:$O$31,POST!B186,false)</f>
        <v/>
      </c>
    </row>
    <row r="22">
      <c r="A22" s="85" t="s">
        <v>42</v>
      </c>
      <c r="B22" s="6">
        <f>hlookup($A$1,ATL!$A$1:$O$31,POST!B187,false)</f>
        <v>14</v>
      </c>
      <c r="C22" s="6">
        <f>hlookup($A$1,BOS!$A$1:$O$31,POST!B187,false)</f>
        <v>15</v>
      </c>
      <c r="D22" s="6">
        <f>hlookup($A$1,BRK!$A$1:$O$31,POST!B187,false)</f>
        <v>10</v>
      </c>
      <c r="E22" s="6">
        <f>hlookup($A$1,CHA!$A$1:$O$31,POST!B187,false)</f>
        <v>11</v>
      </c>
      <c r="F22" s="6">
        <f>hlookup($A$1,CHI!$A$1:$O$31,POST!B187,false)</f>
        <v>13</v>
      </c>
      <c r="G22" s="6" t="str">
        <f>hlookup($A$1,CLE!$A$1:$O$31,POST!B187,false)</f>
        <v/>
      </c>
      <c r="H22" s="6">
        <f>hlookup($A$1,DAL!$A$1:$O$31,POST!B187,false)</f>
        <v>15</v>
      </c>
      <c r="I22" s="6">
        <f>hlookup($A$1,DEN!$A$1:$O$31,POST!B187,false)</f>
        <v>13</v>
      </c>
      <c r="J22" s="6" t="str">
        <f>hlookup($A$1,DET!$A$1:$O$31,POST!B187,false)</f>
        <v/>
      </c>
      <c r="K22" s="6">
        <f>hlookup($A$1,GSW!$A$1:$O$31,POST!B187,false)</f>
        <v>15</v>
      </c>
      <c r="L22" s="6">
        <f>hlookup($A$1,HOU!$A$1:$O$31,POST!B187,false)</f>
        <v>11</v>
      </c>
      <c r="M22" s="6">
        <f>hlookup($A$1,IND!$A$1:$O$31,POST!B187,false)</f>
        <v>14</v>
      </c>
      <c r="N22" s="6">
        <f>hlookup($A$1,LAC!$A$1:$O$31,POST!B187,false)</f>
        <v>13</v>
      </c>
      <c r="O22" s="6">
        <f>hlookup($A$1,LAL!$A$1:$O$31,POST!B187,false)</f>
        <v>14</v>
      </c>
      <c r="P22" s="6">
        <f>hlookup($A$1,MEM!$A$1:$O$31,POST!B187,false)</f>
        <v>9</v>
      </c>
      <c r="Q22" s="6">
        <f>hlookup($A$1,MIA!$A$1:$O$31,POST!B187,false)</f>
        <v>13</v>
      </c>
      <c r="R22" s="6">
        <f>hlookup($A$1,MIL!$A$1:$O$31,POST!B187,false)</f>
        <v>11</v>
      </c>
      <c r="S22" s="6">
        <f>hlookup($A$1,MIN!$A$1:$O$31,POST!B187,false)</f>
        <v>12</v>
      </c>
      <c r="T22" s="6">
        <f>hlookup($A$1,NOP!$A$1:$O$31,POST!B187,false)</f>
        <v>14</v>
      </c>
      <c r="U22" s="6" t="str">
        <f>hlookup($A$1,NYK!$A$1:$O$31,POST!B187,false)</f>
        <v/>
      </c>
      <c r="V22" s="6">
        <f>hlookup($A$1,OKC!$A$1:$O$31,POST!B187,false)</f>
        <v>16</v>
      </c>
      <c r="W22" s="6">
        <f>hlookup($A$1,ORL!$A$1:$O$31,POST!B187,false)</f>
        <v>11</v>
      </c>
      <c r="X22" s="6">
        <f>hlookup($A$1,PHI!$A$1:$O$31,POST!B187,false)</f>
        <v>14</v>
      </c>
      <c r="Y22" s="6">
        <f>hlookup($A$1,PHX!$A$1:$O$31,POST!B187,false)</f>
        <v>12</v>
      </c>
      <c r="Z22" s="6">
        <f>hlookup($A$1,POR!$A$1:$O$31,POST!B187,false)</f>
        <v>14</v>
      </c>
      <c r="AA22" s="6" t="str">
        <f>hlookup($A$1,SAC!$A$1:$O$31,POST!B187,false)</f>
        <v/>
      </c>
      <c r="AB22" s="6">
        <f>hlookup($A$1,SAS!$A$1:$O$31,POST!B187,false)</f>
        <v>12</v>
      </c>
      <c r="AC22" s="6">
        <f>hlookup($A$1,TOR!$A$1:$O$31,POST!B187,false)</f>
        <v>11</v>
      </c>
      <c r="AD22" s="6">
        <f>hlookup($A$1,UTH!$A$1:$O$31,POST!B187,false)</f>
        <v>9</v>
      </c>
      <c r="AE22" s="6" t="str">
        <f>hlookup($A$1,WAS!$A$1:$O$31,POST!B187,false)</f>
        <v/>
      </c>
    </row>
    <row r="23">
      <c r="A23" s="85" t="s">
        <v>43</v>
      </c>
      <c r="B23" s="6">
        <f>hlookup($A$1,ATL!$A$1:$O$31,POST!B188,false)</f>
        <v>26</v>
      </c>
      <c r="C23" s="6">
        <f>hlookup($A$1,BOS!$A$1:$O$31,POST!B188,false)</f>
        <v>26</v>
      </c>
      <c r="D23" s="6">
        <f>hlookup($A$1,BRK!$A$1:$O$31,POST!B188,false)</f>
        <v>24</v>
      </c>
      <c r="E23" s="6">
        <f>hlookup($A$1,CHA!$A$1:$O$31,POST!B188,false)</f>
        <v>26</v>
      </c>
      <c r="F23" s="6">
        <f>hlookup($A$1,CHI!$A$1:$O$31,POST!B188,false)</f>
        <v>25</v>
      </c>
      <c r="G23" s="6" t="str">
        <f>hlookup($A$1,CLE!$A$1:$O$31,POST!B188,false)</f>
        <v/>
      </c>
      <c r="H23" s="6">
        <f>hlookup($A$1,DAL!$A$1:$O$31,POST!B188,false)</f>
        <v>25</v>
      </c>
      <c r="I23" s="6">
        <f>hlookup($A$1,DEN!$A$1:$O$31,POST!B188,false)</f>
        <v>24</v>
      </c>
      <c r="J23" s="6" t="str">
        <f>hlookup($A$1,DET!$A$1:$O$31,POST!B188,false)</f>
        <v/>
      </c>
      <c r="K23" s="6">
        <f>hlookup($A$1,GSW!$A$1:$O$31,POST!B188,false)</f>
        <v>25</v>
      </c>
      <c r="L23" s="6">
        <f>hlookup($A$1,HOU!$A$1:$O$31,POST!B188,false)</f>
        <v>26</v>
      </c>
      <c r="M23" s="6">
        <f>hlookup($A$1,IND!$A$1:$O$31,POST!B188,false)</f>
        <v>24</v>
      </c>
      <c r="N23" s="6">
        <f>hlookup($A$1,LAC!$A$1:$O$31,POST!B188,false)</f>
        <v>25</v>
      </c>
      <c r="O23" s="6">
        <f>hlookup($A$1,LAL!$A$1:$O$31,POST!B188,false)</f>
        <v>25</v>
      </c>
      <c r="P23" s="6">
        <f>hlookup($A$1,MEM!$A$1:$O$31,POST!B188,false)</f>
        <v>25</v>
      </c>
      <c r="Q23" s="6">
        <f>hlookup($A$1,MIA!$A$1:$O$31,POST!B188,false)</f>
        <v>29</v>
      </c>
      <c r="R23" s="6">
        <f>hlookup($A$1,MIL!$A$1:$O$31,POST!B188,false)</f>
        <v>25</v>
      </c>
      <c r="S23" s="6">
        <f>hlookup($A$1,MIN!$A$1:$O$31,POST!B188,false)</f>
        <v>27</v>
      </c>
      <c r="T23" s="6">
        <f>hlookup($A$1,NOP!$A$1:$O$31,POST!B188,false)</f>
        <v>24</v>
      </c>
      <c r="U23" s="6" t="str">
        <f>hlookup($A$1,NYK!$A$1:$O$31,POST!B188,false)</f>
        <v/>
      </c>
      <c r="V23" s="6">
        <f>hlookup($A$1,OKC!$A$1:$O$31,POST!B188,false)</f>
        <v>26</v>
      </c>
      <c r="W23" s="6">
        <f>hlookup($A$1,ORL!$A$1:$O$31,POST!B188,false)</f>
        <v>25</v>
      </c>
      <c r="X23" s="6">
        <f>hlookup($A$1,PHI!$A$1:$O$31,POST!B188,false)</f>
        <v>26</v>
      </c>
      <c r="Y23" s="6">
        <f>hlookup($A$1,PHX!$A$1:$O$31,POST!B188,false)</f>
        <v>24</v>
      </c>
      <c r="Z23" s="6">
        <f>hlookup($A$1,POR!$A$1:$O$31,POST!B188,false)</f>
        <v>24</v>
      </c>
      <c r="AA23" s="6" t="str">
        <f>hlookup($A$1,SAC!$A$1:$O$31,POST!B188,false)</f>
        <v/>
      </c>
      <c r="AB23" s="6">
        <f>hlookup($A$1,SAS!$A$1:$O$31,POST!B188,false)</f>
        <v>26</v>
      </c>
      <c r="AC23" s="6">
        <f>hlookup($A$1,TOR!$A$1:$O$31,POST!B188,false)</f>
        <v>26</v>
      </c>
      <c r="AD23" s="6">
        <f>hlookup($A$1,UTH!$A$1:$O$31,POST!B188,false)</f>
        <v>26</v>
      </c>
      <c r="AE23" s="6" t="str">
        <f>hlookup($A$1,WAS!$A$1:$O$31,POST!B188,false)</f>
        <v/>
      </c>
    </row>
    <row r="24">
      <c r="A24" s="85" t="s">
        <v>44</v>
      </c>
      <c r="B24" s="6">
        <f>hlookup($A$1,ATL!$A$1:$O$31,POST!B189,false)</f>
        <v>27</v>
      </c>
      <c r="C24" s="6">
        <f>hlookup($A$1,BOS!$A$1:$O$31,POST!B189,false)</f>
        <v>28</v>
      </c>
      <c r="D24" s="6">
        <f>hlookup($A$1,BRK!$A$1:$O$31,POST!B189,false)</f>
        <v>28</v>
      </c>
      <c r="E24" s="6">
        <f>hlookup($A$1,CHA!$A$1:$O$31,POST!B189,false)</f>
        <v>28</v>
      </c>
      <c r="F24" s="6">
        <f>hlookup($A$1,CHI!$A$1:$O$31,POST!B189,false)</f>
        <v>27</v>
      </c>
      <c r="G24" s="6" t="str">
        <f>hlookup($A$1,CLE!$A$1:$O$31,POST!B189,false)</f>
        <v/>
      </c>
      <c r="H24" s="6">
        <f>hlookup($A$1,DAL!$A$1:$O$31,POST!B189,false)</f>
        <v>27</v>
      </c>
      <c r="I24" s="6">
        <f>hlookup($A$1,DEN!$A$1:$O$31,POST!B189,false)</f>
        <v>27</v>
      </c>
      <c r="J24" s="6" t="str">
        <f>hlookup($A$1,DET!$A$1:$O$31,POST!B189,false)</f>
        <v/>
      </c>
      <c r="K24" s="6">
        <f>hlookup($A$1,GSW!$A$1:$O$31,POST!B189,false)</f>
        <v>28</v>
      </c>
      <c r="L24" s="6">
        <f>hlookup($A$1,HOU!$A$1:$O$31,POST!B189,false)</f>
        <v>28</v>
      </c>
      <c r="M24" s="6">
        <f>hlookup($A$1,IND!$A$1:$O$31,POST!B189,false)</f>
        <v>29</v>
      </c>
      <c r="N24" s="6">
        <f>hlookup($A$1,LAC!$A$1:$O$31,POST!B189,false)</f>
        <v>30</v>
      </c>
      <c r="O24" s="6">
        <f>hlookup($A$1,LAL!$A$1:$O$31,POST!B189,false)</f>
        <v>28</v>
      </c>
      <c r="P24" s="6">
        <f>hlookup($A$1,MEM!$A$1:$O$31,POST!B189,false)</f>
        <v>28</v>
      </c>
      <c r="Q24" s="6">
        <f>hlookup($A$1,MIA!$A$1:$O$31,POST!B189,false)</f>
        <v>26</v>
      </c>
      <c r="R24" s="6">
        <f>hlookup($A$1,MIL!$A$1:$O$31,POST!B189,false)</f>
        <v>28</v>
      </c>
      <c r="S24" s="6">
        <f>hlookup($A$1,MIN!$A$1:$O$31,POST!B189,false)</f>
        <v>29</v>
      </c>
      <c r="T24" s="6">
        <f>hlookup($A$1,NOP!$A$1:$O$31,POST!B189,false)</f>
        <v>28</v>
      </c>
      <c r="U24" s="6" t="str">
        <f>hlookup($A$1,NYK!$A$1:$O$31,POST!B189,false)</f>
        <v/>
      </c>
      <c r="V24" s="6">
        <f>hlookup($A$1,OKC!$A$1:$O$31,POST!B189,false)</f>
        <v>27</v>
      </c>
      <c r="W24" s="6">
        <f>hlookup($A$1,ORL!$A$1:$O$31,POST!B189,false)</f>
        <v>27</v>
      </c>
      <c r="X24" s="6">
        <f>hlookup($A$1,PHI!$A$1:$O$31,POST!B189,false)</f>
        <v>28</v>
      </c>
      <c r="Y24" s="6">
        <f>hlookup($A$1,PHX!$A$1:$O$31,POST!B189,false)</f>
        <v>28</v>
      </c>
      <c r="Z24" s="6">
        <f>hlookup($A$1,POR!$A$1:$O$31,POST!B189,false)</f>
        <v>28</v>
      </c>
      <c r="AA24" s="6" t="str">
        <f>hlookup($A$1,SAC!$A$1:$O$31,POST!B189,false)</f>
        <v/>
      </c>
      <c r="AB24" s="6">
        <f>hlookup($A$1,SAS!$A$1:$O$31,POST!B189,false)</f>
        <v>27</v>
      </c>
      <c r="AC24" s="6">
        <f>hlookup($A$1,TOR!$A$1:$O$31,POST!B189,false)</f>
        <v>29</v>
      </c>
      <c r="AD24" s="6">
        <f>hlookup($A$1,UTH!$A$1:$O$31,POST!B189,false)</f>
        <v>29</v>
      </c>
      <c r="AE24" s="6" t="str">
        <f>hlookup($A$1,WAS!$A$1:$O$31,POST!B189,false)</f>
        <v/>
      </c>
    </row>
    <row r="25">
      <c r="A25" s="85" t="s">
        <v>45</v>
      </c>
      <c r="B25" s="6">
        <f>hlookup($A$1,ATL!$A$1:$O$31,POST!B190,false)</f>
        <v>18</v>
      </c>
      <c r="C25" s="6">
        <f>hlookup($A$1,BOS!$A$1:$O$31,POST!B190,false)</f>
        <v>20</v>
      </c>
      <c r="D25" s="6">
        <f>hlookup($A$1,BRK!$A$1:$O$31,POST!B190,false)</f>
        <v>14</v>
      </c>
      <c r="E25" s="6">
        <f>hlookup($A$1,CHA!$A$1:$O$31,POST!B190,false)</f>
        <v>17</v>
      </c>
      <c r="F25" s="6">
        <f>hlookup($A$1,CHI!$A$1:$O$31,POST!B190,false)</f>
        <v>17</v>
      </c>
      <c r="G25" s="6" t="str">
        <f>hlookup($A$1,CLE!$A$1:$O$31,POST!B190,false)</f>
        <v/>
      </c>
      <c r="H25" s="6">
        <f>hlookup($A$1,DAL!$A$1:$O$31,POST!B190,false)</f>
        <v>16</v>
      </c>
      <c r="I25" s="6">
        <f>hlookup($A$1,DEN!$A$1:$O$31,POST!B190,false)</f>
        <v>15</v>
      </c>
      <c r="J25" s="6" t="str">
        <f>hlookup($A$1,DET!$A$1:$O$31,POST!B190,false)</f>
        <v/>
      </c>
      <c r="K25" s="6">
        <f>hlookup($A$1,GSW!$A$1:$O$31,POST!B190,false)</f>
        <v>20</v>
      </c>
      <c r="L25" s="6">
        <f>hlookup($A$1,HOU!$A$1:$O$31,POST!B190,false)</f>
        <v>16</v>
      </c>
      <c r="M25" s="6">
        <f>hlookup($A$1,IND!$A$1:$O$31,POST!B190,false)</f>
        <v>17</v>
      </c>
      <c r="N25" s="6">
        <f>hlookup($A$1,LAC!$A$1:$O$31,POST!B190,false)</f>
        <v>18</v>
      </c>
      <c r="O25" s="6">
        <f>hlookup($A$1,LAL!$A$1:$O$31,POST!B190,false)</f>
        <v>16</v>
      </c>
      <c r="P25" s="6">
        <f>hlookup($A$1,MEM!$A$1:$O$31,POST!B190,false)</f>
        <v>18</v>
      </c>
      <c r="Q25" s="6">
        <f>hlookup($A$1,MIA!$A$1:$O$31,POST!B190,false)</f>
        <v>14</v>
      </c>
      <c r="R25" s="6">
        <f>hlookup($A$1,MIL!$A$1:$O$31,POST!B190,false)</f>
        <v>20</v>
      </c>
      <c r="S25" s="6">
        <f>hlookup($A$1,MIN!$A$1:$O$31,POST!B190,false)</f>
        <v>19</v>
      </c>
      <c r="T25" s="6">
        <f>hlookup($A$1,NOP!$A$1:$O$31,POST!B190,false)</f>
        <v>16</v>
      </c>
      <c r="U25" s="6" t="str">
        <f>hlookup($A$1,NYK!$A$1:$O$31,POST!B190,false)</f>
        <v/>
      </c>
      <c r="V25" s="6">
        <f>hlookup($A$1,OKC!$A$1:$O$31,POST!B190,false)</f>
        <v>19</v>
      </c>
      <c r="W25" s="6">
        <f>hlookup($A$1,ORL!$A$1:$O$31,POST!B190,false)</f>
        <v>16</v>
      </c>
      <c r="X25" s="6">
        <f>hlookup($A$1,PHI!$A$1:$O$31,POST!B190,false)</f>
        <v>15</v>
      </c>
      <c r="Y25" s="6">
        <f>hlookup($A$1,PHX!$A$1:$O$31,POST!B190,false)</f>
        <v>22</v>
      </c>
      <c r="Z25" s="6">
        <f>hlookup($A$1,POR!$A$1:$O$31,POST!B190,false)</f>
        <v>18</v>
      </c>
      <c r="AA25" s="6" t="str">
        <f>hlookup($A$1,SAC!$A$1:$O$31,POST!B190,false)</f>
        <v/>
      </c>
      <c r="AB25" s="6">
        <f>hlookup($A$1,SAS!$A$1:$O$31,POST!B190,false)</f>
        <v>20</v>
      </c>
      <c r="AC25" s="6">
        <f>hlookup($A$1,TOR!$A$1:$O$31,POST!B190,false)</f>
        <v>16</v>
      </c>
      <c r="AD25" s="6">
        <f>hlookup($A$1,UTH!$A$1:$O$31,POST!B190,false)</f>
        <v>14</v>
      </c>
      <c r="AE25" s="6" t="str">
        <f>hlookup($A$1,WAS!$A$1:$O$31,POST!B190,false)</f>
        <v/>
      </c>
    </row>
    <row r="26">
      <c r="A26" s="85" t="s">
        <v>46</v>
      </c>
      <c r="B26" s="6">
        <f>hlookup($A$1,ATL!$A$1:$O$31,POST!B191,false)</f>
        <v>8</v>
      </c>
      <c r="C26" s="6">
        <f>hlookup($A$1,BOS!$A$1:$O$31,POST!B191,false)</f>
        <v>8</v>
      </c>
      <c r="D26" s="6">
        <f>hlookup($A$1,BRK!$A$1:$O$31,POST!B191,false)</f>
        <v>7</v>
      </c>
      <c r="E26" s="6">
        <f>hlookup($A$1,CHA!$A$1:$O$31,POST!B191,false)</f>
        <v>7</v>
      </c>
      <c r="F26" s="6">
        <f>hlookup($A$1,CHI!$A$1:$O$31,POST!B191,false)</f>
        <v>8</v>
      </c>
      <c r="G26" s="6" t="str">
        <f>hlookup($A$1,CLE!$A$1:$O$31,POST!B191,false)</f>
        <v/>
      </c>
      <c r="H26" s="6">
        <f>hlookup($A$1,DAL!$A$1:$O$31,POST!B191,false)</f>
        <v>8</v>
      </c>
      <c r="I26" s="6">
        <f>hlookup($A$1,DEN!$A$1:$O$31,POST!B191,false)</f>
        <v>8</v>
      </c>
      <c r="J26" s="6" t="str">
        <f>hlookup($A$1,DET!$A$1:$O$31,POST!B191,false)</f>
        <v/>
      </c>
      <c r="K26" s="6">
        <f>hlookup($A$1,GSW!$A$1:$O$31,POST!B191,false)</f>
        <v>7</v>
      </c>
      <c r="L26" s="6">
        <f>hlookup($A$1,HOU!$A$1:$O$31,POST!B191,false)</f>
        <v>8</v>
      </c>
      <c r="M26" s="6">
        <f>hlookup($A$1,IND!$A$1:$O$31,POST!B191,false)</f>
        <v>8</v>
      </c>
      <c r="N26" s="6">
        <f>hlookup($A$1,LAC!$A$1:$O$31,POST!B191,false)</f>
        <v>7</v>
      </c>
      <c r="O26" s="6">
        <f>hlookup($A$1,LAL!$A$1:$O$31,POST!B191,false)</f>
        <v>8</v>
      </c>
      <c r="P26" s="6">
        <f>hlookup($A$1,MEM!$A$1:$O$31,POST!B191,false)</f>
        <v>7</v>
      </c>
      <c r="Q26" s="6">
        <f>hlookup($A$1,MIA!$A$1:$O$31,POST!B191,false)</f>
        <v>4</v>
      </c>
      <c r="R26" s="6">
        <f>hlookup($A$1,MIL!$A$1:$O$31,POST!B191,false)</f>
        <v>7</v>
      </c>
      <c r="S26" s="6">
        <f>hlookup($A$1,MIN!$A$1:$O$31,POST!B191,false)</f>
        <v>6</v>
      </c>
      <c r="T26" s="6">
        <f>hlookup($A$1,NOP!$A$1:$O$31,POST!B191,false)</f>
        <v>7</v>
      </c>
      <c r="U26" s="6" t="str">
        <f>hlookup($A$1,NYK!$A$1:$O$31,POST!B191,false)</f>
        <v/>
      </c>
      <c r="V26" s="6">
        <f>hlookup($A$1,OKC!$A$1:$O$31,POST!B191,false)</f>
        <v>9</v>
      </c>
      <c r="W26" s="6">
        <f>hlookup($A$1,ORL!$A$1:$O$31,POST!B191,false)</f>
        <v>8</v>
      </c>
      <c r="X26" s="6">
        <f>hlookup($A$1,PHI!$A$1:$O$31,POST!B191,false)</f>
        <v>8</v>
      </c>
      <c r="Y26" s="6">
        <f>hlookup($A$1,PHX!$A$1:$O$31,POST!B191,false)</f>
        <v>8</v>
      </c>
      <c r="Z26" s="6">
        <f>hlookup($A$1,POR!$A$1:$O$31,POST!B191,false)</f>
        <v>7</v>
      </c>
      <c r="AA26" s="6" t="str">
        <f>hlookup($A$1,SAC!$A$1:$O$31,POST!B191,false)</f>
        <v/>
      </c>
      <c r="AB26" s="6">
        <f>hlookup($A$1,SAS!$A$1:$O$31,POST!B191,false)</f>
        <v>7</v>
      </c>
      <c r="AC26" s="6">
        <f>hlookup($A$1,TOR!$A$1:$O$31,POST!B191,false)</f>
        <v>8</v>
      </c>
      <c r="AD26" s="6">
        <f>hlookup($A$1,UTH!$A$1:$O$31,POST!B191,false)</f>
        <v>8</v>
      </c>
      <c r="AE26" s="6" t="str">
        <f>hlookup($A$1,WAS!$A$1:$O$31,POST!B191,false)</f>
        <v/>
      </c>
    </row>
    <row r="27">
      <c r="A27" s="85" t="s">
        <v>47</v>
      </c>
      <c r="B27" s="6">
        <f>hlookup($A$1,ATL!$A$1:$O$31,POST!B192,false)</f>
        <v>24</v>
      </c>
      <c r="C27" s="6">
        <f>hlookup($A$1,BOS!$A$1:$O$31,POST!B192,false)</f>
        <v>24</v>
      </c>
      <c r="D27" s="6">
        <f>hlookup($A$1,BRK!$A$1:$O$31,POST!B192,false)</f>
        <v>25</v>
      </c>
      <c r="E27" s="6">
        <f>hlookup($A$1,CHA!$A$1:$O$31,POST!B192,false)</f>
        <v>24</v>
      </c>
      <c r="F27" s="6">
        <f>hlookup($A$1,CHI!$A$1:$O$31,POST!B192,false)</f>
        <v>24</v>
      </c>
      <c r="G27" s="6" t="str">
        <f>hlookup($A$1,CLE!$A$1:$O$31,POST!B192,false)</f>
        <v/>
      </c>
      <c r="H27" s="6">
        <f>hlookup($A$1,DAL!$A$1:$O$31,POST!B192,false)</f>
        <v>24</v>
      </c>
      <c r="I27" s="6">
        <f>hlookup($A$1,DEN!$A$1:$O$31,POST!B192,false)</f>
        <v>26</v>
      </c>
      <c r="J27" s="6" t="str">
        <f>hlookup($A$1,DET!$A$1:$O$31,POST!B192,false)</f>
        <v/>
      </c>
      <c r="K27" s="6">
        <f>hlookup($A$1,GSW!$A$1:$O$31,POST!B192,false)</f>
        <v>24</v>
      </c>
      <c r="L27" s="6">
        <f>hlookup($A$1,HOU!$A$1:$O$31,POST!B192,false)</f>
        <v>24</v>
      </c>
      <c r="M27" s="6">
        <f>hlookup($A$1,IND!$A$1:$O$31,POST!B192,false)</f>
        <v>26</v>
      </c>
      <c r="N27" s="6">
        <f>hlookup($A$1,LAC!$A$1:$O$31,POST!B192,false)</f>
        <v>24</v>
      </c>
      <c r="O27" s="6">
        <f>hlookup($A$1,LAL!$A$1:$O$31,POST!B192,false)</f>
        <v>24</v>
      </c>
      <c r="P27" s="6">
        <f>hlookup($A$1,MEM!$A$1:$O$31,POST!B192,false)</f>
        <v>24</v>
      </c>
      <c r="Q27" s="6">
        <f>hlookup($A$1,MIA!$A$1:$O$31,POST!B192,false)</f>
        <v>21</v>
      </c>
      <c r="R27" s="6">
        <f>hlookup($A$1,MIL!$A$1:$O$31,POST!B192,false)</f>
        <v>24</v>
      </c>
      <c r="S27" s="6">
        <f>hlookup($A$1,MIN!$A$1:$O$31,POST!B192,false)</f>
        <v>25</v>
      </c>
      <c r="T27" s="6">
        <f>hlookup($A$1,NOP!$A$1:$O$31,POST!B192,false)</f>
        <v>25</v>
      </c>
      <c r="U27" s="6" t="str">
        <f>hlookup($A$1,NYK!$A$1:$O$31,POST!B192,false)</f>
        <v/>
      </c>
      <c r="V27" s="6">
        <f>hlookup($A$1,OKC!$A$1:$O$31,POST!B192,false)</f>
        <v>24</v>
      </c>
      <c r="W27" s="6">
        <f>hlookup($A$1,ORL!$A$1:$O$31,POST!B192,false)</f>
        <v>24</v>
      </c>
      <c r="X27" s="6">
        <f>hlookup($A$1,PHI!$A$1:$O$31,POST!B192,false)</f>
        <v>25</v>
      </c>
      <c r="Y27" s="6">
        <f>hlookup($A$1,PHX!$A$1:$O$31,POST!B192,false)</f>
        <v>26</v>
      </c>
      <c r="Z27" s="6">
        <f>hlookup($A$1,POR!$A$1:$O$31,POST!B192,false)</f>
        <v>25</v>
      </c>
      <c r="AA27" s="6" t="str">
        <f>hlookup($A$1,SAC!$A$1:$O$31,POST!B192,false)</f>
        <v/>
      </c>
      <c r="AB27" s="6">
        <f>hlookup($A$1,SAS!$A$1:$O$31,POST!B192,false)</f>
        <v>25</v>
      </c>
      <c r="AC27" s="6">
        <f>hlookup($A$1,TOR!$A$1:$O$31,POST!B192,false)</f>
        <v>23</v>
      </c>
      <c r="AD27" s="6">
        <f>hlookup($A$1,UTH!$A$1:$O$31,POST!B192,false)</f>
        <v>24</v>
      </c>
      <c r="AE27" s="6" t="str">
        <f>hlookup($A$1,WAS!$A$1:$O$31,POST!B192,false)</f>
        <v/>
      </c>
    </row>
    <row r="28">
      <c r="A28" s="85" t="s">
        <v>48</v>
      </c>
      <c r="B28" s="6">
        <f>hlookup($A$1,ATL!$A$1:$O$31,POST!B193,false)</f>
        <v>2</v>
      </c>
      <c r="C28" s="6">
        <f>hlookup($A$1,BOS!$A$1:$O$31,POST!B193,false)</f>
        <v>2</v>
      </c>
      <c r="D28" s="6">
        <f>hlookup($A$1,BRK!$A$1:$O$31,POST!B193,false)</f>
        <v>2</v>
      </c>
      <c r="E28" s="6">
        <f>hlookup($A$1,CHA!$A$1:$O$31,POST!B193,false)</f>
        <v>2</v>
      </c>
      <c r="F28" s="6">
        <f>hlookup($A$1,CHI!$A$1:$O$31,POST!B193,false)</f>
        <v>1</v>
      </c>
      <c r="G28" s="6" t="str">
        <f>hlookup($A$1,CLE!$A$1:$O$31,POST!B193,false)</f>
        <v/>
      </c>
      <c r="H28" s="6">
        <f>hlookup($A$1,DAL!$A$1:$O$31,POST!B193,false)</f>
        <v>5</v>
      </c>
      <c r="I28" s="6">
        <f>hlookup($A$1,DEN!$A$1:$O$31,POST!B193,false)</f>
        <v>5</v>
      </c>
      <c r="J28" s="6" t="str">
        <f>hlookup($A$1,DET!$A$1:$O$31,POST!B193,false)</f>
        <v/>
      </c>
      <c r="K28" s="6">
        <f>hlookup($A$1,GSW!$A$1:$O$31,POST!B193,false)</f>
        <v>1</v>
      </c>
      <c r="L28" s="6">
        <f>hlookup($A$1,HOU!$A$1:$O$31,POST!B193,false)</f>
        <v>2</v>
      </c>
      <c r="M28" s="6">
        <f>hlookup($A$1,IND!$A$1:$O$31,POST!B193,false)</f>
        <v>3</v>
      </c>
      <c r="N28" s="6">
        <f>hlookup($A$1,LAC!$A$1:$O$31,POST!B193,false)</f>
        <v>2</v>
      </c>
      <c r="O28" s="6">
        <f>hlookup($A$1,LAL!$A$1:$O$31,POST!B193,false)</f>
        <v>3</v>
      </c>
      <c r="P28" s="6">
        <f>hlookup($A$1,MEM!$A$1:$O$31,POST!B193,false)</f>
        <v>3</v>
      </c>
      <c r="Q28" s="6">
        <f>hlookup($A$1,MIA!$A$1:$O$31,POST!B193,false)</f>
        <v>7</v>
      </c>
      <c r="R28" s="6">
        <f>hlookup($A$1,MIL!$A$1:$O$31,POST!B193,false)</f>
        <v>1</v>
      </c>
      <c r="S28" s="6">
        <f>hlookup($A$1,MIN!$A$1:$O$31,POST!B193,false)</f>
        <v>5</v>
      </c>
      <c r="T28" s="6">
        <f>hlookup($A$1,NOP!$A$1:$O$31,POST!B193,false)</f>
        <v>1</v>
      </c>
      <c r="U28" s="6" t="str">
        <f>hlookup($A$1,NYK!$A$1:$O$31,POST!B193,false)</f>
        <v/>
      </c>
      <c r="V28" s="6">
        <f>hlookup($A$1,OKC!$A$1:$O$31,POST!B193,false)</f>
        <v>1</v>
      </c>
      <c r="W28" s="6">
        <f>hlookup($A$1,ORL!$A$1:$O$31,POST!B193,false)</f>
        <v>1</v>
      </c>
      <c r="X28" s="6">
        <f>hlookup($A$1,PHI!$A$1:$O$31,POST!B193,false)</f>
        <v>1</v>
      </c>
      <c r="Y28" s="6">
        <f>hlookup($A$1,PHX!$A$1:$O$31,POST!B193,false)</f>
        <v>3</v>
      </c>
      <c r="Z28" s="6">
        <f>hlookup($A$1,POR!$A$1:$O$31,POST!B193,false)</f>
        <v>1</v>
      </c>
      <c r="AA28" s="6" t="str">
        <f>hlookup($A$1,SAC!$A$1:$O$31,POST!B193,false)</f>
        <v/>
      </c>
      <c r="AB28" s="6">
        <f>hlookup($A$1,SAS!$A$1:$O$31,POST!B193,false)</f>
        <v>2</v>
      </c>
      <c r="AC28" s="6">
        <f>hlookup($A$1,TOR!$A$1:$O$31,POST!B193,false)</f>
        <v>6</v>
      </c>
      <c r="AD28" s="6">
        <f>hlookup($A$1,UTH!$A$1:$O$31,POST!B193,false)</f>
        <v>4</v>
      </c>
      <c r="AE28" s="6" t="str">
        <f>hlookup($A$1,WAS!$A$1:$O$31,POST!B193,false)</f>
        <v/>
      </c>
    </row>
    <row r="29">
      <c r="A29" s="85" t="s">
        <v>49</v>
      </c>
      <c r="B29" s="6">
        <f>hlookup($A$1,ATL!$A$1:$O$31,POST!B194,false)</f>
        <v>12</v>
      </c>
      <c r="C29" s="6">
        <f>hlookup($A$1,BOS!$A$1:$O$31,POST!B194,false)</f>
        <v>13</v>
      </c>
      <c r="D29" s="6">
        <f>hlookup($A$1,BRK!$A$1:$O$31,POST!B194,false)</f>
        <v>16</v>
      </c>
      <c r="E29" s="6">
        <f>hlookup($A$1,CHA!$A$1:$O$31,POST!B194,false)</f>
        <v>13</v>
      </c>
      <c r="F29" s="6">
        <f>hlookup($A$1,CHI!$A$1:$O$31,POST!B194,false)</f>
        <v>15</v>
      </c>
      <c r="G29" s="6" t="str">
        <f>hlookup($A$1,CLE!$A$1:$O$31,POST!B194,false)</f>
        <v/>
      </c>
      <c r="H29" s="6">
        <f>hlookup($A$1,DAL!$A$1:$O$31,POST!B194,false)</f>
        <v>10</v>
      </c>
      <c r="I29" s="6">
        <f>hlookup($A$1,DEN!$A$1:$O$31,POST!B194,false)</f>
        <v>11</v>
      </c>
      <c r="J29" s="6" t="str">
        <f>hlookup($A$1,DET!$A$1:$O$31,POST!B194,false)</f>
        <v/>
      </c>
      <c r="K29" s="6">
        <f>hlookup($A$1,GSW!$A$1:$O$31,POST!B194,false)</f>
        <v>12</v>
      </c>
      <c r="L29" s="6">
        <f>hlookup($A$1,HOU!$A$1:$O$31,POST!B194,false)</f>
        <v>18</v>
      </c>
      <c r="M29" s="6">
        <f>hlookup($A$1,IND!$A$1:$O$31,POST!B194,false)</f>
        <v>12</v>
      </c>
      <c r="N29" s="6">
        <f>hlookup($A$1,LAC!$A$1:$O$31,POST!B194,false)</f>
        <v>17</v>
      </c>
      <c r="O29" s="6">
        <f>hlookup($A$1,LAL!$A$1:$O$31,POST!B194,false)</f>
        <v>11</v>
      </c>
      <c r="P29" s="6">
        <f>hlookup($A$1,MEM!$A$1:$O$31,POST!B194,false)</f>
        <v>12</v>
      </c>
      <c r="Q29" s="6">
        <f>hlookup($A$1,MIA!$A$1:$O$31,POST!B194,false)</f>
        <v>11</v>
      </c>
      <c r="R29" s="6">
        <f>hlookup($A$1,MIL!$A$1:$O$31,POST!B194,false)</f>
        <v>13</v>
      </c>
      <c r="S29" s="6">
        <f>hlookup($A$1,MIN!$A$1:$O$31,POST!B194,false)</f>
        <v>11</v>
      </c>
      <c r="T29" s="6">
        <f>hlookup($A$1,NOP!$A$1:$O$31,POST!B194,false)</f>
        <v>11</v>
      </c>
      <c r="U29" s="6" t="str">
        <f>hlookup($A$1,NYK!$A$1:$O$31,POST!B194,false)</f>
        <v/>
      </c>
      <c r="V29" s="6">
        <f>hlookup($A$1,OKC!$A$1:$O$31,POST!B194,false)</f>
        <v>11</v>
      </c>
      <c r="W29" s="6">
        <f>hlookup($A$1,ORL!$A$1:$O$31,POST!B194,false)</f>
        <v>14</v>
      </c>
      <c r="X29" s="6">
        <f>hlookup($A$1,PHI!$A$1:$O$31,POST!B194,false)</f>
        <v>12</v>
      </c>
      <c r="Y29" s="6">
        <f>hlookup($A$1,PHX!$A$1:$O$31,POST!B194,false)</f>
        <v>16</v>
      </c>
      <c r="Z29" s="6">
        <f>hlookup($A$1,POR!$A$1:$O$31,POST!B194,false)</f>
        <v>11</v>
      </c>
      <c r="AA29" s="6" t="str">
        <f>hlookup($A$1,SAC!$A$1:$O$31,POST!B194,false)</f>
        <v/>
      </c>
      <c r="AB29" s="6">
        <f>hlookup($A$1,SAS!$A$1:$O$31,POST!B194,false)</f>
        <v>14</v>
      </c>
      <c r="AC29" s="6">
        <f>hlookup($A$1,TOR!$A$1:$O$31,POST!B194,false)</f>
        <v>12</v>
      </c>
      <c r="AD29" s="6">
        <f>hlookup($A$1,UTH!$A$1:$O$31,POST!B194,false)</f>
        <v>15</v>
      </c>
      <c r="AE29" s="6" t="str">
        <f>hlookup($A$1,WAS!$A$1:$O$31,POST!B194,false)</f>
        <v/>
      </c>
    </row>
    <row r="30">
      <c r="A30" s="85" t="s">
        <v>50</v>
      </c>
      <c r="B30" s="6">
        <f>hlookup($A$1,ATL!$A$1:$O$31,POST!B195,false)</f>
        <v>19</v>
      </c>
      <c r="C30" s="6">
        <f>hlookup($A$1,BOS!$A$1:$O$31,POST!B195,false)</f>
        <v>16</v>
      </c>
      <c r="D30" s="6">
        <f>hlookup($A$1,BRK!$A$1:$O$31,POST!B195,false)</f>
        <v>13</v>
      </c>
      <c r="E30" s="6">
        <f>hlookup($A$1,CHA!$A$1:$O$31,POST!B195,false)</f>
        <v>15</v>
      </c>
      <c r="F30" s="6">
        <f>hlookup($A$1,CHI!$A$1:$O$31,POST!B195,false)</f>
        <v>22</v>
      </c>
      <c r="G30" s="6" t="str">
        <f>hlookup($A$1,CLE!$A$1:$O$31,POST!B195,false)</f>
        <v/>
      </c>
      <c r="H30" s="6">
        <f>hlookup($A$1,DAL!$A$1:$O$31,POST!B195,false)</f>
        <v>18</v>
      </c>
      <c r="I30" s="6">
        <f>hlookup($A$1,DEN!$A$1:$O$31,POST!B195,false)</f>
        <v>17</v>
      </c>
      <c r="J30" s="6" t="str">
        <f>hlookup($A$1,DET!$A$1:$O$31,POST!B195,false)</f>
        <v/>
      </c>
      <c r="K30" s="6">
        <f>hlookup($A$1,GSW!$A$1:$O$31,POST!B195,false)</f>
        <v>16</v>
      </c>
      <c r="L30" s="6">
        <f>hlookup($A$1,HOU!$A$1:$O$31,POST!B195,false)</f>
        <v>14</v>
      </c>
      <c r="M30" s="6">
        <f>hlookup($A$1,IND!$A$1:$O$31,POST!B195,false)</f>
        <v>15</v>
      </c>
      <c r="N30" s="6">
        <f>hlookup($A$1,LAC!$A$1:$O$31,POST!B195,false)</f>
        <v>14</v>
      </c>
      <c r="O30" s="6">
        <f>hlookup($A$1,LAL!$A$1:$O$31,POST!B195,false)</f>
        <v>22</v>
      </c>
      <c r="P30" s="6">
        <f>hlookup($A$1,MEM!$A$1:$O$31,POST!B195,false)</f>
        <v>15</v>
      </c>
      <c r="Q30" s="6">
        <f>hlookup($A$1,MIA!$A$1:$O$31,POST!B195,false)</f>
        <v>17</v>
      </c>
      <c r="R30" s="6">
        <f>hlookup($A$1,MIL!$A$1:$O$31,POST!B195,false)</f>
        <v>15</v>
      </c>
      <c r="S30" s="6">
        <f>hlookup($A$1,MIN!$A$1:$O$31,POST!B195,false)</f>
        <v>20</v>
      </c>
      <c r="T30" s="6">
        <f>hlookup($A$1,NOP!$A$1:$O$31,POST!B195,false)</f>
        <v>15</v>
      </c>
      <c r="U30" s="6" t="str">
        <f>hlookup($A$1,NYK!$A$1:$O$31,POST!B195,false)</f>
        <v/>
      </c>
      <c r="V30" s="6">
        <f>hlookup($A$1,OKC!$A$1:$O$31,POST!B195,false)</f>
        <v>14</v>
      </c>
      <c r="W30" s="6">
        <f>hlookup($A$1,ORL!$A$1:$O$31,POST!B195,false)</f>
        <v>15</v>
      </c>
      <c r="X30" s="6">
        <f>hlookup($A$1,PHI!$A$1:$O$31,POST!B195,false)</f>
        <v>19</v>
      </c>
      <c r="Y30" s="6">
        <f>hlookup($A$1,PHX!$A$1:$O$31,POST!B195,false)</f>
        <v>13</v>
      </c>
      <c r="Z30" s="6">
        <f>hlookup($A$1,POR!$A$1:$O$31,POST!B195,false)</f>
        <v>15</v>
      </c>
      <c r="AA30" s="6" t="str">
        <f>hlookup($A$1,SAC!$A$1:$O$31,POST!B195,false)</f>
        <v/>
      </c>
      <c r="AB30" s="6">
        <f>hlookup($A$1,SAS!$A$1:$O$31,POST!B195,false)</f>
        <v>15</v>
      </c>
      <c r="AC30" s="6">
        <f>hlookup($A$1,TOR!$A$1:$O$31,POST!B195,false)</f>
        <v>18</v>
      </c>
      <c r="AD30" s="6">
        <f>hlookup($A$1,UTH!$A$1:$O$31,POST!B195,false)</f>
        <v>13</v>
      </c>
      <c r="AE30" s="6" t="str">
        <f>hlookup($A$1,WAS!$A$1:$O$31,POST!B195,false)</f>
        <v/>
      </c>
    </row>
    <row r="31">
      <c r="A31" s="85" t="s">
        <v>51</v>
      </c>
      <c r="B31" s="6">
        <f>hlookup($A$1,ATL!$A$1:$O$31,POST!B196,false)</f>
        <v>13</v>
      </c>
      <c r="C31" s="6">
        <f>hlookup($A$1,BOS!$A$1:$O$31,POST!B196,false)</f>
        <v>12</v>
      </c>
      <c r="D31" s="6">
        <f>hlookup($A$1,BRK!$A$1:$O$31,POST!B196,false)</f>
        <v>15</v>
      </c>
      <c r="E31" s="6">
        <f>hlookup($A$1,CHA!$A$1:$O$31,POST!B196,false)</f>
        <v>14</v>
      </c>
      <c r="F31" s="6">
        <f>hlookup($A$1,CHI!$A$1:$O$31,POST!B196,false)</f>
        <v>11</v>
      </c>
      <c r="G31" s="6" t="str">
        <f>hlookup($A$1,CLE!$A$1:$O$31,POST!B196,false)</f>
        <v/>
      </c>
      <c r="H31" s="6">
        <f>hlookup($A$1,DAL!$A$1:$O$31,POST!B196,false)</f>
        <v>14</v>
      </c>
      <c r="I31" s="6">
        <f>hlookup($A$1,DEN!$A$1:$O$31,POST!B196,false)</f>
        <v>12</v>
      </c>
      <c r="J31" s="6" t="str">
        <f>hlookup($A$1,DET!$A$1:$O$31,POST!B196,false)</f>
        <v/>
      </c>
      <c r="K31" s="6">
        <f>hlookup($A$1,GSW!$A$1:$O$31,POST!B196,false)</f>
        <v>17</v>
      </c>
      <c r="L31" s="6">
        <f>hlookup($A$1,HOU!$A$1:$O$31,POST!B196,false)</f>
        <v>13</v>
      </c>
      <c r="M31" s="6">
        <f>hlookup($A$1,IND!$A$1:$O$31,POST!B196,false)</f>
        <v>10</v>
      </c>
      <c r="N31" s="6">
        <f>hlookup($A$1,LAC!$A$1:$O$31,POST!B196,false)</f>
        <v>11</v>
      </c>
      <c r="O31" s="6">
        <f>hlookup($A$1,LAL!$A$1:$O$31,POST!B196,false)</f>
        <v>10</v>
      </c>
      <c r="P31" s="6">
        <f>hlookup($A$1,MEM!$A$1:$O$31,POST!B196,false)</f>
        <v>10</v>
      </c>
      <c r="Q31" s="6">
        <f>hlookup($A$1,MIA!$A$1:$O$31,POST!B196,false)</f>
        <v>10</v>
      </c>
      <c r="R31" s="6">
        <f>hlookup($A$1,MIL!$A$1:$O$31,POST!B196,false)</f>
        <v>14</v>
      </c>
      <c r="S31" s="6">
        <f>hlookup($A$1,MIN!$A$1:$O$31,POST!B196,false)</f>
        <v>10</v>
      </c>
      <c r="T31" s="6">
        <f>hlookup($A$1,NOP!$A$1:$O$31,POST!B196,false)</f>
        <v>12</v>
      </c>
      <c r="U31" s="6" t="str">
        <f>hlookup($A$1,NYK!$A$1:$O$31,POST!B196,false)</f>
        <v/>
      </c>
      <c r="V31" s="6">
        <f>hlookup($A$1,OKC!$A$1:$O$31,POST!B196,false)</f>
        <v>12</v>
      </c>
      <c r="W31" s="6">
        <f>hlookup($A$1,ORL!$A$1:$O$31,POST!B196,false)</f>
        <v>12</v>
      </c>
      <c r="X31" s="6">
        <f>hlookup($A$1,PHI!$A$1:$O$31,POST!B196,false)</f>
        <v>11</v>
      </c>
      <c r="Y31" s="6">
        <f>hlookup($A$1,PHX!$A$1:$O$31,POST!B196,false)</f>
        <v>18</v>
      </c>
      <c r="Z31" s="6">
        <f>hlookup($A$1,POR!$A$1:$O$31,POST!B196,false)</f>
        <v>12</v>
      </c>
      <c r="AA31" s="6" t="str">
        <f>hlookup($A$1,SAC!$A$1:$O$31,POST!B196,false)</f>
        <v/>
      </c>
      <c r="AB31" s="6">
        <f>hlookup($A$1,SAS!$A$1:$O$31,POST!B196,false)</f>
        <v>13</v>
      </c>
      <c r="AC31" s="6">
        <f>hlookup($A$1,TOR!$A$1:$O$31,POST!B196,false)</f>
        <v>13</v>
      </c>
      <c r="AD31" s="6">
        <f>hlookup($A$1,UTH!$A$1:$O$31,POST!B196,false)</f>
        <v>16</v>
      </c>
      <c r="AE31" s="6" t="str">
        <f>hlookup($A$1,WAS!$A$1:$O$31,POST!B196,false)</f>
        <v/>
      </c>
    </row>
    <row r="32">
      <c r="AJ32" s="2" t="s">
        <v>190</v>
      </c>
      <c r="AK32" s="2" t="s">
        <v>151</v>
      </c>
      <c r="AL32" s="2" t="s">
        <v>3</v>
      </c>
      <c r="AM32" s="2" t="s">
        <v>151</v>
      </c>
      <c r="AN32" s="2" t="s">
        <v>600</v>
      </c>
      <c r="AO32" s="2" t="s">
        <v>151</v>
      </c>
      <c r="AP32" s="2" t="s">
        <v>601</v>
      </c>
      <c r="AQ32" s="2" t="s">
        <v>151</v>
      </c>
      <c r="AR32" s="2" t="s">
        <v>602</v>
      </c>
      <c r="AS32" s="2" t="s">
        <v>151</v>
      </c>
      <c r="AT32" s="2" t="s">
        <v>603</v>
      </c>
      <c r="AU32" s="2" t="s">
        <v>151</v>
      </c>
      <c r="AV32" s="2" t="s">
        <v>604</v>
      </c>
      <c r="AW32" s="2" t="s">
        <v>605</v>
      </c>
    </row>
    <row r="33">
      <c r="AF33" s="2" t="s">
        <v>606</v>
      </c>
      <c r="AG33" s="2" t="s">
        <v>607</v>
      </c>
      <c r="AH33" s="2" t="s">
        <v>608</v>
      </c>
      <c r="AJ33" s="2" t="s">
        <v>194</v>
      </c>
      <c r="AK33" s="2" t="s">
        <v>151</v>
      </c>
      <c r="AL33" s="2" t="s">
        <v>195</v>
      </c>
      <c r="AM33" s="2" t="s">
        <v>151</v>
      </c>
      <c r="AN33" s="2" t="s">
        <v>195</v>
      </c>
      <c r="AO33" s="2" t="s">
        <v>151</v>
      </c>
      <c r="AP33" s="2" t="s">
        <v>194</v>
      </c>
      <c r="AQ33" s="2" t="s">
        <v>151</v>
      </c>
      <c r="AR33" s="2" t="s">
        <v>195</v>
      </c>
      <c r="AS33" s="2" t="s">
        <v>151</v>
      </c>
      <c r="AT33" s="2" t="s">
        <v>194</v>
      </c>
      <c r="AU33" s="2" t="s">
        <v>151</v>
      </c>
    </row>
    <row r="34">
      <c r="A34" s="85" t="s">
        <v>1</v>
      </c>
      <c r="B34" s="6">
        <f>if(B2=0,"--",hlookup($A$1,POST!$B$134:$Q$164,POST!$B167,false)-B2)</f>
        <v>1</v>
      </c>
      <c r="C34" s="6">
        <f>if(C2=0,"--",hlookup($A$1,POST!$B$134:$Q$164,POST!B167,false)-C2)</f>
        <v>2</v>
      </c>
      <c r="D34" s="6">
        <f>if(D2=0,"--",hlookup($A$1,POST!$B$134:$Q$164,POST!B167,false)-D2)</f>
        <v>1</v>
      </c>
      <c r="E34" s="6">
        <f>if(E2=0,"--",hlookup($A$1,POST!$B$134:$Q$164,POST!B167,false)-E2)</f>
        <v>2</v>
      </c>
      <c r="F34" s="6">
        <f>if(F2=0,"--",hlookup($A$1,POST!$B$134:$Q$164,POST!B167,false)-F2)</f>
        <v>2</v>
      </c>
      <c r="G34" s="6" t="str">
        <f>if(G2=0,"--",hlookup($A$1,POST!$B$134:$Q$164,POST!B167,false)-G2)</f>
        <v>--</v>
      </c>
      <c r="H34" s="6">
        <f>if(H2=0,"--",hlookup($A$1,POST!$B$134:$Q$164,POST!B167,false)-H2)</f>
        <v>2</v>
      </c>
      <c r="I34" s="6">
        <f>if(I2=0,"--",hlookup($A$1,POST!$B$134:$Q$164,POST!B167,false)-I2)</f>
        <v>4</v>
      </c>
      <c r="J34" s="6" t="str">
        <f>if(J2=0,"--",hlookup($A$1,POST!$B$134:$Q$164,POST!B167,false)-J2)</f>
        <v>--</v>
      </c>
      <c r="K34" s="6">
        <f>if(K2=0,"--",hlookup($A$1,POST!$B$134:$Q$164,POST!B167,false)-K2)</f>
        <v>0</v>
      </c>
      <c r="L34" s="6">
        <f>if(L2=0,"--",hlookup($A$1,POST!$B$134:$Q$164,POST!B167,false)-L2)</f>
        <v>0</v>
      </c>
      <c r="M34" s="6">
        <f>if(M2=0,"--",hlookup($A$1,POST!$B$134:$Q$164,POST!B167,false)-M2)</f>
        <v>0</v>
      </c>
      <c r="N34" s="6">
        <f>if(N2=0,"--",hlookup($A$1,POST!$B$134:$Q$164,POST!B167,false)-N2)</f>
        <v>1</v>
      </c>
      <c r="O34" s="6">
        <f>if(O2=0,"--",hlookup($A$1,POST!$B$134:$Q$164,POST!B167,false)-O2)</f>
        <v>0</v>
      </c>
      <c r="P34" s="6">
        <f>if(P2=0,"--",hlookup($A$1,POST!$B$134:$Q$164,POST!B167,false)-P2)</f>
        <v>0</v>
      </c>
      <c r="Q34" s="6">
        <f>if(Q2=0,"--",hlookup($A$1,POST!$B$134:$Q$164,POST!B167,false)-Q2)</f>
        <v>0</v>
      </c>
      <c r="R34" s="6">
        <f>if(R2=0,"--",hlookup($A$1,POST!$B$134:$Q$164,POST!B167,false)-R2)</f>
        <v>1</v>
      </c>
      <c r="S34" s="6">
        <f>if(S2=0,"--",hlookup($A$1,POST!$B$134:$Q$164,POST!B167,false)-S2)</f>
        <v>-1</v>
      </c>
      <c r="T34" s="6">
        <f>if(T2=0,"--",hlookup($A$1,POST!$B$134:$Q$164,POST!B167,false)-T2)</f>
        <v>1</v>
      </c>
      <c r="U34" s="6" t="str">
        <f>if(U2=0,"--",hlookup($A$1,POST!$B$134:$Q$164,POST!B167,false)-U2)</f>
        <v>--</v>
      </c>
      <c r="V34" s="6">
        <f>if(V2=0,"--",hlookup($A$1,POST!$B$134:$Q$164,POST!B167,false)-V2)</f>
        <v>2</v>
      </c>
      <c r="W34" s="6">
        <f>if(W2=0,"--",hlookup($A$1,POST!$B$134:$Q$164,POST!B167,false)-W2)</f>
        <v>2</v>
      </c>
      <c r="X34" s="6">
        <f>if(X2=0,"--",hlookup($A$1,POST!$B$134:$Q$164,POST!B167,false)-X2)</f>
        <v>3</v>
      </c>
      <c r="Y34" s="6">
        <f>if(Y2=0,"--",hlookup($A$1,POST!$B$134:$Q$164,POST!B167,false)-Y2)</f>
        <v>1</v>
      </c>
      <c r="Z34" s="6">
        <f>if(Z2=0,"--",hlookup($A$1,POST!$B$134:$Q$164,POST!B167,false)-Z2)</f>
        <v>0</v>
      </c>
      <c r="AA34" s="6" t="str">
        <f>if(AA2=0,"--",hlookup($A$1,POST!$B$134:$Q$164,POST!B167,false)-AA2)</f>
        <v>--</v>
      </c>
      <c r="AB34" s="6">
        <f>if(AB2=0,"--",hlookup($A$1,POST!$B$134:$Q$164,POST!B167,false)-AB2)</f>
        <v>0</v>
      </c>
      <c r="AC34" s="6">
        <f>if(AC2=0,"--",hlookup($A$1,POST!$B$134:$Q$164,POST!B167,false)-AC2)</f>
        <v>1</v>
      </c>
      <c r="AD34" s="6">
        <f>if(AD2=0,"--",hlookup($A$1,POST!$B$134:$Q$164,POST!B167,false)-AD2)</f>
        <v>1</v>
      </c>
      <c r="AE34" s="6" t="str">
        <f>if(AE2=0,"--",hlookup($A$1,POST!$B$134:$Q$164,POST!B167,false)-AE2)</f>
        <v>--</v>
      </c>
      <c r="AF34" s="6">
        <f t="shared" ref="AF34:AF63" si="1">max(B34:AE34)</f>
        <v>4</v>
      </c>
      <c r="AG34" s="6">
        <f t="shared" ref="AG34:AG63" si="2">min(B34:AE34)</f>
        <v>-1</v>
      </c>
      <c r="AH34" s="6">
        <f t="shared" ref="AH34:AH63" si="3">average(B2:AE2)</f>
        <v>4.96</v>
      </c>
      <c r="AI34" s="2">
        <v>31.0</v>
      </c>
      <c r="AJ34" s="6" t="str">
        <f t="shared" ref="AJ34:AJ63" si="4">A34</f>
        <v>Atlanta</v>
      </c>
      <c r="AK34" s="2" t="s">
        <v>151</v>
      </c>
      <c r="AL34" s="6">
        <f>hlookup($A$1,POST!$B$134:$Q$164,POST!B167,false)</f>
        <v>6</v>
      </c>
      <c r="AM34" s="2" t="s">
        <v>151</v>
      </c>
      <c r="AN34" s="6">
        <f t="shared" ref="AN34:AN63" si="5">max(B34:AE34)</f>
        <v>4</v>
      </c>
      <c r="AO34" s="2" t="s">
        <v>151</v>
      </c>
      <c r="AP34" s="6" t="str">
        <f t="shared" ref="AP34:AP63" si="6">if(AV34&gt;=2,concatenate(AV34," Tied"),hlookup(AN34,B34:AE64,AI34,false))</f>
        <v>[](/DEN) /u/bigred27</v>
      </c>
      <c r="AQ34" s="2" t="s">
        <v>151</v>
      </c>
      <c r="AR34" s="6">
        <f t="shared" ref="AR34:AR63" si="7">min(B34:AE34)</f>
        <v>-1</v>
      </c>
      <c r="AS34" s="2" t="s">
        <v>151</v>
      </c>
      <c r="AT34" s="6" t="str">
        <f t="shared" ref="AT34:AT63" si="8">if(AW34&gt;=2,concatenate(AW34," Tied"),hlookup(AR34,B34:AE64,AI34,false))</f>
        <v>[](/MIN) /u/flyingscissor</v>
      </c>
      <c r="AU34" s="2" t="s">
        <v>151</v>
      </c>
      <c r="AV34" s="6">
        <f t="shared" ref="AV34:AV63" si="9">countif(B34:AE34,AN34)</f>
        <v>1</v>
      </c>
      <c r="AW34" s="6">
        <f t="shared" ref="AW34:AW63" si="10">countif(B34:AE34,AR34)</f>
        <v>1</v>
      </c>
    </row>
    <row r="35">
      <c r="A35" s="85" t="s">
        <v>22</v>
      </c>
      <c r="B35" s="6">
        <f>if(B3=0,"--",hlookup($A$1,POST!$B$134:$Q$164,POST!$B168,false)-B3)</f>
        <v>1</v>
      </c>
      <c r="C35" s="6">
        <f>if(C3=0,"--",hlookup($A$1,POST!$B$134:$Q$164,POST!B168,false)-C3)</f>
        <v>0</v>
      </c>
      <c r="D35" s="6">
        <f>if(D3=0,"--",hlookup($A$1,POST!$B$134:$Q$164,POST!B168,false)-D3)</f>
        <v>-1</v>
      </c>
      <c r="E35" s="6">
        <f>if(E3=0,"--",hlookup($A$1,POST!$B$134:$Q$164,POST!B168,false)-E3)</f>
        <v>2</v>
      </c>
      <c r="F35" s="6">
        <f>if(F3=0,"--",hlookup($A$1,POST!$B$134:$Q$164,POST!B168,false)-F3)</f>
        <v>0</v>
      </c>
      <c r="G35" s="6" t="str">
        <f>if(G3=0,"--",hlookup($A$1,POST!$B$134:$Q$164,POST!B168,false)-G3)</f>
        <v>--</v>
      </c>
      <c r="H35" s="6">
        <f>if(H3=0,"--",hlookup($A$1,POST!$B$134:$Q$164,POST!B168,false)-H3)</f>
        <v>-3</v>
      </c>
      <c r="I35" s="6">
        <f>if(I3=0,"--",hlookup($A$1,POST!$B$134:$Q$164,POST!B168,false)-I3)</f>
        <v>0</v>
      </c>
      <c r="J35" s="6" t="str">
        <f>if(J3=0,"--",hlookup($A$1,POST!$B$134:$Q$164,POST!B168,false)-J3)</f>
        <v>--</v>
      </c>
      <c r="K35" s="6">
        <f>if(K3=0,"--",hlookup($A$1,POST!$B$134:$Q$164,POST!B168,false)-K3)</f>
        <v>4</v>
      </c>
      <c r="L35" s="6">
        <f>if(L3=0,"--",hlookup($A$1,POST!$B$134:$Q$164,POST!B168,false)-L3)</f>
        <v>1</v>
      </c>
      <c r="M35" s="6">
        <f>if(M3=0,"--",hlookup($A$1,POST!$B$134:$Q$164,POST!B168,false)-M3)</f>
        <v>0</v>
      </c>
      <c r="N35" s="6">
        <f>if(N3=0,"--",hlookup($A$1,POST!$B$134:$Q$164,POST!B168,false)-N3)</f>
        <v>2</v>
      </c>
      <c r="O35" s="6">
        <f>if(O3=0,"--",hlookup($A$1,POST!$B$134:$Q$164,POST!B168,false)-O3)</f>
        <v>1</v>
      </c>
      <c r="P35" s="6">
        <f>if(P3=0,"--",hlookup($A$1,POST!$B$134:$Q$164,POST!B168,false)-P3)</f>
        <v>1</v>
      </c>
      <c r="Q35" s="6">
        <f>if(Q3=0,"--",hlookup($A$1,POST!$B$134:$Q$164,POST!B168,false)-Q3)</f>
        <v>0</v>
      </c>
      <c r="R35" s="6">
        <f>if(R3=0,"--",hlookup($A$1,POST!$B$134:$Q$164,POST!B168,false)-R3)</f>
        <v>0</v>
      </c>
      <c r="S35" s="6">
        <f>if(S3=0,"--",hlookup($A$1,POST!$B$134:$Q$164,POST!B168,false)-S3)</f>
        <v>4</v>
      </c>
      <c r="T35" s="6">
        <f>if(T3=0,"--",hlookup($A$1,POST!$B$134:$Q$164,POST!B168,false)-T3)</f>
        <v>-1</v>
      </c>
      <c r="U35" s="6" t="str">
        <f>if(U3=0,"--",hlookup($A$1,POST!$B$134:$Q$164,POST!B168,false)-U3)</f>
        <v>--</v>
      </c>
      <c r="V35" s="6">
        <f>if(V3=0,"--",hlookup($A$1,POST!$B$134:$Q$164,POST!B168,false)-V3)</f>
        <v>3</v>
      </c>
      <c r="W35" s="6">
        <f>if(W3=0,"--",hlookup($A$1,POST!$B$134:$Q$164,POST!B168,false)-W3)</f>
        <v>1</v>
      </c>
      <c r="X35" s="6">
        <f>if(X3=0,"--",hlookup($A$1,POST!$B$134:$Q$164,POST!B168,false)-X3)</f>
        <v>0</v>
      </c>
      <c r="Y35" s="6">
        <f>if(Y3=0,"--",hlookup($A$1,POST!$B$134:$Q$164,POST!B168,false)-Y3)</f>
        <v>3</v>
      </c>
      <c r="Z35" s="6">
        <f>if(Z3=0,"--",hlookup($A$1,POST!$B$134:$Q$164,POST!B168,false)-Z3)</f>
        <v>-1</v>
      </c>
      <c r="AA35" s="6" t="str">
        <f>if(AA3=0,"--",hlookup($A$1,POST!$B$134:$Q$164,POST!B168,false)-AA3)</f>
        <v>--</v>
      </c>
      <c r="AB35" s="6">
        <f>if(AB3=0,"--",hlookup($A$1,POST!$B$134:$Q$164,POST!B168,false)-AB3)</f>
        <v>1</v>
      </c>
      <c r="AC35" s="6">
        <f>if(AC3=0,"--",hlookup($A$1,POST!$B$134:$Q$164,POST!B168,false)-AC3)</f>
        <v>-4</v>
      </c>
      <c r="AD35" s="6">
        <f>if(AD3=0,"--",hlookup($A$1,POST!$B$134:$Q$164,POST!B168,false)-AD3)</f>
        <v>0</v>
      </c>
      <c r="AE35" s="6" t="str">
        <f>if(AE3=0,"--",hlookup($A$1,POST!$B$134:$Q$164,POST!B168,false)-AE3)</f>
        <v>--</v>
      </c>
      <c r="AF35" s="6">
        <f t="shared" si="1"/>
        <v>4</v>
      </c>
      <c r="AG35" s="6">
        <f t="shared" si="2"/>
        <v>-4</v>
      </c>
      <c r="AH35" s="6">
        <f t="shared" si="3"/>
        <v>17.44</v>
      </c>
      <c r="AI35" s="6">
        <f t="shared" ref="AI35:AI63" si="11">AI34-1</f>
        <v>30</v>
      </c>
      <c r="AJ35" s="6" t="str">
        <f t="shared" si="4"/>
        <v>Boston</v>
      </c>
      <c r="AK35" s="2" t="s">
        <v>151</v>
      </c>
      <c r="AL35" s="6">
        <f>hlookup($A$1,POST!$B$134:$Q$164,POST!B168,false)</f>
        <v>18</v>
      </c>
      <c r="AM35" s="2" t="s">
        <v>151</v>
      </c>
      <c r="AN35" s="6">
        <f t="shared" si="5"/>
        <v>4</v>
      </c>
      <c r="AO35" s="2" t="s">
        <v>151</v>
      </c>
      <c r="AP35" s="6" t="str">
        <f t="shared" si="6"/>
        <v>2 Tied</v>
      </c>
      <c r="AQ35" s="2" t="s">
        <v>151</v>
      </c>
      <c r="AR35" s="6">
        <f t="shared" si="7"/>
        <v>-4</v>
      </c>
      <c r="AS35" s="2" t="s">
        <v>151</v>
      </c>
      <c r="AT35" s="6" t="str">
        <f t="shared" si="8"/>
        <v>[](/TOR) /u/ianicrr</v>
      </c>
      <c r="AU35" s="2" t="s">
        <v>151</v>
      </c>
      <c r="AV35" s="6">
        <f t="shared" si="9"/>
        <v>2</v>
      </c>
      <c r="AW35" s="6">
        <f t="shared" si="10"/>
        <v>1</v>
      </c>
    </row>
    <row r="36">
      <c r="A36" s="85" t="s">
        <v>23</v>
      </c>
      <c r="B36" s="6">
        <f>if(B4=0,"--",hlookup($A$1,POST!$B$134:$Q$164,POST!$B169,false)-B4)</f>
        <v>0</v>
      </c>
      <c r="C36" s="6">
        <f>if(C4=0,"--",hlookup($A$1,POST!$B$134:$Q$164,POST!B169,false)-C4)</f>
        <v>2</v>
      </c>
      <c r="D36" s="6">
        <f>if(D4=0,"--",hlookup($A$1,POST!$B$134:$Q$164,POST!B169,false)-D4)</f>
        <v>-1</v>
      </c>
      <c r="E36" s="6">
        <f>if(E4=0,"--",hlookup($A$1,POST!$B$134:$Q$164,POST!B169,false)-E4)</f>
        <v>-4</v>
      </c>
      <c r="F36" s="6">
        <f>if(F4=0,"--",hlookup($A$1,POST!$B$134:$Q$164,POST!B169,false)-F4)</f>
        <v>2</v>
      </c>
      <c r="G36" s="6" t="str">
        <f>if(G4=0,"--",hlookup($A$1,POST!$B$134:$Q$164,POST!B169,false)-G4)</f>
        <v>--</v>
      </c>
      <c r="H36" s="6">
        <f>if(H4=0,"--",hlookup($A$1,POST!$B$134:$Q$164,POST!B169,false)-H4)</f>
        <v>5</v>
      </c>
      <c r="I36" s="6">
        <f>if(I4=0,"--",hlookup($A$1,POST!$B$134:$Q$164,POST!B169,false)-I4)</f>
        <v>-3</v>
      </c>
      <c r="J36" s="6" t="str">
        <f>if(J4=0,"--",hlookup($A$1,POST!$B$134:$Q$164,POST!B169,false)-J4)</f>
        <v>--</v>
      </c>
      <c r="K36" s="6">
        <f>if(K4=0,"--",hlookup($A$1,POST!$B$134:$Q$164,POST!B169,false)-K4)</f>
        <v>3</v>
      </c>
      <c r="L36" s="6">
        <f>if(L4=0,"--",hlookup($A$1,POST!$B$134:$Q$164,POST!B169,false)-L4)</f>
        <v>4</v>
      </c>
      <c r="M36" s="6">
        <f>if(M4=0,"--",hlookup($A$1,POST!$B$134:$Q$164,POST!B169,false)-M4)</f>
        <v>0</v>
      </c>
      <c r="N36" s="6">
        <f>if(N4=0,"--",hlookup($A$1,POST!$B$134:$Q$164,POST!B169,false)-N4)</f>
        <v>1</v>
      </c>
      <c r="O36" s="6">
        <f>if(O4=0,"--",hlookup($A$1,POST!$B$134:$Q$164,POST!B169,false)-O4)</f>
        <v>3</v>
      </c>
      <c r="P36" s="6">
        <f>if(P4=0,"--",hlookup($A$1,POST!$B$134:$Q$164,POST!B169,false)-P4)</f>
        <v>-4</v>
      </c>
      <c r="Q36" s="6">
        <f>if(Q4=0,"--",hlookup($A$1,POST!$B$134:$Q$164,POST!B169,false)-Q4)</f>
        <v>1</v>
      </c>
      <c r="R36" s="6">
        <f>if(R4=0,"--",hlookup($A$1,POST!$B$134:$Q$164,POST!B169,false)-R4)</f>
        <v>-3</v>
      </c>
      <c r="S36" s="6">
        <f>if(S4=0,"--",hlookup($A$1,POST!$B$134:$Q$164,POST!B169,false)-S4)</f>
        <v>3</v>
      </c>
      <c r="T36" s="6">
        <f>if(T4=0,"--",hlookup($A$1,POST!$B$134:$Q$164,POST!B169,false)-T4)</f>
        <v>-1</v>
      </c>
      <c r="U36" s="6" t="str">
        <f>if(U4=0,"--",hlookup($A$1,POST!$B$134:$Q$164,POST!B169,false)-U4)</f>
        <v>--</v>
      </c>
      <c r="V36" s="6">
        <f>if(V4=0,"--",hlookup($A$1,POST!$B$134:$Q$164,POST!B169,false)-V4)</f>
        <v>-1</v>
      </c>
      <c r="W36" s="6">
        <f>if(W4=0,"--",hlookup($A$1,POST!$B$134:$Q$164,POST!B169,false)-W4)</f>
        <v>-3</v>
      </c>
      <c r="X36" s="6">
        <f>if(X4=0,"--",hlookup($A$1,POST!$B$134:$Q$164,POST!B169,false)-X4)</f>
        <v>0</v>
      </c>
      <c r="Y36" s="6">
        <f>if(Y4=0,"--",hlookup($A$1,POST!$B$134:$Q$164,POST!B169,false)-Y4)</f>
        <v>2</v>
      </c>
      <c r="Z36" s="6">
        <f>if(Z4=0,"--",hlookup($A$1,POST!$B$134:$Q$164,POST!B169,false)-Z4)</f>
        <v>0</v>
      </c>
      <c r="AA36" s="6" t="str">
        <f>if(AA4=0,"--",hlookup($A$1,POST!$B$134:$Q$164,POST!B169,false)-AA4)</f>
        <v>--</v>
      </c>
      <c r="AB36" s="6">
        <f>if(AB4=0,"--",hlookup($A$1,POST!$B$134:$Q$164,POST!B169,false)-AB4)</f>
        <v>0</v>
      </c>
      <c r="AC36" s="6">
        <f>if(AC4=0,"--",hlookup($A$1,POST!$B$134:$Q$164,POST!B169,false)-AC4)</f>
        <v>-5</v>
      </c>
      <c r="AD36" s="6">
        <f>if(AD4=0,"--",hlookup($A$1,POST!$B$134:$Q$164,POST!B169,false)-AD4)</f>
        <v>-3</v>
      </c>
      <c r="AE36" s="6" t="str">
        <f>if(AE4=0,"--",hlookup($A$1,POST!$B$134:$Q$164,POST!B169,false)-AE4)</f>
        <v>--</v>
      </c>
      <c r="AF36" s="6">
        <f t="shared" si="1"/>
        <v>5</v>
      </c>
      <c r="AG36" s="6">
        <f t="shared" si="2"/>
        <v>-5</v>
      </c>
      <c r="AH36" s="6">
        <f t="shared" si="3"/>
        <v>16.08</v>
      </c>
      <c r="AI36" s="6">
        <f t="shared" si="11"/>
        <v>29</v>
      </c>
      <c r="AJ36" s="6" t="str">
        <f t="shared" si="4"/>
        <v>Brooklyn</v>
      </c>
      <c r="AK36" s="2" t="s">
        <v>151</v>
      </c>
      <c r="AL36" s="6">
        <f>hlookup($A$1,POST!$B$134:$Q$164,POST!B169,false)</f>
        <v>16</v>
      </c>
      <c r="AM36" s="2" t="s">
        <v>151</v>
      </c>
      <c r="AN36" s="6">
        <f t="shared" si="5"/>
        <v>5</v>
      </c>
      <c r="AO36" s="2" t="s">
        <v>151</v>
      </c>
      <c r="AP36" s="6" t="str">
        <f t="shared" si="6"/>
        <v>[](/DAL) /u/rps215</v>
      </c>
      <c r="AQ36" s="2" t="s">
        <v>151</v>
      </c>
      <c r="AR36" s="6">
        <f t="shared" si="7"/>
        <v>-5</v>
      </c>
      <c r="AS36" s="2" t="s">
        <v>151</v>
      </c>
      <c r="AT36" s="6" t="str">
        <f t="shared" si="8"/>
        <v>[](/TOR) /u/ianicrr</v>
      </c>
      <c r="AU36" s="2" t="s">
        <v>151</v>
      </c>
      <c r="AV36" s="6">
        <f t="shared" si="9"/>
        <v>1</v>
      </c>
      <c r="AW36" s="6">
        <f t="shared" si="10"/>
        <v>1</v>
      </c>
    </row>
    <row r="37">
      <c r="A37" s="85" t="s">
        <v>24</v>
      </c>
      <c r="B37" s="6">
        <f>if(B5=0,"--",hlookup($A$1,POST!$B$134:$Q$164,POST!$B170,false)-B5)</f>
        <v>0</v>
      </c>
      <c r="C37" s="6">
        <f>if(C5=0,"--",hlookup($A$1,POST!$B$134:$Q$164,POST!B170,false)-C5)</f>
        <v>1</v>
      </c>
      <c r="D37" s="6">
        <f>if(D5=0,"--",hlookup($A$1,POST!$B$134:$Q$164,POST!B170,false)-D5)</f>
        <v>1</v>
      </c>
      <c r="E37" s="6">
        <f>if(E5=0,"--",hlookup($A$1,POST!$B$134:$Q$164,POST!B170,false)-E5)</f>
        <v>-1</v>
      </c>
      <c r="F37" s="6">
        <f>if(F5=0,"--",hlookup($A$1,POST!$B$134:$Q$164,POST!B170,false)-F5)</f>
        <v>1</v>
      </c>
      <c r="G37" s="6" t="str">
        <f>if(G5=0,"--",hlookup($A$1,POST!$B$134:$Q$164,POST!B170,false)-G5)</f>
        <v>--</v>
      </c>
      <c r="H37" s="6">
        <f>if(H5=0,"--",hlookup($A$1,POST!$B$134:$Q$164,POST!B170,false)-H5)</f>
        <v>0</v>
      </c>
      <c r="I37" s="6">
        <f>if(I5=0,"--",hlookup($A$1,POST!$B$134:$Q$164,POST!B170,false)-I5)</f>
        <v>0</v>
      </c>
      <c r="J37" s="6" t="str">
        <f>if(J5=0,"--",hlookup($A$1,POST!$B$134:$Q$164,POST!B170,false)-J5)</f>
        <v>--</v>
      </c>
      <c r="K37" s="6">
        <f>if(K5=0,"--",hlookup($A$1,POST!$B$134:$Q$164,POST!B170,false)-K5)</f>
        <v>-1</v>
      </c>
      <c r="L37" s="6">
        <f>if(L5=0,"--",hlookup($A$1,POST!$B$134:$Q$164,POST!B170,false)-L5)</f>
        <v>3</v>
      </c>
      <c r="M37" s="6">
        <f>if(M5=0,"--",hlookup($A$1,POST!$B$134:$Q$164,POST!B170,false)-M5)</f>
        <v>-1</v>
      </c>
      <c r="N37" s="6">
        <f>if(N5=0,"--",hlookup($A$1,POST!$B$134:$Q$164,POST!B170,false)-N5)</f>
        <v>-1</v>
      </c>
      <c r="O37" s="6">
        <f>if(O5=0,"--",hlookup($A$1,POST!$B$134:$Q$164,POST!B170,false)-O5)</f>
        <v>3</v>
      </c>
      <c r="P37" s="6">
        <f>if(P5=0,"--",hlookup($A$1,POST!$B$134:$Q$164,POST!B170,false)-P5)</f>
        <v>-1</v>
      </c>
      <c r="Q37" s="6">
        <f>if(Q5=0,"--",hlookup($A$1,POST!$B$134:$Q$164,POST!B170,false)-Q5)</f>
        <v>0</v>
      </c>
      <c r="R37" s="6">
        <f>if(R5=0,"--",hlookup($A$1,POST!$B$134:$Q$164,POST!B170,false)-R5)</f>
        <v>0</v>
      </c>
      <c r="S37" s="6">
        <f>if(S5=0,"--",hlookup($A$1,POST!$B$134:$Q$164,POST!B170,false)-S5)</f>
        <v>0</v>
      </c>
      <c r="T37" s="6">
        <f>if(T5=0,"--",hlookup($A$1,POST!$B$134:$Q$164,POST!B170,false)-T5)</f>
        <v>0</v>
      </c>
      <c r="U37" s="6" t="str">
        <f>if(U5=0,"--",hlookup($A$1,POST!$B$134:$Q$164,POST!B170,false)-U5)</f>
        <v>--</v>
      </c>
      <c r="V37" s="6">
        <f>if(V5=0,"--",hlookup($A$1,POST!$B$134:$Q$164,POST!B170,false)-V5)</f>
        <v>-1</v>
      </c>
      <c r="W37" s="6">
        <f>if(W5=0,"--",hlookup($A$1,POST!$B$134:$Q$164,POST!B170,false)-W5)</f>
        <v>0</v>
      </c>
      <c r="X37" s="6">
        <f>if(X5=0,"--",hlookup($A$1,POST!$B$134:$Q$164,POST!B170,false)-X5)</f>
        <v>0</v>
      </c>
      <c r="Y37" s="6">
        <f>if(Y5=0,"--",hlookup($A$1,POST!$B$134:$Q$164,POST!B170,false)-Y5)</f>
        <v>2</v>
      </c>
      <c r="Z37" s="6">
        <f>if(Z5=0,"--",hlookup($A$1,POST!$B$134:$Q$164,POST!B170,false)-Z5)</f>
        <v>0</v>
      </c>
      <c r="AA37" s="6" t="str">
        <f>if(AA5=0,"--",hlookup($A$1,POST!$B$134:$Q$164,POST!B170,false)-AA5)</f>
        <v>--</v>
      </c>
      <c r="AB37" s="6">
        <f>if(AB5=0,"--",hlookup($A$1,POST!$B$134:$Q$164,POST!B170,false)-AB5)</f>
        <v>1</v>
      </c>
      <c r="AC37" s="6">
        <f>if(AC5=0,"--",hlookup($A$1,POST!$B$134:$Q$164,POST!B170,false)-AC5)</f>
        <v>5</v>
      </c>
      <c r="AD37" s="6">
        <f>if(AD5=0,"--",hlookup($A$1,POST!$B$134:$Q$164,POST!B170,false)-AD5)</f>
        <v>0</v>
      </c>
      <c r="AE37" s="6" t="str">
        <f>if(AE5=0,"--",hlookup($A$1,POST!$B$134:$Q$164,POST!B170,false)-AE5)</f>
        <v>--</v>
      </c>
      <c r="AF37" s="6">
        <f t="shared" si="1"/>
        <v>5</v>
      </c>
      <c r="AG37" s="6">
        <f t="shared" si="2"/>
        <v>-1</v>
      </c>
      <c r="AH37" s="6">
        <f t="shared" si="3"/>
        <v>21.56</v>
      </c>
      <c r="AI37" s="6">
        <f t="shared" si="11"/>
        <v>28</v>
      </c>
      <c r="AJ37" s="6" t="str">
        <f t="shared" si="4"/>
        <v>Charlotte</v>
      </c>
      <c r="AK37" s="2" t="s">
        <v>151</v>
      </c>
      <c r="AL37" s="6">
        <f>hlookup($A$1,POST!$B$134:$Q$164,POST!B170,false)</f>
        <v>22</v>
      </c>
      <c r="AM37" s="2" t="s">
        <v>151</v>
      </c>
      <c r="AN37" s="6">
        <f t="shared" si="5"/>
        <v>5</v>
      </c>
      <c r="AO37" s="2" t="s">
        <v>151</v>
      </c>
      <c r="AP37" s="6" t="str">
        <f t="shared" si="6"/>
        <v>[](/TOR) /u/ianicrr</v>
      </c>
      <c r="AQ37" s="2" t="s">
        <v>151</v>
      </c>
      <c r="AR37" s="6">
        <f t="shared" si="7"/>
        <v>-1</v>
      </c>
      <c r="AS37" s="2" t="s">
        <v>151</v>
      </c>
      <c r="AT37" s="6" t="str">
        <f t="shared" si="8"/>
        <v>6 Tied</v>
      </c>
      <c r="AU37" s="2" t="s">
        <v>151</v>
      </c>
      <c r="AV37" s="6">
        <f t="shared" si="9"/>
        <v>1</v>
      </c>
      <c r="AW37" s="6">
        <f t="shared" si="10"/>
        <v>6</v>
      </c>
    </row>
    <row r="38">
      <c r="A38" s="85" t="s">
        <v>25</v>
      </c>
      <c r="B38" s="6">
        <f>if(B6=0,"--",hlookup($A$1,POST!$B$134:$Q$164,POST!$B171,false)-B6)</f>
        <v>-1</v>
      </c>
      <c r="C38" s="6">
        <f>if(C6=0,"--",hlookup($A$1,POST!$B$134:$Q$164,POST!B171,false)-C6)</f>
        <v>0</v>
      </c>
      <c r="D38" s="6">
        <f>if(D6=0,"--",hlookup($A$1,POST!$B$134:$Q$164,POST!B171,false)-D6)</f>
        <v>-2</v>
      </c>
      <c r="E38" s="6">
        <f>if(E6=0,"--",hlookup($A$1,POST!$B$134:$Q$164,POST!B171,false)-E6)</f>
        <v>-1</v>
      </c>
      <c r="F38" s="6">
        <f>if(F6=0,"--",hlookup($A$1,POST!$B$134:$Q$164,POST!B171,false)-F6)</f>
        <v>2</v>
      </c>
      <c r="G38" s="6" t="str">
        <f>if(G6=0,"--",hlookup($A$1,POST!$B$134:$Q$164,POST!B171,false)-G6)</f>
        <v>--</v>
      </c>
      <c r="H38" s="6">
        <f>if(H6=0,"--",hlookup($A$1,POST!$B$134:$Q$164,POST!B171,false)-H6)</f>
        <v>0</v>
      </c>
      <c r="I38" s="6">
        <f>if(I6=0,"--",hlookup($A$1,POST!$B$134:$Q$164,POST!B171,false)-I6)</f>
        <v>0</v>
      </c>
      <c r="J38" s="6" t="str">
        <f>if(J6=0,"--",hlookup($A$1,POST!$B$134:$Q$164,POST!B171,false)-J6)</f>
        <v>--</v>
      </c>
      <c r="K38" s="6">
        <f>if(K6=0,"--",hlookup($A$1,POST!$B$134:$Q$164,POST!B171,false)-K6)</f>
        <v>1</v>
      </c>
      <c r="L38" s="6">
        <f>if(L6=0,"--",hlookup($A$1,POST!$B$134:$Q$164,POST!B171,false)-L6)</f>
        <v>0</v>
      </c>
      <c r="M38" s="6">
        <f>if(M6=0,"--",hlookup($A$1,POST!$B$134:$Q$164,POST!B171,false)-M6)</f>
        <v>0</v>
      </c>
      <c r="N38" s="6">
        <f>if(N6=0,"--",hlookup($A$1,POST!$B$134:$Q$164,POST!B171,false)-N6)</f>
        <v>1</v>
      </c>
      <c r="O38" s="6">
        <f>if(O6=0,"--",hlookup($A$1,POST!$B$134:$Q$164,POST!B171,false)-O6)</f>
        <v>0</v>
      </c>
      <c r="P38" s="6">
        <f>if(P6=0,"--",hlookup($A$1,POST!$B$134:$Q$164,POST!B171,false)-P6)</f>
        <v>1</v>
      </c>
      <c r="Q38" s="6">
        <f>if(Q6=0,"--",hlookup($A$1,POST!$B$134:$Q$164,POST!B171,false)-Q6)</f>
        <v>-3</v>
      </c>
      <c r="R38" s="6">
        <f>if(R6=0,"--",hlookup($A$1,POST!$B$134:$Q$164,POST!B171,false)-R6)</f>
        <v>0</v>
      </c>
      <c r="S38" s="6">
        <f>if(S6=0,"--",hlookup($A$1,POST!$B$134:$Q$164,POST!B171,false)-S6)</f>
        <v>0</v>
      </c>
      <c r="T38" s="6">
        <f>if(T6=0,"--",hlookup($A$1,POST!$B$134:$Q$164,POST!B171,false)-T6)</f>
        <v>0</v>
      </c>
      <c r="U38" s="6" t="str">
        <f>if(U6=0,"--",hlookup($A$1,POST!$B$134:$Q$164,POST!B171,false)-U6)</f>
        <v>--</v>
      </c>
      <c r="V38" s="6">
        <f>if(V6=0,"--",hlookup($A$1,POST!$B$134:$Q$164,POST!B171,false)-V6)</f>
        <v>1</v>
      </c>
      <c r="W38" s="6">
        <f>if(W6=0,"--",hlookup($A$1,POST!$B$134:$Q$164,POST!B171,false)-W6)</f>
        <v>-1</v>
      </c>
      <c r="X38" s="6">
        <f>if(X6=0,"--",hlookup($A$1,POST!$B$134:$Q$164,POST!B171,false)-X6)</f>
        <v>0</v>
      </c>
      <c r="Y38" s="6">
        <f>if(Y6=0,"--",hlookup($A$1,POST!$B$134:$Q$164,POST!B171,false)-Y6)</f>
        <v>0</v>
      </c>
      <c r="Z38" s="6">
        <f>if(Z6=0,"--",hlookup($A$1,POST!$B$134:$Q$164,POST!B171,false)-Z6)</f>
        <v>1</v>
      </c>
      <c r="AA38" s="6" t="str">
        <f>if(AA6=0,"--",hlookup($A$1,POST!$B$134:$Q$164,POST!B171,false)-AA6)</f>
        <v>--</v>
      </c>
      <c r="AB38" s="6">
        <f>if(AB6=0,"--",hlookup($A$1,POST!$B$134:$Q$164,POST!B171,false)-AB6)</f>
        <v>0</v>
      </c>
      <c r="AC38" s="6">
        <f>if(AC6=0,"--",hlookup($A$1,POST!$B$134:$Q$164,POST!B171,false)-AC6)</f>
        <v>0</v>
      </c>
      <c r="AD38" s="6">
        <f>if(AD6=0,"--",hlookup($A$1,POST!$B$134:$Q$164,POST!B171,false)-AD6)</f>
        <v>-2</v>
      </c>
      <c r="AE38" s="6" t="str">
        <f>if(AE6=0,"--",hlookup($A$1,POST!$B$134:$Q$164,POST!B171,false)-AE6)</f>
        <v>--</v>
      </c>
      <c r="AF38" s="6">
        <f t="shared" si="1"/>
        <v>2</v>
      </c>
      <c r="AG38" s="6">
        <f t="shared" si="2"/>
        <v>-3</v>
      </c>
      <c r="AH38" s="6">
        <f t="shared" si="3"/>
        <v>9.12</v>
      </c>
      <c r="AI38" s="6">
        <f t="shared" si="11"/>
        <v>27</v>
      </c>
      <c r="AJ38" s="6" t="str">
        <f t="shared" si="4"/>
        <v>Chicago</v>
      </c>
      <c r="AK38" s="2" t="s">
        <v>151</v>
      </c>
      <c r="AL38" s="6">
        <f>hlookup($A$1,POST!$B$134:$Q$164,POST!B171,false)</f>
        <v>9</v>
      </c>
      <c r="AM38" s="2" t="s">
        <v>151</v>
      </c>
      <c r="AN38" s="6">
        <f t="shared" si="5"/>
        <v>2</v>
      </c>
      <c r="AO38" s="2" t="s">
        <v>151</v>
      </c>
      <c r="AP38" s="6" t="str">
        <f t="shared" si="6"/>
        <v>[](/CHI) /u/poorchris</v>
      </c>
      <c r="AQ38" s="2" t="s">
        <v>151</v>
      </c>
      <c r="AR38" s="6">
        <f t="shared" si="7"/>
        <v>-3</v>
      </c>
      <c r="AS38" s="2" t="s">
        <v>151</v>
      </c>
      <c r="AT38" s="6" t="str">
        <f t="shared" si="8"/>
        <v>[](/MIA) /u/SmokingFrog</v>
      </c>
      <c r="AU38" s="2" t="s">
        <v>151</v>
      </c>
      <c r="AV38" s="6">
        <f t="shared" si="9"/>
        <v>1</v>
      </c>
      <c r="AW38" s="6">
        <f t="shared" si="10"/>
        <v>1</v>
      </c>
    </row>
    <row r="39">
      <c r="A39" s="85" t="s">
        <v>26</v>
      </c>
      <c r="B39" s="6">
        <f>if(B7=0,"--",hlookup($A$1,POST!$B$134:$Q$164,POST!$B172,false)-B7)</f>
        <v>0</v>
      </c>
      <c r="C39" s="6">
        <f>if(C7=0,"--",hlookup($A$1,POST!$B$134:$Q$164,POST!B172,false)-C7)</f>
        <v>0</v>
      </c>
      <c r="D39" s="6">
        <f>if(D7=0,"--",hlookup($A$1,POST!$B$134:$Q$164,POST!B172,false)-D7)</f>
        <v>0</v>
      </c>
      <c r="E39" s="6">
        <f>if(E7=0,"--",hlookup($A$1,POST!$B$134:$Q$164,POST!B172,false)-E7)</f>
        <v>0</v>
      </c>
      <c r="F39" s="6">
        <f>if(F7=0,"--",hlookup($A$1,POST!$B$134:$Q$164,POST!B172,false)-F7)</f>
        <v>-3</v>
      </c>
      <c r="G39" s="6" t="str">
        <f>if(G7=0,"--",hlookup($A$1,POST!$B$134:$Q$164,POST!B172,false)-G7)</f>
        <v>--</v>
      </c>
      <c r="H39" s="6">
        <f>if(H7=0,"--",hlookup($A$1,POST!$B$134:$Q$164,POST!B172,false)-H7)</f>
        <v>0</v>
      </c>
      <c r="I39" s="6">
        <f>if(I7=0,"--",hlookup($A$1,POST!$B$134:$Q$164,POST!B172,false)-I7)</f>
        <v>-1</v>
      </c>
      <c r="J39" s="6" t="str">
        <f>if(J7=0,"--",hlookup($A$1,POST!$B$134:$Q$164,POST!B172,false)-J7)</f>
        <v>--</v>
      </c>
      <c r="K39" s="6">
        <f>if(K7=0,"--",hlookup($A$1,POST!$B$134:$Q$164,POST!B172,false)-K7)</f>
        <v>0</v>
      </c>
      <c r="L39" s="6">
        <f>if(L7=0,"--",hlookup($A$1,POST!$B$134:$Q$164,POST!B172,false)-L7)</f>
        <v>0</v>
      </c>
      <c r="M39" s="6">
        <f>if(M7=0,"--",hlookup($A$1,POST!$B$134:$Q$164,POST!B172,false)-M7)</f>
        <v>-1</v>
      </c>
      <c r="N39" s="6">
        <f>if(N7=0,"--",hlookup($A$1,POST!$B$134:$Q$164,POST!B172,false)-N7)</f>
        <v>-1</v>
      </c>
      <c r="O39" s="6">
        <f>if(O7=0,"--",hlookup($A$1,POST!$B$134:$Q$164,POST!B172,false)-O7)</f>
        <v>-2</v>
      </c>
      <c r="P39" s="6">
        <f>if(P7=0,"--",hlookup($A$1,POST!$B$134:$Q$164,POST!B172,false)-P7)</f>
        <v>1</v>
      </c>
      <c r="Q39" s="6">
        <f>if(Q7=0,"--",hlookup($A$1,POST!$B$134:$Q$164,POST!B172,false)-Q7)</f>
        <v>1</v>
      </c>
      <c r="R39" s="6">
        <f>if(R7=0,"--",hlookup($A$1,POST!$B$134:$Q$164,POST!B172,false)-R7)</f>
        <v>0</v>
      </c>
      <c r="S39" s="6">
        <f>if(S7=0,"--",hlookup($A$1,POST!$B$134:$Q$164,POST!B172,false)-S7)</f>
        <v>1</v>
      </c>
      <c r="T39" s="6">
        <f>if(T7=0,"--",hlookup($A$1,POST!$B$134:$Q$164,POST!B172,false)-T7)</f>
        <v>-1</v>
      </c>
      <c r="U39" s="6" t="str">
        <f>if(U7=0,"--",hlookup($A$1,POST!$B$134:$Q$164,POST!B172,false)-U7)</f>
        <v>--</v>
      </c>
      <c r="V39" s="6">
        <f>if(V7=0,"--",hlookup($A$1,POST!$B$134:$Q$164,POST!B172,false)-V7)</f>
        <v>0</v>
      </c>
      <c r="W39" s="6">
        <f>if(W7=0,"--",hlookup($A$1,POST!$B$134:$Q$164,POST!B172,false)-W7)</f>
        <v>0</v>
      </c>
      <c r="X39" s="6">
        <f>if(X7=0,"--",hlookup($A$1,POST!$B$134:$Q$164,POST!B172,false)-X7)</f>
        <v>-3</v>
      </c>
      <c r="Y39" s="6">
        <f>if(Y7=0,"--",hlookup($A$1,POST!$B$134:$Q$164,POST!B172,false)-Y7)</f>
        <v>1</v>
      </c>
      <c r="Z39" s="6">
        <f>if(Z7=0,"--",hlookup($A$1,POST!$B$134:$Q$164,POST!B172,false)-Z7)</f>
        <v>-1</v>
      </c>
      <c r="AA39" s="6" t="str">
        <f>if(AA7=0,"--",hlookup($A$1,POST!$B$134:$Q$164,POST!B172,false)-AA7)</f>
        <v>--</v>
      </c>
      <c r="AB39" s="6">
        <f>if(AB7=0,"--",hlookup($A$1,POST!$B$134:$Q$164,POST!B172,false)-AB7)</f>
        <v>0</v>
      </c>
      <c r="AC39" s="6">
        <f>if(AC7=0,"--",hlookup($A$1,POST!$B$134:$Q$164,POST!B172,false)-AC7)</f>
        <v>1</v>
      </c>
      <c r="AD39" s="6">
        <f>if(AD7=0,"--",hlookup($A$1,POST!$B$134:$Q$164,POST!B172,false)-AD7)</f>
        <v>1</v>
      </c>
      <c r="AE39" s="6" t="str">
        <f>if(AE7=0,"--",hlookup($A$1,POST!$B$134:$Q$164,POST!B172,false)-AE7)</f>
        <v>--</v>
      </c>
      <c r="AF39" s="6">
        <f t="shared" si="1"/>
        <v>1</v>
      </c>
      <c r="AG39" s="6">
        <f t="shared" si="2"/>
        <v>-3</v>
      </c>
      <c r="AH39" s="6">
        <f t="shared" si="3"/>
        <v>3.28</v>
      </c>
      <c r="AI39" s="6">
        <f t="shared" si="11"/>
        <v>26</v>
      </c>
      <c r="AJ39" s="6" t="str">
        <f t="shared" si="4"/>
        <v>Cleveland</v>
      </c>
      <c r="AK39" s="2" t="s">
        <v>151</v>
      </c>
      <c r="AL39" s="6">
        <f>hlookup($A$1,POST!$B$134:$Q$164,POST!B172,false)</f>
        <v>3</v>
      </c>
      <c r="AM39" s="2" t="s">
        <v>151</v>
      </c>
      <c r="AN39" s="6">
        <f t="shared" si="5"/>
        <v>1</v>
      </c>
      <c r="AO39" s="2" t="s">
        <v>151</v>
      </c>
      <c r="AP39" s="6" t="str">
        <f t="shared" si="6"/>
        <v>6 Tied</v>
      </c>
      <c r="AQ39" s="2" t="s">
        <v>151</v>
      </c>
      <c r="AR39" s="6">
        <f t="shared" si="7"/>
        <v>-3</v>
      </c>
      <c r="AS39" s="2" t="s">
        <v>151</v>
      </c>
      <c r="AT39" s="6" t="str">
        <f t="shared" si="8"/>
        <v>2 Tied</v>
      </c>
      <c r="AU39" s="2" t="s">
        <v>151</v>
      </c>
      <c r="AV39" s="6">
        <f t="shared" si="9"/>
        <v>6</v>
      </c>
      <c r="AW39" s="6">
        <f t="shared" si="10"/>
        <v>2</v>
      </c>
    </row>
    <row r="40">
      <c r="A40" s="85" t="s">
        <v>27</v>
      </c>
      <c r="B40" s="6">
        <f>if(B8=0,"--",hlookup($A$1,POST!$B$134:$Q$164,POST!$B173,false)-B8)</f>
        <v>1</v>
      </c>
      <c r="C40" s="6">
        <f>if(C8=0,"--",hlookup($A$1,POST!$B$134:$Q$164,POST!B173,false)-C8)</f>
        <v>-1</v>
      </c>
      <c r="D40" s="6">
        <f>if(D8=0,"--",hlookup($A$1,POST!$B$134:$Q$164,POST!B173,false)-D8)</f>
        <v>1</v>
      </c>
      <c r="E40" s="6">
        <f>if(E8=0,"--",hlookup($A$1,POST!$B$134:$Q$164,POST!B173,false)-E8)</f>
        <v>1</v>
      </c>
      <c r="F40" s="6">
        <f>if(F8=0,"--",hlookup($A$1,POST!$B$134:$Q$164,POST!B173,false)-F8)</f>
        <v>-2</v>
      </c>
      <c r="G40" s="6" t="str">
        <f>if(G8=0,"--",hlookup($A$1,POST!$B$134:$Q$164,POST!B173,false)-G8)</f>
        <v>--</v>
      </c>
      <c r="H40" s="6">
        <f>if(H8=0,"--",hlookup($A$1,POST!$B$134:$Q$164,POST!B173,false)-H8)</f>
        <v>-2</v>
      </c>
      <c r="I40" s="6">
        <f>if(I8=0,"--",hlookup($A$1,POST!$B$134:$Q$164,POST!B173,false)-I8)</f>
        <v>0</v>
      </c>
      <c r="J40" s="6" t="str">
        <f>if(J8=0,"--",hlookup($A$1,POST!$B$134:$Q$164,POST!B173,false)-J8)</f>
        <v>--</v>
      </c>
      <c r="K40" s="6">
        <f>if(K8=0,"--",hlookup($A$1,POST!$B$134:$Q$164,POST!B173,false)-K8)</f>
        <v>-1</v>
      </c>
      <c r="L40" s="6">
        <f>if(L8=0,"--",hlookup($A$1,POST!$B$134:$Q$164,POST!B173,false)-L8)</f>
        <v>0</v>
      </c>
      <c r="M40" s="6">
        <f>if(M8=0,"--",hlookup($A$1,POST!$B$134:$Q$164,POST!B173,false)-M8)</f>
        <v>-3</v>
      </c>
      <c r="N40" s="6">
        <f>if(N8=0,"--",hlookup($A$1,POST!$B$134:$Q$164,POST!B173,false)-N8)</f>
        <v>-2</v>
      </c>
      <c r="O40" s="6">
        <f>if(O8=0,"--",hlookup($A$1,POST!$B$134:$Q$164,POST!B173,false)-O8)</f>
        <v>-2</v>
      </c>
      <c r="P40" s="6">
        <f>if(P8=0,"--",hlookup($A$1,POST!$B$134:$Q$164,POST!B173,false)-P8)</f>
        <v>-4</v>
      </c>
      <c r="Q40" s="6">
        <f>if(Q8=0,"--",hlookup($A$1,POST!$B$134:$Q$164,POST!B173,false)-Q8)</f>
        <v>2</v>
      </c>
      <c r="R40" s="6">
        <f>if(R8=0,"--",hlookup($A$1,POST!$B$134:$Q$164,POST!B173,false)-R8)</f>
        <v>-2</v>
      </c>
      <c r="S40" s="6">
        <f>if(S8=0,"--",hlookup($A$1,POST!$B$134:$Q$164,POST!B173,false)-S8)</f>
        <v>-6</v>
      </c>
      <c r="T40" s="6">
        <f>if(T8=0,"--",hlookup($A$1,POST!$B$134:$Q$164,POST!B173,false)-T8)</f>
        <v>-3</v>
      </c>
      <c r="U40" s="6" t="str">
        <f>if(U8=0,"--",hlookup($A$1,POST!$B$134:$Q$164,POST!B173,false)-U8)</f>
        <v>--</v>
      </c>
      <c r="V40" s="6">
        <f>if(V8=0,"--",hlookup($A$1,POST!$B$134:$Q$164,POST!B173,false)-V8)</f>
        <v>0</v>
      </c>
      <c r="W40" s="6">
        <f>if(W8=0,"--",hlookup($A$1,POST!$B$134:$Q$164,POST!B173,false)-W8)</f>
        <v>1</v>
      </c>
      <c r="X40" s="6">
        <f>if(X8=0,"--",hlookup($A$1,POST!$B$134:$Q$164,POST!B173,false)-X8)</f>
        <v>0</v>
      </c>
      <c r="Y40" s="6">
        <f>if(Y8=0,"--",hlookup($A$1,POST!$B$134:$Q$164,POST!B173,false)-Y8)</f>
        <v>0</v>
      </c>
      <c r="Z40" s="6">
        <f>if(Z8=0,"--",hlookup($A$1,POST!$B$134:$Q$164,POST!B173,false)-Z8)</f>
        <v>-3</v>
      </c>
      <c r="AA40" s="2" t="s">
        <v>372</v>
      </c>
      <c r="AB40" s="6">
        <f>if(AB8=0,"--",hlookup($A$1,POST!$B$134:$Q$164,POST!B173,false)-AB8)</f>
        <v>-1</v>
      </c>
      <c r="AC40" s="6">
        <f>if(AC8=0,"--",hlookup($A$1,POST!$B$134:$Q$164,POST!B173,false)-AC8)</f>
        <v>0</v>
      </c>
      <c r="AD40" s="6">
        <f>if(AD8=0,"--",hlookup($A$1,POST!$B$134:$Q$164,POST!B173,false)-AD8)</f>
        <v>-2</v>
      </c>
      <c r="AE40" s="6" t="str">
        <f>if(AE8=0,"--",hlookup($A$1,POST!$B$134:$Q$164,POST!B173,false)-AE8)</f>
        <v>--</v>
      </c>
      <c r="AF40" s="6">
        <f t="shared" si="1"/>
        <v>2</v>
      </c>
      <c r="AG40" s="6">
        <f t="shared" si="2"/>
        <v>-6</v>
      </c>
      <c r="AH40" s="6">
        <f t="shared" si="3"/>
        <v>11.12</v>
      </c>
      <c r="AI40" s="6">
        <f t="shared" si="11"/>
        <v>25</v>
      </c>
      <c r="AJ40" s="6" t="str">
        <f t="shared" si="4"/>
        <v>Dallas</v>
      </c>
      <c r="AK40" s="2" t="s">
        <v>151</v>
      </c>
      <c r="AL40" s="6">
        <f>hlookup($A$1,POST!$B$134:$Q$164,POST!B173,false)</f>
        <v>10</v>
      </c>
      <c r="AM40" s="2" t="s">
        <v>151</v>
      </c>
      <c r="AN40" s="6">
        <f t="shared" si="5"/>
        <v>2</v>
      </c>
      <c r="AO40" s="2" t="s">
        <v>151</v>
      </c>
      <c r="AP40" s="6" t="str">
        <f t="shared" si="6"/>
        <v>[](/MIA) /u/SmokingFrog</v>
      </c>
      <c r="AQ40" s="2" t="s">
        <v>151</v>
      </c>
      <c r="AR40" s="6">
        <f t="shared" si="7"/>
        <v>-6</v>
      </c>
      <c r="AS40" s="2" t="s">
        <v>151</v>
      </c>
      <c r="AT40" s="6" t="str">
        <f t="shared" si="8"/>
        <v>[](/MIN) /u/flyingscissor</v>
      </c>
      <c r="AU40" s="2" t="s">
        <v>151</v>
      </c>
      <c r="AV40" s="6">
        <f t="shared" si="9"/>
        <v>1</v>
      </c>
      <c r="AW40" s="6">
        <f t="shared" si="10"/>
        <v>1</v>
      </c>
    </row>
    <row r="41">
      <c r="A41" s="85" t="s">
        <v>28</v>
      </c>
      <c r="B41" s="6">
        <f>if(B9=0,"--",hlookup($A$1,POST!$B$134:$Q$164,POST!$B174,false)-B9)</f>
        <v>1</v>
      </c>
      <c r="C41" s="6">
        <f>if(C9=0,"--",hlookup($A$1,POST!$B$134:$Q$164,POST!B174,false)-C9)</f>
        <v>1</v>
      </c>
      <c r="D41" s="6">
        <f>if(D9=0,"--",hlookup($A$1,POST!$B$134:$Q$164,POST!B174,false)-D9)</f>
        <v>0</v>
      </c>
      <c r="E41" s="6">
        <f>if(E9=0,"--",hlookup($A$1,POST!$B$134:$Q$164,POST!B174,false)-E9)</f>
        <v>1</v>
      </c>
      <c r="F41" s="6">
        <f>if(F9=0,"--",hlookup($A$1,POST!$B$134:$Q$164,POST!B174,false)-F9)</f>
        <v>0</v>
      </c>
      <c r="G41" s="6" t="str">
        <f>if(G9=0,"--",hlookup($A$1,POST!$B$134:$Q$164,POST!B174,false)-G9)</f>
        <v>--</v>
      </c>
      <c r="H41" s="6">
        <f>if(H9=0,"--",hlookup($A$1,POST!$B$134:$Q$164,POST!B174,false)-H9)</f>
        <v>0</v>
      </c>
      <c r="I41" s="6">
        <f>if(I9=0,"--",hlookup($A$1,POST!$B$134:$Q$164,POST!B174,false)-I9)</f>
        <v>1</v>
      </c>
      <c r="J41" s="6" t="str">
        <f>if(J9=0,"--",hlookup($A$1,POST!$B$134:$Q$164,POST!B174,false)-J9)</f>
        <v>--</v>
      </c>
      <c r="K41" s="6">
        <f>if(K9=0,"--",hlookup($A$1,POST!$B$134:$Q$164,POST!B174,false)-K9)</f>
        <v>0</v>
      </c>
      <c r="L41" s="6">
        <f>if(L9=0,"--",hlookup($A$1,POST!$B$134:$Q$164,POST!B174,false)-L9)</f>
        <v>1</v>
      </c>
      <c r="M41" s="6">
        <f>if(M9=0,"--",hlookup($A$1,POST!$B$134:$Q$164,POST!B174,false)-M9)</f>
        <v>1</v>
      </c>
      <c r="N41" s="6">
        <f>if(N9=0,"--",hlookup($A$1,POST!$B$134:$Q$164,POST!B174,false)-N9)</f>
        <v>0</v>
      </c>
      <c r="O41" s="6">
        <f>if(O9=0,"--",hlookup($A$1,POST!$B$134:$Q$164,POST!B174,false)-O9)</f>
        <v>0</v>
      </c>
      <c r="P41" s="6">
        <f>if(P9=0,"--",hlookup($A$1,POST!$B$134:$Q$164,POST!B174,false)-P9)</f>
        <v>0</v>
      </c>
      <c r="Q41" s="6">
        <f>if(Q9=0,"--",hlookup($A$1,POST!$B$134:$Q$164,POST!B174,false)-Q9)</f>
        <v>1</v>
      </c>
      <c r="R41" s="6">
        <f>if(R9=0,"--",hlookup($A$1,POST!$B$134:$Q$164,POST!B174,false)-R9)</f>
        <v>-1</v>
      </c>
      <c r="S41" s="6">
        <f>if(S9=0,"--",hlookup($A$1,POST!$B$134:$Q$164,POST!B174,false)-S9)</f>
        <v>3</v>
      </c>
      <c r="T41" s="6">
        <f>if(T9=0,"--",hlookup($A$1,POST!$B$134:$Q$164,POST!B174,false)-T9)</f>
        <v>0</v>
      </c>
      <c r="U41" s="6" t="str">
        <f>if(U9=0,"--",hlookup($A$1,POST!$B$134:$Q$164,POST!B174,false)-U9)</f>
        <v>--</v>
      </c>
      <c r="V41" s="6">
        <f>if(V9=0,"--",hlookup($A$1,POST!$B$134:$Q$164,POST!B174,false)-V9)</f>
        <v>1</v>
      </c>
      <c r="W41" s="6">
        <f>if(W9=0,"--",hlookup($A$1,POST!$B$134:$Q$164,POST!B174,false)-W9)</f>
        <v>0</v>
      </c>
      <c r="X41" s="6">
        <f>if(X9=0,"--",hlookup($A$1,POST!$B$134:$Q$164,POST!B174,false)-X9)</f>
        <v>2</v>
      </c>
      <c r="Y41" s="6">
        <f>if(Y9=0,"--",hlookup($A$1,POST!$B$134:$Q$164,POST!B174,false)-Y9)</f>
        <v>1</v>
      </c>
      <c r="Z41" s="6">
        <f>if(Z9=0,"--",hlookup($A$1,POST!$B$134:$Q$164,POST!B174,false)-Z9)</f>
        <v>0</v>
      </c>
      <c r="AA41" s="6" t="str">
        <f>if(AA9=0,"--",hlookup($A$1,POST!$B$134:$Q$164,POST!B174,false)-AA9)</f>
        <v>--</v>
      </c>
      <c r="AB41" s="6">
        <f>if(AB9=0,"--",hlookup($A$1,POST!$B$134:$Q$164,POST!B174,false)-AB9)</f>
        <v>2</v>
      </c>
      <c r="AC41" s="6">
        <f>if(AC9=0,"--",hlookup($A$1,POST!$B$134:$Q$164,POST!B174,false)-AC9)</f>
        <v>2</v>
      </c>
      <c r="AD41" s="6">
        <f>if(AD9=0,"--",hlookup($A$1,POST!$B$134:$Q$164,POST!B174,false)-AD9)</f>
        <v>1</v>
      </c>
      <c r="AE41" s="6" t="str">
        <f>if(AE9=0,"--",hlookup($A$1,POST!$B$134:$Q$164,POST!B174,false)-AE9)</f>
        <v>--</v>
      </c>
      <c r="AF41" s="6">
        <f t="shared" si="1"/>
        <v>3</v>
      </c>
      <c r="AG41" s="6">
        <f t="shared" si="2"/>
        <v>-1</v>
      </c>
      <c r="AH41" s="6">
        <f t="shared" si="3"/>
        <v>25.28</v>
      </c>
      <c r="AI41" s="6">
        <f t="shared" si="11"/>
        <v>24</v>
      </c>
      <c r="AJ41" s="6" t="str">
        <f t="shared" si="4"/>
        <v>Denver</v>
      </c>
      <c r="AK41" s="2" t="s">
        <v>151</v>
      </c>
      <c r="AL41" s="6">
        <f>hlookup($A$1,POST!$B$134:$Q$164,POST!B174,false)</f>
        <v>26</v>
      </c>
      <c r="AM41" s="2" t="s">
        <v>151</v>
      </c>
      <c r="AN41" s="6">
        <f t="shared" si="5"/>
        <v>3</v>
      </c>
      <c r="AO41" s="2" t="s">
        <v>151</v>
      </c>
      <c r="AP41" s="6" t="str">
        <f t="shared" si="6"/>
        <v>[](/MIN) /u/flyingscissor</v>
      </c>
      <c r="AQ41" s="2" t="s">
        <v>151</v>
      </c>
      <c r="AR41" s="6">
        <f t="shared" si="7"/>
        <v>-1</v>
      </c>
      <c r="AS41" s="2" t="s">
        <v>151</v>
      </c>
      <c r="AT41" s="6" t="str">
        <f t="shared" si="8"/>
        <v>[](/MIL) /u/dichloroethane</v>
      </c>
      <c r="AU41" s="2" t="s">
        <v>151</v>
      </c>
      <c r="AV41" s="6">
        <f t="shared" si="9"/>
        <v>1</v>
      </c>
      <c r="AW41" s="6">
        <f t="shared" si="10"/>
        <v>1</v>
      </c>
    </row>
    <row r="42">
      <c r="A42" s="85" t="s">
        <v>29</v>
      </c>
      <c r="B42" s="6">
        <f>if(B10=0,"--",hlookup($A$1,POST!$B$134:$Q$164,POST!$B175,false)-B10)</f>
        <v>0</v>
      </c>
      <c r="C42" s="6">
        <f>if(C10=0,"--",hlookup($A$1,POST!$B$134:$Q$164,POST!B175,false)-C10)</f>
        <v>0</v>
      </c>
      <c r="D42" s="6">
        <f>if(D10=0,"--",hlookup($A$1,POST!$B$134:$Q$164,POST!B175,false)-D10)</f>
        <v>1</v>
      </c>
      <c r="E42" s="6">
        <f>if(E10=0,"--",hlookup($A$1,POST!$B$134:$Q$164,POST!B175,false)-E10)</f>
        <v>1</v>
      </c>
      <c r="F42" s="6">
        <f>if(F10=0,"--",hlookup($A$1,POST!$B$134:$Q$164,POST!B175,false)-F10)</f>
        <v>4</v>
      </c>
      <c r="G42" s="6" t="str">
        <f>if(G10=0,"--",hlookup($A$1,POST!$B$134:$Q$164,POST!B175,false)-G10)</f>
        <v>--</v>
      </c>
      <c r="H42" s="6">
        <f>if(H10=0,"--",hlookup($A$1,POST!$B$134:$Q$164,POST!B175,false)-H10)</f>
        <v>0</v>
      </c>
      <c r="I42" s="6">
        <f>if(I10=0,"--",hlookup($A$1,POST!$B$134:$Q$164,POST!B175,false)-I10)</f>
        <v>0</v>
      </c>
      <c r="J42" s="6" t="str">
        <f>if(J10=0,"--",hlookup($A$1,POST!$B$134:$Q$164,POST!B175,false)-J10)</f>
        <v>--</v>
      </c>
      <c r="K42" s="6">
        <f>if(K10=0,"--",hlookup($A$1,POST!$B$134:$Q$164,POST!B175,false)-K10)</f>
        <v>2</v>
      </c>
      <c r="L42" s="6">
        <f>if(L10=0,"--",hlookup($A$1,POST!$B$134:$Q$164,POST!B175,false)-L10)</f>
        <v>0</v>
      </c>
      <c r="M42" s="6">
        <f>if(M10=0,"--",hlookup($A$1,POST!$B$134:$Q$164,POST!B175,false)-M10)</f>
        <v>2</v>
      </c>
      <c r="N42" s="6">
        <f>if(N10=0,"--",hlookup($A$1,POST!$B$134:$Q$164,POST!B175,false)-N10)</f>
        <v>4</v>
      </c>
      <c r="O42" s="6">
        <f>if(O10=0,"--",hlookup($A$1,POST!$B$134:$Q$164,POST!B175,false)-O10)</f>
        <v>2</v>
      </c>
      <c r="P42" s="6">
        <f>if(P10=0,"--",hlookup($A$1,POST!$B$134:$Q$164,POST!B175,false)-P10)</f>
        <v>1</v>
      </c>
      <c r="Q42" s="6">
        <f>if(Q10=0,"--",hlookup($A$1,POST!$B$134:$Q$164,POST!B175,false)-Q10)</f>
        <v>0</v>
      </c>
      <c r="R42" s="6">
        <f>if(R10=0,"--",hlookup($A$1,POST!$B$134:$Q$164,POST!B175,false)-R10)</f>
        <v>0</v>
      </c>
      <c r="S42" s="6">
        <f>if(S10=0,"--",hlookup($A$1,POST!$B$134:$Q$164,POST!B175,false)-S10)</f>
        <v>-1</v>
      </c>
      <c r="T42" s="6">
        <f>if(T10=0,"--",hlookup($A$1,POST!$B$134:$Q$164,POST!B175,false)-T10)</f>
        <v>0</v>
      </c>
      <c r="U42" s="6" t="str">
        <f>if(U10=0,"--",hlookup($A$1,POST!$B$134:$Q$164,POST!B175,false)-U10)</f>
        <v>--</v>
      </c>
      <c r="V42" s="6">
        <f>if(V10=0,"--",hlookup($A$1,POST!$B$134:$Q$164,POST!B175,false)-V10)</f>
        <v>1</v>
      </c>
      <c r="W42" s="6">
        <f>if(W10=0,"--",hlookup($A$1,POST!$B$134:$Q$164,POST!B175,false)-W10)</f>
        <v>0</v>
      </c>
      <c r="X42" s="6">
        <f>if(X10=0,"--",hlookup($A$1,POST!$B$134:$Q$164,POST!B175,false)-X10)</f>
        <v>0</v>
      </c>
      <c r="Y42" s="6">
        <f>if(Y10=0,"--",hlookup($A$1,POST!$B$134:$Q$164,POST!B175,false)-Y10)</f>
        <v>0</v>
      </c>
      <c r="Z42" s="6">
        <f>if(Z10=0,"--",hlookup($A$1,POST!$B$134:$Q$164,POST!B175,false)-Z10)</f>
        <v>0</v>
      </c>
      <c r="AA42" s="6" t="str">
        <f>if(AA10=0,"--",hlookup($A$1,POST!$B$134:$Q$164,POST!B175,false)-AA10)</f>
        <v>--</v>
      </c>
      <c r="AB42" s="6">
        <f>if(AB10=0,"--",hlookup($A$1,POST!$B$134:$Q$164,POST!B175,false)-AB10)</f>
        <v>0</v>
      </c>
      <c r="AC42" s="6">
        <f>if(AC10=0,"--",hlookup($A$1,POST!$B$134:$Q$164,POST!B175,false)-AC10)</f>
        <v>-2</v>
      </c>
      <c r="AD42" s="6">
        <f>if(AD10=0,"--",hlookup($A$1,POST!$B$134:$Q$164,POST!B175,false)-AD10)</f>
        <v>0</v>
      </c>
      <c r="AE42" s="6" t="str">
        <f>if(AE10=0,"--",hlookup($A$1,POST!$B$134:$Q$164,POST!B175,false)-AE10)</f>
        <v>--</v>
      </c>
      <c r="AF42" s="6">
        <f t="shared" si="1"/>
        <v>4</v>
      </c>
      <c r="AG42" s="6">
        <f t="shared" si="2"/>
        <v>-2</v>
      </c>
      <c r="AH42" s="6">
        <f t="shared" si="3"/>
        <v>22.4</v>
      </c>
      <c r="AI42" s="6">
        <f t="shared" si="11"/>
        <v>23</v>
      </c>
      <c r="AJ42" s="6" t="str">
        <f t="shared" si="4"/>
        <v>Detroit</v>
      </c>
      <c r="AK42" s="2" t="s">
        <v>151</v>
      </c>
      <c r="AL42" s="6">
        <f>hlookup($A$1,POST!$B$134:$Q$164,POST!B175,false)</f>
        <v>23</v>
      </c>
      <c r="AM42" s="2" t="s">
        <v>151</v>
      </c>
      <c r="AN42" s="6">
        <f t="shared" si="5"/>
        <v>4</v>
      </c>
      <c r="AO42" s="2" t="s">
        <v>151</v>
      </c>
      <c r="AP42" s="6" t="str">
        <f t="shared" si="6"/>
        <v>2 Tied</v>
      </c>
      <c r="AQ42" s="2" t="s">
        <v>151</v>
      </c>
      <c r="AR42" s="6">
        <f t="shared" si="7"/>
        <v>-2</v>
      </c>
      <c r="AS42" s="2" t="s">
        <v>151</v>
      </c>
      <c r="AT42" s="6" t="str">
        <f t="shared" si="8"/>
        <v>[](/TOR) /u/ianicrr</v>
      </c>
      <c r="AU42" s="2" t="s">
        <v>151</v>
      </c>
      <c r="AV42" s="6">
        <f t="shared" si="9"/>
        <v>2</v>
      </c>
      <c r="AW42" s="6">
        <f t="shared" si="10"/>
        <v>1</v>
      </c>
    </row>
    <row r="43">
      <c r="A43" s="85" t="s">
        <v>30</v>
      </c>
      <c r="B43" s="6">
        <f>if(B11=0,"--",hlookup($A$1,POST!$B$134:$Q$164,POST!$B176,false)-B11)</f>
        <v>0</v>
      </c>
      <c r="C43" s="6">
        <f>if(C11=0,"--",hlookup($A$1,POST!$B$134:$Q$164,POST!B176,false)-C11)</f>
        <v>0</v>
      </c>
      <c r="D43" s="6">
        <f>if(D11=0,"--",hlookup($A$1,POST!$B$134:$Q$164,POST!B176,false)-D11)</f>
        <v>0</v>
      </c>
      <c r="E43" s="6">
        <f>if(E11=0,"--",hlookup($A$1,POST!$B$134:$Q$164,POST!B176,false)-E11)</f>
        <v>0</v>
      </c>
      <c r="F43" s="6">
        <f>if(F11=0,"--",hlookup($A$1,POST!$B$134:$Q$164,POST!B176,false)-F11)</f>
        <v>-1</v>
      </c>
      <c r="G43" s="6" t="str">
        <f>if(G11=0,"--",hlookup($A$1,POST!$B$134:$Q$164,POST!B176,false)-G11)</f>
        <v>--</v>
      </c>
      <c r="H43" s="6">
        <f>if(H11=0,"--",hlookup($A$1,POST!$B$134:$Q$164,POST!B176,false)-H11)</f>
        <v>0</v>
      </c>
      <c r="I43" s="6">
        <f>if(I11=0,"--",hlookup($A$1,POST!$B$134:$Q$164,POST!B176,false)-I11)</f>
        <v>0</v>
      </c>
      <c r="J43" s="6" t="str">
        <f>if(J11=0,"--",hlookup($A$1,POST!$B$134:$Q$164,POST!B176,false)-J11)</f>
        <v>--</v>
      </c>
      <c r="K43" s="6">
        <f>if(K11=0,"--",hlookup($A$1,POST!$B$134:$Q$164,POST!B176,false)-K11)</f>
        <v>-1</v>
      </c>
      <c r="L43" s="6">
        <f>if(L11=0,"--",hlookup($A$1,POST!$B$134:$Q$164,POST!B176,false)-L11)</f>
        <v>0</v>
      </c>
      <c r="M43" s="6">
        <f>if(M11=0,"--",hlookup($A$1,POST!$B$134:$Q$164,POST!B176,false)-M11)</f>
        <v>0</v>
      </c>
      <c r="N43" s="6">
        <f>if(N11=0,"--",hlookup($A$1,POST!$B$134:$Q$164,POST!B176,false)-N11)</f>
        <v>0</v>
      </c>
      <c r="O43" s="6">
        <f>if(O11=0,"--",hlookup($A$1,POST!$B$134:$Q$164,POST!B176,false)-O11)</f>
        <v>0</v>
      </c>
      <c r="P43" s="6">
        <f>if(P11=0,"--",hlookup($A$1,POST!$B$134:$Q$164,POST!B176,false)-P11)</f>
        <v>0</v>
      </c>
      <c r="Q43" s="6">
        <f>if(Q11=0,"--",hlookup($A$1,POST!$B$134:$Q$164,POST!B176,false)-Q11)</f>
        <v>0</v>
      </c>
      <c r="R43" s="6">
        <f>if(R11=0,"--",hlookup($A$1,POST!$B$134:$Q$164,POST!B176,false)-R11)</f>
        <v>-1</v>
      </c>
      <c r="S43" s="6">
        <f>if(S11=0,"--",hlookup($A$1,POST!$B$134:$Q$164,POST!B176,false)-S11)</f>
        <v>0</v>
      </c>
      <c r="T43" s="6">
        <f>if(T11=0,"--",hlookup($A$1,POST!$B$134:$Q$164,POST!B176,false)-T11)</f>
        <v>-1</v>
      </c>
      <c r="U43" s="6" t="str">
        <f>if(U11=0,"--",hlookup($A$1,POST!$B$134:$Q$164,POST!B176,false)-U11)</f>
        <v>--</v>
      </c>
      <c r="V43" s="6">
        <f>if(V11=0,"--",hlookup($A$1,POST!$B$134:$Q$164,POST!B176,false)-V11)</f>
        <v>-1</v>
      </c>
      <c r="W43" s="6">
        <f>if(W11=0,"--",hlookup($A$1,POST!$B$134:$Q$164,POST!B176,false)-W11)</f>
        <v>-1</v>
      </c>
      <c r="X43" s="6">
        <f>if(X11=0,"--",hlookup($A$1,POST!$B$134:$Q$164,POST!B176,false)-X11)</f>
        <v>-1</v>
      </c>
      <c r="Y43" s="6">
        <f>if(Y11=0,"--",hlookup($A$1,POST!$B$134:$Q$164,POST!B176,false)-Y11)</f>
        <v>0</v>
      </c>
      <c r="Z43" s="6">
        <f>if(Z11=0,"--",hlookup($A$1,POST!$B$134:$Q$164,POST!B176,false)-Z11)</f>
        <v>-1</v>
      </c>
      <c r="AA43" s="6" t="str">
        <f>if(AA11=0,"--",hlookup($A$1,POST!$B$134:$Q$164,POST!B176,false)-AA11)</f>
        <v>--</v>
      </c>
      <c r="AB43" s="6">
        <f>if(AB11=0,"--",hlookup($A$1,POST!$B$134:$Q$164,POST!B176,false)-AB11)</f>
        <v>0</v>
      </c>
      <c r="AC43" s="6">
        <f>if(AC11=0,"--",hlookup($A$1,POST!$B$134:$Q$164,POST!B176,false)-AC11)</f>
        <v>0</v>
      </c>
      <c r="AD43" s="6">
        <f>if(AD11=0,"--",hlookup($A$1,POST!$B$134:$Q$164,POST!B176,false)-AD11)</f>
        <v>0</v>
      </c>
      <c r="AE43" s="6" t="str">
        <f>if(AE11=0,"--",hlookup($A$1,POST!$B$134:$Q$164,POST!B176,false)-AE11)</f>
        <v>--</v>
      </c>
      <c r="AF43" s="6">
        <f t="shared" si="1"/>
        <v>0</v>
      </c>
      <c r="AG43" s="6">
        <f t="shared" si="2"/>
        <v>-1</v>
      </c>
      <c r="AH43" s="6">
        <f t="shared" si="3"/>
        <v>1.32</v>
      </c>
      <c r="AI43" s="6">
        <f t="shared" si="11"/>
        <v>22</v>
      </c>
      <c r="AJ43" s="6" t="str">
        <f t="shared" si="4"/>
        <v>Golden State</v>
      </c>
      <c r="AK43" s="2" t="s">
        <v>151</v>
      </c>
      <c r="AL43" s="6">
        <f>hlookup($A$1,POST!$B$134:$Q$164,POST!B176,false)</f>
        <v>1</v>
      </c>
      <c r="AM43" s="2" t="s">
        <v>151</v>
      </c>
      <c r="AN43" s="6">
        <f t="shared" si="5"/>
        <v>0</v>
      </c>
      <c r="AO43" s="2" t="s">
        <v>151</v>
      </c>
      <c r="AP43" s="6" t="str">
        <f t="shared" si="6"/>
        <v>17 Tied</v>
      </c>
      <c r="AQ43" s="2" t="s">
        <v>151</v>
      </c>
      <c r="AR43" s="6">
        <f t="shared" si="7"/>
        <v>-1</v>
      </c>
      <c r="AS43" s="2" t="s">
        <v>151</v>
      </c>
      <c r="AT43" s="6" t="str">
        <f t="shared" si="8"/>
        <v>8 Tied</v>
      </c>
      <c r="AU43" s="2" t="s">
        <v>151</v>
      </c>
      <c r="AV43" s="6">
        <f t="shared" si="9"/>
        <v>17</v>
      </c>
      <c r="AW43" s="6">
        <f t="shared" si="10"/>
        <v>8</v>
      </c>
    </row>
    <row r="44">
      <c r="A44" s="85" t="s">
        <v>31</v>
      </c>
      <c r="B44" s="6">
        <f>if(B12=0,"--",hlookup($A$1,POST!$B$134:$Q$164,POST!$B177,false)-B12)</f>
        <v>0</v>
      </c>
      <c r="C44" s="6">
        <f>if(C12=0,"--",hlookup($A$1,POST!$B$134:$Q$164,POST!B177,false)-C12)</f>
        <v>-1</v>
      </c>
      <c r="D44" s="6">
        <f>if(D12=0,"--",hlookup($A$1,POST!$B$134:$Q$164,POST!B177,false)-D12)</f>
        <v>-2</v>
      </c>
      <c r="E44" s="6">
        <f>if(E12=0,"--",hlookup($A$1,POST!$B$134:$Q$164,POST!B177,false)-E12)</f>
        <v>-2</v>
      </c>
      <c r="F44" s="6">
        <f>if(F12=0,"--",hlookup($A$1,POST!$B$134:$Q$164,POST!B177,false)-F12)</f>
        <v>1</v>
      </c>
      <c r="G44" s="6" t="str">
        <f>if(G12=0,"--",hlookup($A$1,POST!$B$134:$Q$164,POST!B177,false)-G12)</f>
        <v>--</v>
      </c>
      <c r="H44" s="6">
        <f>if(H12=0,"--",hlookup($A$1,POST!$B$134:$Q$164,POST!B177,false)-H12)</f>
        <v>2</v>
      </c>
      <c r="I44" s="6">
        <f>if(I12=0,"--",hlookup($A$1,POST!$B$134:$Q$164,POST!B177,false)-I12)</f>
        <v>1</v>
      </c>
      <c r="J44" s="6" t="str">
        <f>if(J12=0,"--",hlookup($A$1,POST!$B$134:$Q$164,POST!B177,false)-J12)</f>
        <v>--</v>
      </c>
      <c r="K44" s="6">
        <f>if(K12=0,"--",hlookup($A$1,POST!$B$134:$Q$164,POST!B177,false)-K12)</f>
        <v>-1</v>
      </c>
      <c r="L44" s="6">
        <f>if(L12=0,"--",hlookup($A$1,POST!$B$134:$Q$164,POST!B177,false)-L12)</f>
        <v>0</v>
      </c>
      <c r="M44" s="6">
        <f>if(M12=0,"--",hlookup($A$1,POST!$B$134:$Q$164,POST!B177,false)-M12)</f>
        <v>2</v>
      </c>
      <c r="N44" s="6">
        <f>if(N12=0,"--",hlookup($A$1,POST!$B$134:$Q$164,POST!B177,false)-N12)</f>
        <v>-2</v>
      </c>
      <c r="O44" s="6">
        <f>if(O12=0,"--",hlookup($A$1,POST!$B$134:$Q$164,POST!B177,false)-O12)</f>
        <v>2</v>
      </c>
      <c r="P44" s="6">
        <f>if(P12=0,"--",hlookup($A$1,POST!$B$134:$Q$164,POST!B177,false)-P12)</f>
        <v>0</v>
      </c>
      <c r="Q44" s="6">
        <f>if(Q12=0,"--",hlookup($A$1,POST!$B$134:$Q$164,POST!B177,false)-Q12)</f>
        <v>1</v>
      </c>
      <c r="R44" s="6">
        <f>if(R12=0,"--",hlookup($A$1,POST!$B$134:$Q$164,POST!B177,false)-R12)</f>
        <v>0</v>
      </c>
      <c r="S44" s="6">
        <f>if(S12=0,"--",hlookup($A$1,POST!$B$134:$Q$164,POST!B177,false)-S12)</f>
        <v>1</v>
      </c>
      <c r="T44" s="6">
        <f>if(T12=0,"--",hlookup($A$1,POST!$B$134:$Q$164,POST!B177,false)-T12)</f>
        <v>-2</v>
      </c>
      <c r="U44" s="6" t="str">
        <f>if(U12=0,"--",hlookup($A$1,POST!$B$134:$Q$164,POST!B177,false)-U12)</f>
        <v>--</v>
      </c>
      <c r="V44" s="6">
        <f>if(V12=0,"--",hlookup($A$1,POST!$B$134:$Q$164,POST!B177,false)-V12)</f>
        <v>-2</v>
      </c>
      <c r="W44" s="6">
        <f>if(W12=0,"--",hlookup($A$1,POST!$B$134:$Q$164,POST!B177,false)-W12)</f>
        <v>-1</v>
      </c>
      <c r="X44" s="6">
        <f>if(X12=0,"--",hlookup($A$1,POST!$B$134:$Q$164,POST!B177,false)-X12)</f>
        <v>-1</v>
      </c>
      <c r="Y44" s="6">
        <f>if(Y12=0,"--",hlookup($A$1,POST!$B$134:$Q$164,POST!B177,false)-Y12)</f>
        <v>-2</v>
      </c>
      <c r="Z44" s="6">
        <f>if(Z12=0,"--",hlookup($A$1,POST!$B$134:$Q$164,POST!B177,false)-Z12)</f>
        <v>-1</v>
      </c>
      <c r="AA44" s="6" t="str">
        <f>if(AA12=0,"--",hlookup($A$1,POST!$B$134:$Q$164,POST!B177,false)-AA12)</f>
        <v>--</v>
      </c>
      <c r="AB44" s="6">
        <f>if(AB12=0,"--",hlookup($A$1,POST!$B$134:$Q$164,POST!B177,false)-AB12)</f>
        <v>-1</v>
      </c>
      <c r="AC44" s="6">
        <f>if(AC12=0,"--",hlookup($A$1,POST!$B$134:$Q$164,POST!B177,false)-AC12)</f>
        <v>1</v>
      </c>
      <c r="AD44" s="6">
        <f>if(AD12=0,"--",hlookup($A$1,POST!$B$134:$Q$164,POST!B177,false)-AD12)</f>
        <v>-2</v>
      </c>
      <c r="AE44" s="6" t="str">
        <f>if(AE12=0,"--",hlookup($A$1,POST!$B$134:$Q$164,POST!B177,false)-AE12)</f>
        <v>--</v>
      </c>
      <c r="AF44" s="6">
        <f t="shared" si="1"/>
        <v>2</v>
      </c>
      <c r="AG44" s="6">
        <f t="shared" si="2"/>
        <v>-2</v>
      </c>
      <c r="AH44" s="6">
        <f t="shared" si="3"/>
        <v>4.36</v>
      </c>
      <c r="AI44" s="6">
        <f t="shared" si="11"/>
        <v>21</v>
      </c>
      <c r="AJ44" s="6" t="str">
        <f t="shared" si="4"/>
        <v>Houston</v>
      </c>
      <c r="AK44" s="2" t="s">
        <v>151</v>
      </c>
      <c r="AL44" s="6">
        <f>hlookup($A$1,POST!$B$134:$Q$164,POST!B177,false)</f>
        <v>4</v>
      </c>
      <c r="AM44" s="2" t="s">
        <v>151</v>
      </c>
      <c r="AN44" s="6">
        <f t="shared" si="5"/>
        <v>2</v>
      </c>
      <c r="AO44" s="2" t="s">
        <v>151</v>
      </c>
      <c r="AP44" s="6" t="str">
        <f t="shared" si="6"/>
        <v>3 Tied</v>
      </c>
      <c r="AQ44" s="2" t="s">
        <v>151</v>
      </c>
      <c r="AR44" s="6">
        <f t="shared" si="7"/>
        <v>-2</v>
      </c>
      <c r="AS44" s="2" t="s">
        <v>151</v>
      </c>
      <c r="AT44" s="6" t="str">
        <f t="shared" si="8"/>
        <v>7 Tied</v>
      </c>
      <c r="AU44" s="2" t="s">
        <v>151</v>
      </c>
      <c r="AV44" s="6">
        <f t="shared" si="9"/>
        <v>3</v>
      </c>
      <c r="AW44" s="6">
        <f t="shared" si="10"/>
        <v>7</v>
      </c>
    </row>
    <row r="45">
      <c r="A45" s="85" t="s">
        <v>32</v>
      </c>
      <c r="B45" s="6">
        <f>if(B13=0,"--",hlookup($A$1,POST!$B$134:$Q$164,POST!$B178,false)-B13)</f>
        <v>0</v>
      </c>
      <c r="C45" s="6">
        <f>if(C13=0,"--",hlookup($A$1,POST!$B$134:$Q$164,POST!B178,false)-C13)</f>
        <v>1</v>
      </c>
      <c r="D45" s="6">
        <f>if(D13=0,"--",hlookup($A$1,POST!$B$134:$Q$164,POST!B178,false)-D13)</f>
        <v>0</v>
      </c>
      <c r="E45" s="6">
        <f>if(E13=0,"--",hlookup($A$1,POST!$B$134:$Q$164,POST!B178,false)-E13)</f>
        <v>2</v>
      </c>
      <c r="F45" s="6">
        <f>if(F13=0,"--",hlookup($A$1,POST!$B$134:$Q$164,POST!B178,false)-F13)</f>
        <v>4</v>
      </c>
      <c r="G45" s="6" t="str">
        <f>if(G13=0,"--",hlookup($A$1,POST!$B$134:$Q$164,POST!B178,false)-G13)</f>
        <v>--</v>
      </c>
      <c r="H45" s="6">
        <f>if(H13=0,"--",hlookup($A$1,POST!$B$134:$Q$164,POST!B178,false)-H13)</f>
        <v>3</v>
      </c>
      <c r="I45" s="6">
        <f>if(I13=0,"--",hlookup($A$1,POST!$B$134:$Q$164,POST!B178,false)-I13)</f>
        <v>0</v>
      </c>
      <c r="J45" s="6" t="str">
        <f>if(J13=0,"--",hlookup($A$1,POST!$B$134:$Q$164,POST!B178,false)-J13)</f>
        <v>--</v>
      </c>
      <c r="K45" s="6">
        <f>if(K13=0,"--",hlookup($A$1,POST!$B$134:$Q$164,POST!B178,false)-K13)</f>
        <v>2</v>
      </c>
      <c r="L45" s="6">
        <f>if(L13=0,"--",hlookup($A$1,POST!$B$134:$Q$164,POST!B178,false)-L13)</f>
        <v>-2</v>
      </c>
      <c r="M45" s="6">
        <f>if(M13=0,"--",hlookup($A$1,POST!$B$134:$Q$164,POST!B178,false)-M13)</f>
        <v>1</v>
      </c>
      <c r="N45" s="6">
        <f>if(N13=0,"--",hlookup($A$1,POST!$B$134:$Q$164,POST!B178,false)-N13)</f>
        <v>-1</v>
      </c>
      <c r="O45" s="6">
        <f>if(O13=0,"--",hlookup($A$1,POST!$B$134:$Q$164,POST!B178,false)-O13)</f>
        <v>0</v>
      </c>
      <c r="P45" s="6">
        <f>if(P13=0,"--",hlookup($A$1,POST!$B$134:$Q$164,POST!B178,false)-P13)</f>
        <v>4</v>
      </c>
      <c r="Q45" s="6">
        <f>if(Q13=0,"--",hlookup($A$1,POST!$B$134:$Q$164,POST!B178,false)-Q13)</f>
        <v>-4</v>
      </c>
      <c r="R45" s="6">
        <f>if(R13=0,"--",hlookup($A$1,POST!$B$134:$Q$164,POST!B178,false)-R13)</f>
        <v>3</v>
      </c>
      <c r="S45" s="6">
        <f>if(S13=0,"--",hlookup($A$1,POST!$B$134:$Q$164,POST!B178,false)-S13)</f>
        <v>2</v>
      </c>
      <c r="T45" s="6">
        <f>if(T13=0,"--",hlookup($A$1,POST!$B$134:$Q$164,POST!B178,false)-T13)</f>
        <v>0</v>
      </c>
      <c r="U45" s="6" t="str">
        <f>if(U13=0,"--",hlookup($A$1,POST!$B$134:$Q$164,POST!B178,false)-U13)</f>
        <v>--</v>
      </c>
      <c r="V45" s="6">
        <f>if(V13=0,"--",hlookup($A$1,POST!$B$134:$Q$164,POST!B178,false)-V13)</f>
        <v>0</v>
      </c>
      <c r="W45" s="6">
        <f>if(W13=0,"--",hlookup($A$1,POST!$B$134:$Q$164,POST!B178,false)-W13)</f>
        <v>-1</v>
      </c>
      <c r="X45" s="6">
        <f>if(X13=0,"--",hlookup($A$1,POST!$B$134:$Q$164,POST!B178,false)-X13)</f>
        <v>0</v>
      </c>
      <c r="Y45" s="6">
        <f>if(Y13=0,"--",hlookup($A$1,POST!$B$134:$Q$164,POST!B178,false)-Y13)</f>
        <v>3</v>
      </c>
      <c r="Z45" s="6">
        <f>if(Z13=0,"--",hlookup($A$1,POST!$B$134:$Q$164,POST!B178,false)-Z13)</f>
        <v>0</v>
      </c>
      <c r="AA45" s="6" t="str">
        <f>if(AA13=0,"--",hlookup($A$1,POST!$B$134:$Q$164,POST!B178,false)-AA13)</f>
        <v>--</v>
      </c>
      <c r="AB45" s="6">
        <f>if(AB13=0,"--",hlookup($A$1,POST!$B$134:$Q$164,POST!B178,false)-AB13)</f>
        <v>1</v>
      </c>
      <c r="AC45" s="6">
        <f>if(AC13=0,"--",hlookup($A$1,POST!$B$134:$Q$164,POST!B178,false)-AC13)</f>
        <v>6</v>
      </c>
      <c r="AD45" s="6">
        <f>if(AD13=0,"--",hlookup($A$1,POST!$B$134:$Q$164,POST!B178,false)-AD13)</f>
        <v>3</v>
      </c>
      <c r="AE45" s="6" t="str">
        <f>if(AE13=0,"--",hlookup($A$1,POST!$B$134:$Q$164,POST!B178,false)-AE13)</f>
        <v>--</v>
      </c>
      <c r="AF45" s="6">
        <f t="shared" si="1"/>
        <v>6</v>
      </c>
      <c r="AG45" s="6">
        <f t="shared" si="2"/>
        <v>-4</v>
      </c>
      <c r="AH45" s="6">
        <f t="shared" si="3"/>
        <v>18.92</v>
      </c>
      <c r="AI45" s="6">
        <f t="shared" si="11"/>
        <v>20</v>
      </c>
      <c r="AJ45" s="6" t="str">
        <f t="shared" si="4"/>
        <v>Indiana</v>
      </c>
      <c r="AK45" s="2" t="s">
        <v>151</v>
      </c>
      <c r="AL45" s="6">
        <f>hlookup($A$1,POST!$B$134:$Q$164,POST!B178,false)</f>
        <v>20</v>
      </c>
      <c r="AM45" s="2" t="s">
        <v>151</v>
      </c>
      <c r="AN45" s="6">
        <f t="shared" si="5"/>
        <v>6</v>
      </c>
      <c r="AO45" s="2" t="s">
        <v>151</v>
      </c>
      <c r="AP45" s="6" t="str">
        <f t="shared" si="6"/>
        <v>[](/TOR) /u/ianicrr</v>
      </c>
      <c r="AQ45" s="2" t="s">
        <v>151</v>
      </c>
      <c r="AR45" s="6">
        <f t="shared" si="7"/>
        <v>-4</v>
      </c>
      <c r="AS45" s="2" t="s">
        <v>151</v>
      </c>
      <c r="AT45" s="6" t="str">
        <f t="shared" si="8"/>
        <v>[](/MIA) /u/SmokingFrog</v>
      </c>
      <c r="AU45" s="2" t="s">
        <v>151</v>
      </c>
      <c r="AV45" s="6">
        <f t="shared" si="9"/>
        <v>1</v>
      </c>
      <c r="AW45" s="6">
        <f t="shared" si="10"/>
        <v>1</v>
      </c>
    </row>
    <row r="46">
      <c r="A46" s="85" t="s">
        <v>33</v>
      </c>
      <c r="B46" s="6">
        <f>if(B14=0,"--",hlookup($A$1,POST!$B$134:$Q$164,POST!$B179,false)-B14)</f>
        <v>-1</v>
      </c>
      <c r="C46" s="6">
        <f>if(C14=0,"--",hlookup($A$1,POST!$B$134:$Q$164,POST!B179,false)-C14)</f>
        <v>-1</v>
      </c>
      <c r="D46" s="6">
        <f>if(D14=0,"--",hlookup($A$1,POST!$B$134:$Q$164,POST!B179,false)-D14)</f>
        <v>1</v>
      </c>
      <c r="E46" s="6">
        <f>if(E14=0,"--",hlookup($A$1,POST!$B$134:$Q$164,POST!B179,false)-E14)</f>
        <v>0</v>
      </c>
      <c r="F46" s="6">
        <f>if(F14=0,"--",hlookup($A$1,POST!$B$134:$Q$164,POST!B179,false)-F14)</f>
        <v>0</v>
      </c>
      <c r="G46" s="6" t="str">
        <f>if(G14=0,"--",hlookup($A$1,POST!$B$134:$Q$164,POST!B179,false)-G14)</f>
        <v>--</v>
      </c>
      <c r="H46" s="6">
        <f>if(H14=0,"--",hlookup($A$1,POST!$B$134:$Q$164,POST!B179,false)-H14)</f>
        <v>-1</v>
      </c>
      <c r="I46" s="6">
        <f>if(I14=0,"--",hlookup($A$1,POST!$B$134:$Q$164,POST!B179,false)-I14)</f>
        <v>-2</v>
      </c>
      <c r="J46" s="6" t="str">
        <f>if(J14=0,"--",hlookup($A$1,POST!$B$134:$Q$164,POST!B179,false)-J14)</f>
        <v>--</v>
      </c>
      <c r="K46" s="6">
        <f>if(K14=0,"--",hlookup($A$1,POST!$B$134:$Q$164,POST!B179,false)-K14)</f>
        <v>1</v>
      </c>
      <c r="L46" s="6">
        <f>if(L14=0,"--",hlookup($A$1,POST!$B$134:$Q$164,POST!B179,false)-L14)</f>
        <v>0</v>
      </c>
      <c r="M46" s="6">
        <f>if(M14=0,"--",hlookup($A$1,POST!$B$134:$Q$164,POST!B179,false)-M14)</f>
        <v>0</v>
      </c>
      <c r="N46" s="6">
        <f>if(N14=0,"--",hlookup($A$1,POST!$B$134:$Q$164,POST!B179,false)-N14)</f>
        <v>2</v>
      </c>
      <c r="O46" s="6">
        <f>if(O14=0,"--",hlookup($A$1,POST!$B$134:$Q$164,POST!B179,false)-O14)</f>
        <v>1</v>
      </c>
      <c r="P46" s="6">
        <f>if(P14=0,"--",hlookup($A$1,POST!$B$134:$Q$164,POST!B179,false)-P14)</f>
        <v>0</v>
      </c>
      <c r="Q46" s="6">
        <f>if(Q14=0,"--",hlookup($A$1,POST!$B$134:$Q$164,POST!B179,false)-Q14)</f>
        <v>-4</v>
      </c>
      <c r="R46" s="6">
        <f>if(R14=0,"--",hlookup($A$1,POST!$B$134:$Q$164,POST!B179,false)-R14)</f>
        <v>-1</v>
      </c>
      <c r="S46" s="6">
        <f>if(S14=0,"--",hlookup($A$1,POST!$B$134:$Q$164,POST!B179,false)-S14)</f>
        <v>1</v>
      </c>
      <c r="T46" s="6">
        <f>if(T14=0,"--",hlookup($A$1,POST!$B$134:$Q$164,POST!B179,false)-T14)</f>
        <v>2</v>
      </c>
      <c r="U46" s="6" t="str">
        <f>if(U14=0,"--",hlookup($A$1,POST!$B$134:$Q$164,POST!B179,false)-U14)</f>
        <v>--</v>
      </c>
      <c r="V46" s="6">
        <f>if(V14=0,"--",hlookup($A$1,POST!$B$134:$Q$164,POST!B179,false)-V14)</f>
        <v>0</v>
      </c>
      <c r="W46" s="6">
        <f>if(W14=0,"--",hlookup($A$1,POST!$B$134:$Q$164,POST!B179,false)-W14)</f>
        <v>-2</v>
      </c>
      <c r="X46" s="6">
        <f>if(X14=0,"--",hlookup($A$1,POST!$B$134:$Q$164,POST!B179,false)-X14)</f>
        <v>1</v>
      </c>
      <c r="Y46" s="6">
        <f>if(Y14=0,"--",hlookup($A$1,POST!$B$134:$Q$164,POST!B179,false)-Y14)</f>
        <v>1</v>
      </c>
      <c r="Z46" s="6">
        <f>if(Z14=0,"--",hlookup($A$1,POST!$B$134:$Q$164,POST!B179,false)-Z14)</f>
        <v>2</v>
      </c>
      <c r="AA46" s="6" t="str">
        <f>if(AA14=0,"--",hlookup($A$1,POST!$B$134:$Q$164,POST!B179,false)-AA14)</f>
        <v>--</v>
      </c>
      <c r="AB46" s="6">
        <f>if(AB14=0,"--",hlookup($A$1,POST!$B$134:$Q$164,POST!B179,false)-AB14)</f>
        <v>1</v>
      </c>
      <c r="AC46" s="6">
        <f>if(AC14=0,"--",hlookup($A$1,POST!$B$134:$Q$164,POST!B179,false)-AC14)</f>
        <v>-2</v>
      </c>
      <c r="AD46" s="6">
        <f>if(AD14=0,"--",hlookup($A$1,POST!$B$134:$Q$164,POST!B179,false)-AD14)</f>
        <v>2</v>
      </c>
      <c r="AE46" s="6" t="str">
        <f>if(AE14=0,"--",hlookup($A$1,POST!$B$134:$Q$164,POST!B179,false)-AE14)</f>
        <v>--</v>
      </c>
      <c r="AF46" s="6">
        <f t="shared" si="1"/>
        <v>2</v>
      </c>
      <c r="AG46" s="6">
        <f t="shared" si="2"/>
        <v>-4</v>
      </c>
      <c r="AH46" s="6">
        <f t="shared" si="3"/>
        <v>4.96</v>
      </c>
      <c r="AI46" s="6">
        <f t="shared" si="11"/>
        <v>19</v>
      </c>
      <c r="AJ46" s="6" t="str">
        <f t="shared" si="4"/>
        <v>LA Clippers</v>
      </c>
      <c r="AK46" s="2" t="s">
        <v>151</v>
      </c>
      <c r="AL46" s="6">
        <f>hlookup($A$1,POST!$B$134:$Q$164,POST!B179,false)</f>
        <v>5</v>
      </c>
      <c r="AM46" s="2" t="s">
        <v>151</v>
      </c>
      <c r="AN46" s="6">
        <f t="shared" si="5"/>
        <v>2</v>
      </c>
      <c r="AO46" s="2" t="s">
        <v>151</v>
      </c>
      <c r="AP46" s="6" t="str">
        <f t="shared" si="6"/>
        <v>4 Tied</v>
      </c>
      <c r="AQ46" s="2" t="s">
        <v>151</v>
      </c>
      <c r="AR46" s="6">
        <f t="shared" si="7"/>
        <v>-4</v>
      </c>
      <c r="AS46" s="2" t="s">
        <v>151</v>
      </c>
      <c r="AT46" s="6" t="str">
        <f t="shared" si="8"/>
        <v>[](/MIA) /u/SmokingFrog</v>
      </c>
      <c r="AU46" s="2" t="s">
        <v>151</v>
      </c>
      <c r="AV46" s="6">
        <f t="shared" si="9"/>
        <v>4</v>
      </c>
      <c r="AW46" s="6">
        <f t="shared" si="10"/>
        <v>1</v>
      </c>
    </row>
    <row r="47">
      <c r="A47" s="85" t="s">
        <v>34</v>
      </c>
      <c r="B47" s="6">
        <f>if(B15=0,"--",hlookup($A$1,POST!$B$134:$Q$164,POST!$B180,false)-B15)</f>
        <v>-2</v>
      </c>
      <c r="C47" s="6">
        <f>if(C15=0,"--",hlookup($A$1,POST!$B$134:$Q$164,POST!B180,false)-C15)</f>
        <v>0</v>
      </c>
      <c r="D47" s="6">
        <f>if(D15=0,"--",hlookup($A$1,POST!$B$134:$Q$164,POST!B180,false)-D15)</f>
        <v>0</v>
      </c>
      <c r="E47" s="6">
        <f>if(E15=0,"--",hlookup($A$1,POST!$B$134:$Q$164,POST!B180,false)-E15)</f>
        <v>0</v>
      </c>
      <c r="F47" s="6">
        <f>if(F15=0,"--",hlookup($A$1,POST!$B$134:$Q$164,POST!B180,false)-F15)</f>
        <v>-1</v>
      </c>
      <c r="G47" s="6" t="str">
        <f>if(G15=0,"--",hlookup($A$1,POST!$B$134:$Q$164,POST!B180,false)-G15)</f>
        <v>--</v>
      </c>
      <c r="H47" s="6">
        <f>if(H15=0,"--",hlookup($A$1,POST!$B$134:$Q$164,POST!B180,false)-H15)</f>
        <v>-1</v>
      </c>
      <c r="I47" s="6">
        <f>if(I15=0,"--",hlookup($A$1,POST!$B$134:$Q$164,POST!B180,false)-I15)</f>
        <v>-1</v>
      </c>
      <c r="J47" s="6" t="str">
        <f>if(J15=0,"--",hlookup($A$1,POST!$B$134:$Q$164,POST!B180,false)-J15)</f>
        <v>--</v>
      </c>
      <c r="K47" s="6">
        <f>if(K15=0,"--",hlookup($A$1,POST!$B$134:$Q$164,POST!B180,false)-K15)</f>
        <v>0</v>
      </c>
      <c r="L47" s="6">
        <f>if(L15=0,"--",hlookup($A$1,POST!$B$134:$Q$164,POST!B180,false)-L15)</f>
        <v>0</v>
      </c>
      <c r="M47" s="6">
        <f>if(M15=0,"--",hlookup($A$1,POST!$B$134:$Q$164,POST!B180,false)-M15)</f>
        <v>0</v>
      </c>
      <c r="N47" s="6">
        <f>if(N15=0,"--",hlookup($A$1,POST!$B$134:$Q$164,POST!B180,false)-N15)</f>
        <v>0</v>
      </c>
      <c r="O47" s="6">
        <f>if(O15=0,"--",hlookup($A$1,POST!$B$134:$Q$164,POST!B180,false)-O15)</f>
        <v>0</v>
      </c>
      <c r="P47" s="6">
        <f>if(P15=0,"--",hlookup($A$1,POST!$B$134:$Q$164,POST!B180,false)-P15)</f>
        <v>0</v>
      </c>
      <c r="Q47" s="6">
        <f>if(Q15=0,"--",hlookup($A$1,POST!$B$134:$Q$164,POST!B180,false)-Q15)</f>
        <v>-1</v>
      </c>
      <c r="R47" s="6">
        <f>if(R15=0,"--",hlookup($A$1,POST!$B$134:$Q$164,POST!B180,false)-R15)</f>
        <v>1</v>
      </c>
      <c r="S47" s="6">
        <f>if(S15=0,"--",hlookup($A$1,POST!$B$134:$Q$164,POST!B180,false)-S15)</f>
        <v>1</v>
      </c>
      <c r="T47" s="6">
        <f>if(T15=0,"--",hlookup($A$1,POST!$B$134:$Q$164,POST!B180,false)-T15)</f>
        <v>0</v>
      </c>
      <c r="U47" s="6" t="str">
        <f>if(U15=0,"--",hlookup($A$1,POST!$B$134:$Q$164,POST!B180,false)-U15)</f>
        <v>--</v>
      </c>
      <c r="V47" s="6">
        <f>if(V15=0,"--",hlookup($A$1,POST!$B$134:$Q$164,POST!B180,false)-V15)</f>
        <v>-1</v>
      </c>
      <c r="W47" s="6">
        <f>if(W15=0,"--",hlookup($A$1,POST!$B$134:$Q$164,POST!B180,false)-W15)</f>
        <v>-2</v>
      </c>
      <c r="X47" s="6">
        <f>if(X15=0,"--",hlookup($A$1,POST!$B$134:$Q$164,POST!B180,false)-X15)</f>
        <v>0</v>
      </c>
      <c r="Y47" s="6">
        <f>if(Y15=0,"--",hlookup($A$1,POST!$B$134:$Q$164,POST!B180,false)-Y15)</f>
        <v>0</v>
      </c>
      <c r="Z47" s="6">
        <f>if(Z15=0,"--",hlookup($A$1,POST!$B$134:$Q$164,POST!B180,false)-Z15)</f>
        <v>0</v>
      </c>
      <c r="AA47" s="6" t="str">
        <f>if(AA15=0,"--",hlookup($A$1,POST!$B$134:$Q$164,POST!B180,false)-AA15)</f>
        <v>--</v>
      </c>
      <c r="AB47" s="6">
        <f>if(AB15=0,"--",hlookup($A$1,POST!$B$134:$Q$164,POST!B180,false)-AB15)</f>
        <v>-1</v>
      </c>
      <c r="AC47" s="6">
        <f>if(AC15=0,"--",hlookup($A$1,POST!$B$134:$Q$164,POST!B180,false)-AC15)</f>
        <v>-1</v>
      </c>
      <c r="AD47" s="6">
        <f>if(AD15=0,"--",hlookup($A$1,POST!$B$134:$Q$164,POST!B180,false)-AD15)</f>
        <v>0</v>
      </c>
      <c r="AE47" s="6" t="str">
        <f>if(AE15=0,"--",hlookup($A$1,POST!$B$134:$Q$164,POST!B180,false)-AE15)</f>
        <v>--</v>
      </c>
      <c r="AF47" s="6">
        <f t="shared" si="1"/>
        <v>1</v>
      </c>
      <c r="AG47" s="6">
        <f t="shared" si="2"/>
        <v>-2</v>
      </c>
      <c r="AH47" s="6">
        <f t="shared" si="3"/>
        <v>27.36</v>
      </c>
      <c r="AI47" s="6">
        <f t="shared" si="11"/>
        <v>18</v>
      </c>
      <c r="AJ47" s="6" t="str">
        <f t="shared" si="4"/>
        <v>LA Lakers</v>
      </c>
      <c r="AK47" s="2" t="s">
        <v>151</v>
      </c>
      <c r="AL47" s="6">
        <f>hlookup($A$1,POST!$B$134:$Q$164,POST!B180,false)</f>
        <v>27</v>
      </c>
      <c r="AM47" s="2" t="s">
        <v>151</v>
      </c>
      <c r="AN47" s="6">
        <f t="shared" si="5"/>
        <v>1</v>
      </c>
      <c r="AO47" s="2" t="s">
        <v>151</v>
      </c>
      <c r="AP47" s="6" t="str">
        <f t="shared" si="6"/>
        <v>2 Tied</v>
      </c>
      <c r="AQ47" s="2" t="s">
        <v>151</v>
      </c>
      <c r="AR47" s="6">
        <f t="shared" si="7"/>
        <v>-2</v>
      </c>
      <c r="AS47" s="2" t="s">
        <v>151</v>
      </c>
      <c r="AT47" s="6" t="str">
        <f t="shared" si="8"/>
        <v>2 Tied</v>
      </c>
      <c r="AU47" s="2" t="s">
        <v>151</v>
      </c>
      <c r="AV47" s="6">
        <f t="shared" si="9"/>
        <v>2</v>
      </c>
      <c r="AW47" s="6">
        <f t="shared" si="10"/>
        <v>2</v>
      </c>
    </row>
    <row r="48">
      <c r="A48" s="85" t="s">
        <v>35</v>
      </c>
      <c r="B48" s="6">
        <f>if(B16=0,"--",hlookup($A$1,POST!$B$134:$Q$164,POST!$B181,false)-B16)</f>
        <v>0</v>
      </c>
      <c r="C48" s="6">
        <f>if(C16=0,"--",hlookup($A$1,POST!$B$134:$Q$164,POST!B181,false)-C16)</f>
        <v>0</v>
      </c>
      <c r="D48" s="6">
        <f>if(D16=0,"--",hlookup($A$1,POST!$B$134:$Q$164,POST!B181,false)-D16)</f>
        <v>-1</v>
      </c>
      <c r="E48" s="6">
        <f>if(E16=0,"--",hlookup($A$1,POST!$B$134:$Q$164,POST!B181,false)-E16)</f>
        <v>-1</v>
      </c>
      <c r="F48" s="6">
        <f>if(F16=0,"--",hlookup($A$1,POST!$B$134:$Q$164,POST!B181,false)-F16)</f>
        <v>-2</v>
      </c>
      <c r="G48" s="6" t="str">
        <f>if(G16=0,"--",hlookup($A$1,POST!$B$134:$Q$164,POST!B181,false)-G16)</f>
        <v>--</v>
      </c>
      <c r="H48" s="6">
        <f>if(H16=0,"--",hlookup($A$1,POST!$B$134:$Q$164,POST!B181,false)-H16)</f>
        <v>0</v>
      </c>
      <c r="I48" s="6">
        <f>if(I16=0,"--",hlookup($A$1,POST!$B$134:$Q$164,POST!B181,false)-I16)</f>
        <v>1</v>
      </c>
      <c r="J48" s="6" t="str">
        <f>if(J16=0,"--",hlookup($A$1,POST!$B$134:$Q$164,POST!B181,false)-J16)</f>
        <v>--</v>
      </c>
      <c r="K48" s="6">
        <f>if(K16=0,"--",hlookup($A$1,POST!$B$134:$Q$164,POST!B181,false)-K16)</f>
        <v>-2</v>
      </c>
      <c r="L48" s="6">
        <f>if(L16=0,"--",hlookup($A$1,POST!$B$134:$Q$164,POST!B181,false)-L16)</f>
        <v>0</v>
      </c>
      <c r="M48" s="6">
        <f>if(M16=0,"--",hlookup($A$1,POST!$B$134:$Q$164,POST!B181,false)-M16)</f>
        <v>0</v>
      </c>
      <c r="N48" s="6">
        <f>if(N16=0,"--",hlookup($A$1,POST!$B$134:$Q$164,POST!B181,false)-N16)</f>
        <v>-2</v>
      </c>
      <c r="O48" s="6">
        <f>if(O16=0,"--",hlookup($A$1,POST!$B$134:$Q$164,POST!B181,false)-O16)</f>
        <v>0</v>
      </c>
      <c r="P48" s="6">
        <f>if(P16=0,"--",hlookup($A$1,POST!$B$134:$Q$164,POST!B181,false)-P16)</f>
        <v>-4</v>
      </c>
      <c r="Q48" s="6">
        <f>if(Q16=0,"--",hlookup($A$1,POST!$B$134:$Q$164,POST!B181,false)-Q16)</f>
        <v>2</v>
      </c>
      <c r="R48" s="6">
        <f>if(R16=0,"--",hlookup($A$1,POST!$B$134:$Q$164,POST!B181,false)-R16)</f>
        <v>-1</v>
      </c>
      <c r="S48" s="6">
        <f>if(S16=0,"--",hlookup($A$1,POST!$B$134:$Q$164,POST!B181,false)-S16)</f>
        <v>-1</v>
      </c>
      <c r="T48" s="6">
        <f>if(T16=0,"--",hlookup($A$1,POST!$B$134:$Q$164,POST!B181,false)-T16)</f>
        <v>-1</v>
      </c>
      <c r="U48" s="6" t="str">
        <f>if(U16=0,"--",hlookup($A$1,POST!$B$134:$Q$164,POST!B181,false)-U16)</f>
        <v>--</v>
      </c>
      <c r="V48" s="6">
        <f>if(V16=0,"--",hlookup($A$1,POST!$B$134:$Q$164,POST!B181,false)-V16)</f>
        <v>0</v>
      </c>
      <c r="W48" s="6">
        <f>if(W16=0,"--",hlookup($A$1,POST!$B$134:$Q$164,POST!B181,false)-W16)</f>
        <v>1</v>
      </c>
      <c r="X48" s="6">
        <f>if(X16=0,"--",hlookup($A$1,POST!$B$134:$Q$164,POST!B181,false)-X16)</f>
        <v>0</v>
      </c>
      <c r="Y48" s="6">
        <f>if(Y16=0,"--",hlookup($A$1,POST!$B$134:$Q$164,POST!B181,false)-Y16)</f>
        <v>0</v>
      </c>
      <c r="Z48" s="6">
        <f>if(Z16=0,"--",hlookup($A$1,POST!$B$134:$Q$164,POST!B181,false)-Z16)</f>
        <v>-2</v>
      </c>
      <c r="AA48" s="6" t="str">
        <f>if(AA16=0,"--",hlookup($A$1,POST!$B$134:$Q$164,POST!B181,false)-AA16)</f>
        <v>--</v>
      </c>
      <c r="AB48" s="6">
        <f>if(AB16=0,"--",hlookup($A$1,POST!$B$134:$Q$164,POST!B181,false)-AB16)</f>
        <v>-1</v>
      </c>
      <c r="AC48" s="6">
        <f>if(AC16=0,"--",hlookup($A$1,POST!$B$134:$Q$164,POST!B181,false)-AC16)</f>
        <v>3</v>
      </c>
      <c r="AD48" s="6">
        <f>if(AD16=0,"--",hlookup($A$1,POST!$B$134:$Q$164,POST!B181,false)-AD16)</f>
        <v>0</v>
      </c>
      <c r="AE48" s="6" t="str">
        <f>if(AE16=0,"--",hlookup($A$1,POST!$B$134:$Q$164,POST!B181,false)-AE16)</f>
        <v>--</v>
      </c>
      <c r="AF48" s="6">
        <f t="shared" si="1"/>
        <v>3</v>
      </c>
      <c r="AG48" s="6">
        <f t="shared" si="2"/>
        <v>-4</v>
      </c>
      <c r="AH48" s="6">
        <f t="shared" si="3"/>
        <v>7.44</v>
      </c>
      <c r="AI48" s="6">
        <f t="shared" si="11"/>
        <v>17</v>
      </c>
      <c r="AJ48" s="6" t="str">
        <f t="shared" si="4"/>
        <v>Memphis</v>
      </c>
      <c r="AK48" s="2" t="s">
        <v>151</v>
      </c>
      <c r="AL48" s="6">
        <f>hlookup($A$1,POST!$B$134:$Q$164,POST!B181,false)</f>
        <v>7</v>
      </c>
      <c r="AM48" s="2" t="s">
        <v>151</v>
      </c>
      <c r="AN48" s="6">
        <f t="shared" si="5"/>
        <v>3</v>
      </c>
      <c r="AO48" s="2" t="s">
        <v>151</v>
      </c>
      <c r="AP48" s="6" t="str">
        <f t="shared" si="6"/>
        <v>[](/TOR) /u/ianicrr</v>
      </c>
      <c r="AQ48" s="2" t="s">
        <v>151</v>
      </c>
      <c r="AR48" s="6">
        <f t="shared" si="7"/>
        <v>-4</v>
      </c>
      <c r="AS48" s="2" t="s">
        <v>151</v>
      </c>
      <c r="AT48" s="6" t="str">
        <f t="shared" si="8"/>
        <v>[](/MEM) /u/Jakelshark</v>
      </c>
      <c r="AU48" s="2" t="s">
        <v>151</v>
      </c>
      <c r="AV48" s="6">
        <f t="shared" si="9"/>
        <v>1</v>
      </c>
      <c r="AW48" s="6">
        <f t="shared" si="10"/>
        <v>1</v>
      </c>
    </row>
    <row r="49">
      <c r="A49" s="85" t="s">
        <v>37</v>
      </c>
      <c r="B49" s="6">
        <f>if(B17=0,"--",hlookup($A$1,POST!$B$134:$Q$164,POST!$B182,false)-B17)</f>
        <v>0</v>
      </c>
      <c r="C49" s="6">
        <f>if(C17=0,"--",hlookup($A$1,POST!$B$134:$Q$164,POST!B182,false)-C17)</f>
        <v>-1</v>
      </c>
      <c r="D49" s="6">
        <f>if(D17=0,"--",hlookup($A$1,POST!$B$134:$Q$164,POST!B182,false)-D17)</f>
        <v>-2</v>
      </c>
      <c r="E49" s="6">
        <f>if(E17=0,"--",hlookup($A$1,POST!$B$134:$Q$164,POST!B182,false)-E17)</f>
        <v>0</v>
      </c>
      <c r="F49" s="6">
        <f>if(F17=0,"--",hlookup($A$1,POST!$B$134:$Q$164,POST!B182,false)-F17)</f>
        <v>-2</v>
      </c>
      <c r="G49" s="6" t="str">
        <f>if(G17=0,"--",hlookup($A$1,POST!$B$134:$Q$164,POST!B182,false)-G17)</f>
        <v>--</v>
      </c>
      <c r="H49" s="6">
        <f>if(H17=0,"--",hlookup($A$1,POST!$B$134:$Q$164,POST!B182,false)-H17)</f>
        <v>1</v>
      </c>
      <c r="I49" s="6">
        <f>if(I17=0,"--",hlookup($A$1,POST!$B$134:$Q$164,POST!B182,false)-I17)</f>
        <v>0</v>
      </c>
      <c r="J49" s="6" t="str">
        <f>if(J17=0,"--",hlookup($A$1,POST!$B$134:$Q$164,POST!B182,false)-J17)</f>
        <v>--</v>
      </c>
      <c r="K49" s="6">
        <f>if(K17=0,"--",hlookup($A$1,POST!$B$134:$Q$164,POST!B182,false)-K17)</f>
        <v>-1</v>
      </c>
      <c r="L49" s="6">
        <f>if(L17=0,"--",hlookup($A$1,POST!$B$134:$Q$164,POST!B182,false)-L17)</f>
        <v>0</v>
      </c>
      <c r="M49" s="6">
        <f>if(M17=0,"--",hlookup($A$1,POST!$B$134:$Q$164,POST!B182,false)-M17)</f>
        <v>-1</v>
      </c>
      <c r="N49" s="6">
        <f>if(N17=0,"--",hlookup($A$1,POST!$B$134:$Q$164,POST!B182,false)-N17)</f>
        <v>-1</v>
      </c>
      <c r="O49" s="6">
        <f>if(O17=0,"--",hlookup($A$1,POST!$B$134:$Q$164,POST!B182,false)-O17)</f>
        <v>-2</v>
      </c>
      <c r="P49" s="6">
        <f>if(P17=0,"--",hlookup($A$1,POST!$B$134:$Q$164,POST!B182,false)-P17)</f>
        <v>2</v>
      </c>
      <c r="Q49" s="6">
        <f>if(Q17=0,"--",hlookup($A$1,POST!$B$134:$Q$164,POST!B182,false)-Q17)</f>
        <v>1</v>
      </c>
      <c r="R49" s="6">
        <f>if(R17=0,"--",hlookup($A$1,POST!$B$134:$Q$164,POST!B182,false)-R17)</f>
        <v>0</v>
      </c>
      <c r="S49" s="6">
        <f>if(S17=0,"--",hlookup($A$1,POST!$B$134:$Q$164,POST!B182,false)-S17)</f>
        <v>0</v>
      </c>
      <c r="T49" s="6">
        <f>if(T17=0,"--",hlookup($A$1,POST!$B$134:$Q$164,POST!B182,false)-T17)</f>
        <v>0</v>
      </c>
      <c r="U49" s="6" t="str">
        <f>if(U17=0,"--",hlookup($A$1,POST!$B$134:$Q$164,POST!B182,false)-U17)</f>
        <v>--</v>
      </c>
      <c r="V49" s="6">
        <f>if(V17=0,"--",hlookup($A$1,POST!$B$134:$Q$164,POST!B182,false)-V17)</f>
        <v>0</v>
      </c>
      <c r="W49" s="6">
        <f>if(W17=0,"--",hlookup($A$1,POST!$B$134:$Q$164,POST!B182,false)-W17)</f>
        <v>3</v>
      </c>
      <c r="X49" s="6">
        <f>if(X17=0,"--",hlookup($A$1,POST!$B$134:$Q$164,POST!B182,false)-X17)</f>
        <v>0</v>
      </c>
      <c r="Y49" s="6">
        <f>if(Y17=0,"--",hlookup($A$1,POST!$B$134:$Q$164,POST!B182,false)-Y17)</f>
        <v>0</v>
      </c>
      <c r="Z49" s="6">
        <f>if(Z17=0,"--",hlookup($A$1,POST!$B$134:$Q$164,POST!B182,false)-Z17)</f>
        <v>0</v>
      </c>
      <c r="AA49" s="6" t="str">
        <f>if(AA17=0,"--",hlookup($A$1,POST!$B$134:$Q$164,POST!B182,false)-AA17)</f>
        <v>--</v>
      </c>
      <c r="AB49" s="6">
        <f>if(AB17=0,"--",hlookup($A$1,POST!$B$134:$Q$164,POST!B182,false)-AB17)</f>
        <v>-1</v>
      </c>
      <c r="AC49" s="6">
        <f>if(AC17=0,"--",hlookup($A$1,POST!$B$134:$Q$164,POST!B182,false)-AC17)</f>
        <v>2</v>
      </c>
      <c r="AD49" s="6">
        <f>if(AD17=0,"--",hlookup($A$1,POST!$B$134:$Q$164,POST!B182,false)-AD17)</f>
        <v>0</v>
      </c>
      <c r="AE49" s="6" t="str">
        <f>if(AE17=0,"--",hlookup($A$1,POST!$B$134:$Q$164,POST!B182,false)-AE17)</f>
        <v>--</v>
      </c>
      <c r="AF49" s="6">
        <f t="shared" si="1"/>
        <v>3</v>
      </c>
      <c r="AG49" s="6">
        <f t="shared" si="2"/>
        <v>-2</v>
      </c>
      <c r="AH49" s="6">
        <f t="shared" si="3"/>
        <v>21.08</v>
      </c>
      <c r="AI49" s="6">
        <f t="shared" si="11"/>
        <v>16</v>
      </c>
      <c r="AJ49" s="6" t="str">
        <f t="shared" si="4"/>
        <v>Miami</v>
      </c>
      <c r="AK49" s="2" t="s">
        <v>151</v>
      </c>
      <c r="AL49" s="6">
        <f>hlookup($A$1,POST!$B$134:$Q$164,POST!B182,false)</f>
        <v>21</v>
      </c>
      <c r="AM49" s="2" t="s">
        <v>151</v>
      </c>
      <c r="AN49" s="6">
        <f t="shared" si="5"/>
        <v>3</v>
      </c>
      <c r="AO49" s="2" t="s">
        <v>151</v>
      </c>
      <c r="AP49" s="6" t="str">
        <f t="shared" si="6"/>
        <v>[](/ORL) /u/albinorhino21</v>
      </c>
      <c r="AQ49" s="2" t="s">
        <v>151</v>
      </c>
      <c r="AR49" s="6">
        <f t="shared" si="7"/>
        <v>-2</v>
      </c>
      <c r="AS49" s="2" t="s">
        <v>151</v>
      </c>
      <c r="AT49" s="6" t="str">
        <f t="shared" si="8"/>
        <v>3 Tied</v>
      </c>
      <c r="AU49" s="2" t="s">
        <v>151</v>
      </c>
      <c r="AV49" s="6">
        <f t="shared" si="9"/>
        <v>1</v>
      </c>
      <c r="AW49" s="6">
        <f t="shared" si="10"/>
        <v>3</v>
      </c>
    </row>
    <row r="50">
      <c r="A50" s="85" t="s">
        <v>38</v>
      </c>
      <c r="B50" s="6">
        <f>if(B18=0,"--",hlookup($A$1,POST!$B$134:$Q$164,POST!$B183,false)-B18)</f>
        <v>4</v>
      </c>
      <c r="C50" s="6">
        <f>if(C18=0,"--",hlookup($A$1,POST!$B$134:$Q$164,POST!B183,false)-C18)</f>
        <v>2</v>
      </c>
      <c r="D50" s="6">
        <f>if(D18=0,"--",hlookup($A$1,POST!$B$134:$Q$164,POST!B183,false)-D18)</f>
        <v>1</v>
      </c>
      <c r="E50" s="6">
        <f>if(E18=0,"--",hlookup($A$1,POST!$B$134:$Q$164,POST!B183,false)-E18)</f>
        <v>0</v>
      </c>
      <c r="F50" s="6">
        <f>if(F18=0,"--",hlookup($A$1,POST!$B$134:$Q$164,POST!B183,false)-F18)</f>
        <v>-1</v>
      </c>
      <c r="G50" s="6" t="str">
        <f>if(G18=0,"--",hlookup($A$1,POST!$B$134:$Q$164,POST!B183,false)-G18)</f>
        <v>--</v>
      </c>
      <c r="H50" s="6">
        <f>if(H18=0,"--",hlookup($A$1,POST!$B$134:$Q$164,POST!B183,false)-H18)</f>
        <v>0</v>
      </c>
      <c r="I50" s="6">
        <f>if(I18=0,"--",hlookup($A$1,POST!$B$134:$Q$164,POST!B183,false)-I18)</f>
        <v>3</v>
      </c>
      <c r="J50" s="6" t="str">
        <f>if(J18=0,"--",hlookup($A$1,POST!$B$134:$Q$164,POST!B183,false)-J18)</f>
        <v>--</v>
      </c>
      <c r="K50" s="6">
        <f>if(K18=0,"--",hlookup($A$1,POST!$B$134:$Q$164,POST!B183,false)-K18)</f>
        <v>0</v>
      </c>
      <c r="L50" s="6">
        <f>if(L18=0,"--",hlookup($A$1,POST!$B$134:$Q$164,POST!B183,false)-L18)</f>
        <v>-1</v>
      </c>
      <c r="M50" s="6">
        <f>if(M18=0,"--",hlookup($A$1,POST!$B$134:$Q$164,POST!B183,false)-M18)</f>
        <v>-1</v>
      </c>
      <c r="N50" s="6">
        <f>if(N18=0,"--",hlookup($A$1,POST!$B$134:$Q$164,POST!B183,false)-N18)</f>
        <v>-1</v>
      </c>
      <c r="O50" s="6">
        <f>if(O18=0,"--",hlookup($A$1,POST!$B$134:$Q$164,POST!B183,false)-O18)</f>
        <v>1</v>
      </c>
      <c r="P50" s="6">
        <f>if(P18=0,"--",hlookup($A$1,POST!$B$134:$Q$164,POST!B183,false)-P18)</f>
        <v>-2</v>
      </c>
      <c r="Q50" s="6">
        <f>if(Q18=0,"--",hlookup($A$1,POST!$B$134:$Q$164,POST!B183,false)-Q18)</f>
        <v>0</v>
      </c>
      <c r="R50" s="6">
        <f>if(R18=0,"--",hlookup($A$1,POST!$B$134:$Q$164,POST!B183,false)-R18)</f>
        <v>3</v>
      </c>
      <c r="S50" s="6">
        <f>if(S18=0,"--",hlookup($A$1,POST!$B$134:$Q$164,POST!B183,false)-S18)</f>
        <v>2</v>
      </c>
      <c r="T50" s="6">
        <f>if(T18=0,"--",hlookup($A$1,POST!$B$134:$Q$164,POST!B183,false)-T18)</f>
        <v>1</v>
      </c>
      <c r="U50" s="6" t="str">
        <f>if(U18=0,"--",hlookup($A$1,POST!$B$134:$Q$164,POST!B183,false)-U18)</f>
        <v>--</v>
      </c>
      <c r="V50" s="6">
        <f>if(V18=0,"--",hlookup($A$1,POST!$B$134:$Q$164,POST!B183,false)-V18)</f>
        <v>1</v>
      </c>
      <c r="W50" s="6">
        <f>if(W18=0,"--",hlookup($A$1,POST!$B$134:$Q$164,POST!B183,false)-W18)</f>
        <v>-1</v>
      </c>
      <c r="X50" s="6">
        <f>if(X18=0,"--",hlookup($A$1,POST!$B$134:$Q$164,POST!B183,false)-X18)</f>
        <v>2</v>
      </c>
      <c r="Y50" s="6">
        <f>if(Y18=0,"--",hlookup($A$1,POST!$B$134:$Q$164,POST!B183,false)-Y18)</f>
        <v>0</v>
      </c>
      <c r="Z50" s="6">
        <f>if(Z18=0,"--",hlookup($A$1,POST!$B$134:$Q$164,POST!B183,false)-Z18)</f>
        <v>2</v>
      </c>
      <c r="AA50" s="6" t="str">
        <f>if(AA18=0,"--",hlookup($A$1,POST!$B$134:$Q$164,POST!B183,false)-AA18)</f>
        <v>--</v>
      </c>
      <c r="AB50" s="6">
        <f>if(AB18=0,"--",hlookup($A$1,POST!$B$134:$Q$164,POST!B183,false)-AB18)</f>
        <v>1</v>
      </c>
      <c r="AC50" s="6">
        <f>if(AC18=0,"--",hlookup($A$1,POST!$B$134:$Q$164,POST!B183,false)-AC18)</f>
        <v>-1</v>
      </c>
      <c r="AD50" s="6">
        <f>if(AD18=0,"--",hlookup($A$1,POST!$B$134:$Q$164,POST!B183,false)-AD18)</f>
        <v>-1</v>
      </c>
      <c r="AE50" s="6" t="str">
        <f>if(AE18=0,"--",hlookup($A$1,POST!$B$134:$Q$164,POST!B183,false)-AE18)</f>
        <v>--</v>
      </c>
      <c r="AF50" s="6">
        <f t="shared" si="1"/>
        <v>4</v>
      </c>
      <c r="AG50" s="6">
        <f t="shared" si="2"/>
        <v>-2</v>
      </c>
      <c r="AH50" s="6">
        <f t="shared" si="3"/>
        <v>18.44</v>
      </c>
      <c r="AI50" s="6">
        <f t="shared" si="11"/>
        <v>15</v>
      </c>
      <c r="AJ50" s="6" t="str">
        <f t="shared" si="4"/>
        <v>Milwaukee</v>
      </c>
      <c r="AK50" s="2" t="s">
        <v>151</v>
      </c>
      <c r="AL50" s="6">
        <f>hlookup($A$1,POST!$B$134:$Q$164,POST!B183,false)</f>
        <v>19</v>
      </c>
      <c r="AM50" s="2" t="s">
        <v>151</v>
      </c>
      <c r="AN50" s="6">
        <f t="shared" si="5"/>
        <v>4</v>
      </c>
      <c r="AO50" s="2" t="s">
        <v>151</v>
      </c>
      <c r="AP50" s="6" t="str">
        <f t="shared" si="6"/>
        <v>[](/ATL) /u/Martinsek</v>
      </c>
      <c r="AQ50" s="2" t="s">
        <v>151</v>
      </c>
      <c r="AR50" s="6">
        <f t="shared" si="7"/>
        <v>-2</v>
      </c>
      <c r="AS50" s="2" t="s">
        <v>151</v>
      </c>
      <c r="AT50" s="6" t="str">
        <f t="shared" si="8"/>
        <v>[](/MEM) /u/Jakelshark</v>
      </c>
      <c r="AU50" s="2" t="s">
        <v>151</v>
      </c>
      <c r="AV50" s="6">
        <f t="shared" si="9"/>
        <v>1</v>
      </c>
      <c r="AW50" s="6">
        <f t="shared" si="10"/>
        <v>1</v>
      </c>
    </row>
    <row r="51">
      <c r="A51" s="85" t="s">
        <v>39</v>
      </c>
      <c r="B51" s="6">
        <f>if(B19=0,"--",hlookup($A$1,POST!$B$134:$Q$164,POST!$B184,false)-B19)</f>
        <v>1</v>
      </c>
      <c r="C51" s="6">
        <f>if(C19=0,"--",hlookup($A$1,POST!$B$134:$Q$164,POST!B184,false)-C19)</f>
        <v>0</v>
      </c>
      <c r="D51" s="6">
        <f>if(D19=0,"--",hlookup($A$1,POST!$B$134:$Q$164,POST!B184,false)-D19)</f>
        <v>0</v>
      </c>
      <c r="E51" s="6">
        <f>if(E19=0,"--",hlookup($A$1,POST!$B$134:$Q$164,POST!B184,false)-E19)</f>
        <v>0</v>
      </c>
      <c r="F51" s="6">
        <f>if(F19=0,"--",hlookup($A$1,POST!$B$134:$Q$164,POST!B184,false)-F19)</f>
        <v>0</v>
      </c>
      <c r="G51" s="6" t="str">
        <f>if(G19=0,"--",hlookup($A$1,POST!$B$134:$Q$164,POST!B184,false)-G19)</f>
        <v>--</v>
      </c>
      <c r="H51" s="6">
        <f>if(H19=0,"--",hlookup($A$1,POST!$B$134:$Q$164,POST!B184,false)-H19)</f>
        <v>0</v>
      </c>
      <c r="I51" s="6">
        <f>if(I19=0,"--",hlookup($A$1,POST!$B$134:$Q$164,POST!B184,false)-I19)</f>
        <v>0</v>
      </c>
      <c r="J51" s="6" t="str">
        <f>if(J19=0,"--",hlookup($A$1,POST!$B$134:$Q$164,POST!B184,false)-J19)</f>
        <v>--</v>
      </c>
      <c r="K51" s="6">
        <f>if(K19=0,"--",hlookup($A$1,POST!$B$134:$Q$164,POST!B184,false)-K19)</f>
        <v>0</v>
      </c>
      <c r="L51" s="6">
        <f>if(L19=0,"--",hlookup($A$1,POST!$B$134:$Q$164,POST!B184,false)-L19)</f>
        <v>0</v>
      </c>
      <c r="M51" s="6">
        <f>if(M19=0,"--",hlookup($A$1,POST!$B$134:$Q$164,POST!B184,false)-M19)</f>
        <v>1</v>
      </c>
      <c r="N51" s="6">
        <f>if(N19=0,"--",hlookup($A$1,POST!$B$134:$Q$164,POST!B184,false)-N19)</f>
        <v>0</v>
      </c>
      <c r="O51" s="6">
        <f>if(O19=0,"--",hlookup($A$1,POST!$B$134:$Q$164,POST!B184,false)-O19)</f>
        <v>0</v>
      </c>
      <c r="P51" s="6">
        <f>if(P19=0,"--",hlookup($A$1,POST!$B$134:$Q$164,POST!B184,false)-P19)</f>
        <v>0</v>
      </c>
      <c r="Q51" s="6">
        <f>if(Q19=0,"--",hlookup($A$1,POST!$B$134:$Q$164,POST!B184,false)-Q19)</f>
        <v>-1</v>
      </c>
      <c r="R51" s="6">
        <f>if(R19=0,"--",hlookup($A$1,POST!$B$134:$Q$164,POST!B184,false)-R19)</f>
        <v>0</v>
      </c>
      <c r="S51" s="6">
        <f>if(S19=0,"--",hlookup($A$1,POST!$B$134:$Q$164,POST!B184,false)-S19)</f>
        <v>-1</v>
      </c>
      <c r="T51" s="6">
        <f>if(T19=0,"--",hlookup($A$1,POST!$B$134:$Q$164,POST!B184,false)-T19)</f>
        <v>0</v>
      </c>
      <c r="U51" s="6" t="str">
        <f>if(U19=0,"--",hlookup($A$1,POST!$B$134:$Q$164,POST!B184,false)-U19)</f>
        <v>--</v>
      </c>
      <c r="V51" s="6">
        <f>if(V19=0,"--",hlookup($A$1,POST!$B$134:$Q$164,POST!B184,false)-V19)</f>
        <v>0</v>
      </c>
      <c r="W51" s="6">
        <f>if(W19=0,"--",hlookup($A$1,POST!$B$134:$Q$164,POST!B184,false)-W19)</f>
        <v>1</v>
      </c>
      <c r="X51" s="6">
        <f>if(X19=0,"--",hlookup($A$1,POST!$B$134:$Q$164,POST!B184,false)-X19)</f>
        <v>0</v>
      </c>
      <c r="Y51" s="6">
        <f>if(Y19=0,"--",hlookup($A$1,POST!$B$134:$Q$164,POST!B184,false)-Y19)</f>
        <v>0</v>
      </c>
      <c r="Z51" s="6">
        <f>if(Z19=0,"--",hlookup($A$1,POST!$B$134:$Q$164,POST!B184,false)-Z19)</f>
        <v>0</v>
      </c>
      <c r="AA51" s="6" t="str">
        <f>if(AA19=0,"--",hlookup($A$1,POST!$B$134:$Q$164,POST!B184,false)-AA19)</f>
        <v>--</v>
      </c>
      <c r="AB51" s="6">
        <f>if(AB19=0,"--",hlookup($A$1,POST!$B$134:$Q$164,POST!B184,false)-AB19)</f>
        <v>2</v>
      </c>
      <c r="AC51" s="6">
        <f>if(AC19=0,"--",hlookup($A$1,POST!$B$134:$Q$164,POST!B184,false)-AC19)</f>
        <v>2</v>
      </c>
      <c r="AD51" s="6">
        <f>if(AD19=0,"--",hlookup($A$1,POST!$B$134:$Q$164,POST!B184,false)-AD19)</f>
        <v>1</v>
      </c>
      <c r="AE51" s="6" t="str">
        <f>if(AE19=0,"--",hlookup($A$1,POST!$B$134:$Q$164,POST!B184,false)-AE19)</f>
        <v>--</v>
      </c>
      <c r="AF51" s="6">
        <f t="shared" si="1"/>
        <v>2</v>
      </c>
      <c r="AG51" s="6">
        <f t="shared" si="2"/>
        <v>-1</v>
      </c>
      <c r="AH51" s="6">
        <f t="shared" si="3"/>
        <v>28.76</v>
      </c>
      <c r="AI51" s="6">
        <f t="shared" si="11"/>
        <v>14</v>
      </c>
      <c r="AJ51" s="6" t="str">
        <f t="shared" si="4"/>
        <v>Minnesota</v>
      </c>
      <c r="AK51" s="2" t="s">
        <v>151</v>
      </c>
      <c r="AL51" s="6">
        <f>hlookup($A$1,POST!$B$134:$Q$164,POST!B184,false)</f>
        <v>29</v>
      </c>
      <c r="AM51" s="2" t="s">
        <v>151</v>
      </c>
      <c r="AN51" s="6">
        <f t="shared" si="5"/>
        <v>2</v>
      </c>
      <c r="AO51" s="2" t="s">
        <v>151</v>
      </c>
      <c r="AP51" s="6" t="str">
        <f t="shared" si="6"/>
        <v>2 Tied</v>
      </c>
      <c r="AQ51" s="2" t="s">
        <v>151</v>
      </c>
      <c r="AR51" s="6">
        <f t="shared" si="7"/>
        <v>-1</v>
      </c>
      <c r="AS51" s="2" t="s">
        <v>151</v>
      </c>
      <c r="AT51" s="6" t="str">
        <f t="shared" si="8"/>
        <v>2 Tied</v>
      </c>
      <c r="AU51" s="2" t="s">
        <v>151</v>
      </c>
      <c r="AV51" s="6">
        <f t="shared" si="9"/>
        <v>2</v>
      </c>
      <c r="AW51" s="6">
        <f t="shared" si="10"/>
        <v>2</v>
      </c>
    </row>
    <row r="52">
      <c r="A52" s="85" t="s">
        <v>40</v>
      </c>
      <c r="B52" s="6">
        <f>if(B20=0,"--",hlookup($A$1,POST!$B$134:$Q$164,POST!$B185,false)-B20)</f>
        <v>0</v>
      </c>
      <c r="C52" s="6">
        <f>if(C20=0,"--",hlookup($A$1,POST!$B$134:$Q$164,POST!B185,false)-C20)</f>
        <v>1</v>
      </c>
      <c r="D52" s="6">
        <f>if(D20=0,"--",hlookup($A$1,POST!$B$134:$Q$164,POST!B185,false)-D20)</f>
        <v>-1</v>
      </c>
      <c r="E52" s="6">
        <f>if(E20=0,"--",hlookup($A$1,POST!$B$134:$Q$164,POST!B185,false)-E20)</f>
        <v>-1</v>
      </c>
      <c r="F52" s="6">
        <f>if(F20=0,"--",hlookup($A$1,POST!$B$134:$Q$164,POST!B185,false)-F20)</f>
        <v>1</v>
      </c>
      <c r="G52" s="6" t="str">
        <f>if(G20=0,"--",hlookup($A$1,POST!$B$134:$Q$164,POST!B185,false)-G20)</f>
        <v>--</v>
      </c>
      <c r="H52" s="6">
        <f>if(H20=0,"--",hlookup($A$1,POST!$B$134:$Q$164,POST!B185,false)-H20)</f>
        <v>-2</v>
      </c>
      <c r="I52" s="6">
        <f>if(I20=0,"--",hlookup($A$1,POST!$B$134:$Q$164,POST!B185,false)-I20)</f>
        <v>-3</v>
      </c>
      <c r="J52" s="6" t="str">
        <f>if(J20=0,"--",hlookup($A$1,POST!$B$134:$Q$164,POST!B185,false)-J20)</f>
        <v>--</v>
      </c>
      <c r="K52" s="6">
        <f>if(K20=0,"--",hlookup($A$1,POST!$B$134:$Q$164,POST!B185,false)-K20)</f>
        <v>1</v>
      </c>
      <c r="L52" s="6">
        <f>if(L20=0,"--",hlookup($A$1,POST!$B$134:$Q$164,POST!B185,false)-L20)</f>
        <v>-4</v>
      </c>
      <c r="M52" s="6">
        <f>if(M20=0,"--",hlookup($A$1,POST!$B$134:$Q$164,POST!B185,false)-M20)</f>
        <v>0</v>
      </c>
      <c r="N52" s="6">
        <f>if(N20=0,"--",hlookup($A$1,POST!$B$134:$Q$164,POST!B185,false)-N20)</f>
        <v>1</v>
      </c>
      <c r="O52" s="6">
        <f>if(O20=0,"--",hlookup($A$1,POST!$B$134:$Q$164,POST!B185,false)-O20)</f>
        <v>-4</v>
      </c>
      <c r="P52" s="6">
        <f>if(P20=0,"--",hlookup($A$1,POST!$B$134:$Q$164,POST!B185,false)-P20)</f>
        <v>-2</v>
      </c>
      <c r="Q52" s="6">
        <f>if(Q20=0,"--",hlookup($A$1,POST!$B$134:$Q$164,POST!B185,false)-Q20)</f>
        <v>-5</v>
      </c>
      <c r="R52" s="6">
        <f>if(R20=0,"--",hlookup($A$1,POST!$B$134:$Q$164,POST!B185,false)-R20)</f>
        <v>1</v>
      </c>
      <c r="S52" s="6">
        <f>if(S20=0,"--",hlookup($A$1,POST!$B$134:$Q$164,POST!B185,false)-S20)</f>
        <v>-4</v>
      </c>
      <c r="T52" s="6">
        <f>if(T20=0,"--",hlookup($A$1,POST!$B$134:$Q$164,POST!B185,false)-T20)</f>
        <v>1</v>
      </c>
      <c r="U52" s="6" t="str">
        <f>if(U20=0,"--",hlookup($A$1,POST!$B$134:$Q$164,POST!B185,false)-U20)</f>
        <v>--</v>
      </c>
      <c r="V52" s="6">
        <f>if(V20=0,"--",hlookup($A$1,POST!$B$134:$Q$164,POST!B185,false)-V20)</f>
        <v>-2</v>
      </c>
      <c r="W52" s="6">
        <f>if(W20=0,"--",hlookup($A$1,POST!$B$134:$Q$164,POST!B185,false)-W20)</f>
        <v>-2</v>
      </c>
      <c r="X52" s="6">
        <f>if(X20=0,"--",hlookup($A$1,POST!$B$134:$Q$164,POST!B185,false)-X20)</f>
        <v>-2</v>
      </c>
      <c r="Y52" s="6">
        <f>if(Y20=0,"--",hlookup($A$1,POST!$B$134:$Q$164,POST!B185,false)-Y20)</f>
        <v>0</v>
      </c>
      <c r="Z52" s="6">
        <f>if(Z20=0,"--",hlookup($A$1,POST!$B$134:$Q$164,POST!B185,false)-Z20)</f>
        <v>1</v>
      </c>
      <c r="AA52" s="6" t="str">
        <f>if(AA20=0,"--",hlookup($A$1,POST!$B$134:$Q$164,POST!B185,false)-AA20)</f>
        <v>--</v>
      </c>
      <c r="AB52" s="6">
        <f>if(AB20=0,"--",hlookup($A$1,POST!$B$134:$Q$164,POST!B185,false)-AB20)</f>
        <v>1</v>
      </c>
      <c r="AC52" s="6">
        <f>if(AC20=0,"--",hlookup($A$1,POST!$B$134:$Q$164,POST!B185,false)-AC20)</f>
        <v>-4</v>
      </c>
      <c r="AD52" s="6">
        <f>if(AD20=0,"--",hlookup($A$1,POST!$B$134:$Q$164,POST!B185,false)-AD20)</f>
        <v>1</v>
      </c>
      <c r="AE52" s="6" t="str">
        <f>if(AE20=0,"--",hlookup($A$1,POST!$B$134:$Q$164,POST!B185,false)-AE20)</f>
        <v>--</v>
      </c>
      <c r="AF52" s="6">
        <f t="shared" si="1"/>
        <v>1</v>
      </c>
      <c r="AG52" s="6">
        <f t="shared" si="2"/>
        <v>-5</v>
      </c>
      <c r="AH52" s="6">
        <f t="shared" si="3"/>
        <v>12.08</v>
      </c>
      <c r="AI52" s="6">
        <f t="shared" si="11"/>
        <v>13</v>
      </c>
      <c r="AJ52" s="6" t="str">
        <f t="shared" si="4"/>
        <v>New Orleans</v>
      </c>
      <c r="AK52" s="2" t="s">
        <v>151</v>
      </c>
      <c r="AL52" s="6">
        <f>hlookup($A$1,POST!$B$134:$Q$164,POST!B185,false)</f>
        <v>11</v>
      </c>
      <c r="AM52" s="2" t="s">
        <v>151</v>
      </c>
      <c r="AN52" s="6">
        <f t="shared" si="5"/>
        <v>1</v>
      </c>
      <c r="AO52" s="2" t="s">
        <v>151</v>
      </c>
      <c r="AP52" s="6" t="str">
        <f t="shared" si="6"/>
        <v>9 Tied</v>
      </c>
      <c r="AQ52" s="2" t="s">
        <v>151</v>
      </c>
      <c r="AR52" s="6">
        <f t="shared" si="7"/>
        <v>-5</v>
      </c>
      <c r="AS52" s="2" t="s">
        <v>151</v>
      </c>
      <c r="AT52" s="6" t="str">
        <f t="shared" si="8"/>
        <v>[](/MIA) /u/SmokingFrog</v>
      </c>
      <c r="AU52" s="2" t="s">
        <v>151</v>
      </c>
      <c r="AV52" s="6">
        <f t="shared" si="9"/>
        <v>9</v>
      </c>
      <c r="AW52" s="6">
        <f t="shared" si="10"/>
        <v>1</v>
      </c>
    </row>
    <row r="53">
      <c r="A53" s="85" t="s">
        <v>41</v>
      </c>
      <c r="B53" s="6">
        <f>if(B21=0,"--",hlookup($A$1,POST!$B$134:$Q$164,POST!$B186,false)-B21)</f>
        <v>0</v>
      </c>
      <c r="C53" s="6">
        <f>if(C21=0,"--",hlookup($A$1,POST!$B$134:$Q$164,POST!B186,false)-C21)</f>
        <v>0</v>
      </c>
      <c r="D53" s="6">
        <f>if(D21=0,"--",hlookup($A$1,POST!$B$134:$Q$164,POST!B186,false)-D21)</f>
        <v>0</v>
      </c>
      <c r="E53" s="6">
        <f>if(E21=0,"--",hlookup($A$1,POST!$B$134:$Q$164,POST!B186,false)-E21)</f>
        <v>0</v>
      </c>
      <c r="F53" s="6">
        <f>if(F21=0,"--",hlookup($A$1,POST!$B$134:$Q$164,POST!B186,false)-F21)</f>
        <v>0</v>
      </c>
      <c r="G53" s="6" t="str">
        <f>if(G21=0,"--",hlookup($A$1,POST!$B$134:$Q$164,POST!B186,false)-G21)</f>
        <v>--</v>
      </c>
      <c r="H53" s="6">
        <f>if(H21=0,"--",hlookup($A$1,POST!$B$134:$Q$164,POST!B186,false)-H21)</f>
        <v>0</v>
      </c>
      <c r="I53" s="6">
        <f>if(I21=0,"--",hlookup($A$1,POST!$B$134:$Q$164,POST!B186,false)-I21)</f>
        <v>0</v>
      </c>
      <c r="J53" s="6" t="str">
        <f>if(J21=0,"--",hlookup($A$1,POST!$B$134:$Q$164,POST!B186,false)-J21)</f>
        <v>--</v>
      </c>
      <c r="K53" s="6">
        <f>if(K21=0,"--",hlookup($A$1,POST!$B$134:$Q$164,POST!B186,false)-K21)</f>
        <v>0</v>
      </c>
      <c r="L53" s="6">
        <f>if(L21=0,"--",hlookup($A$1,POST!$B$134:$Q$164,POST!B186,false)-L21)</f>
        <v>0</v>
      </c>
      <c r="M53" s="6">
        <f>if(M21=0,"--",hlookup($A$1,POST!$B$134:$Q$164,POST!B186,false)-M21)</f>
        <v>0</v>
      </c>
      <c r="N53" s="6">
        <f>if(N21=0,"--",hlookup($A$1,POST!$B$134:$Q$164,POST!B186,false)-N21)</f>
        <v>2</v>
      </c>
      <c r="O53" s="6">
        <f>if(O21=0,"--",hlookup($A$1,POST!$B$134:$Q$164,POST!B186,false)-O21)</f>
        <v>0</v>
      </c>
      <c r="P53" s="6">
        <f>if(P21=0,"--",hlookup($A$1,POST!$B$134:$Q$164,POST!B186,false)-P21)</f>
        <v>0</v>
      </c>
      <c r="Q53" s="6">
        <f>if(Q21=0,"--",hlookup($A$1,POST!$B$134:$Q$164,POST!B186,false)-Q21)</f>
        <v>3</v>
      </c>
      <c r="R53" s="6">
        <f>if(R21=0,"--",hlookup($A$1,POST!$B$134:$Q$164,POST!B186,false)-R21)</f>
        <v>0</v>
      </c>
      <c r="S53" s="6">
        <f>if(S21=0,"--",hlookup($A$1,POST!$B$134:$Q$164,POST!B186,false)-S21)</f>
        <v>2</v>
      </c>
      <c r="T53" s="6">
        <f>if(T21=0,"--",hlookup($A$1,POST!$B$134:$Q$164,POST!B186,false)-T21)</f>
        <v>0</v>
      </c>
      <c r="U53" s="6" t="str">
        <f>if(U21=0,"--",hlookup($A$1,POST!$B$134:$Q$164,POST!B186,false)-U21)</f>
        <v>--</v>
      </c>
      <c r="V53" s="6">
        <f>if(V21=0,"--",hlookup($A$1,POST!$B$134:$Q$164,POST!B186,false)-V21)</f>
        <v>0</v>
      </c>
      <c r="W53" s="6">
        <f>if(W21=0,"--",hlookup($A$1,POST!$B$134:$Q$164,POST!B186,false)-W21)</f>
        <v>0</v>
      </c>
      <c r="X53" s="6">
        <f>if(X21=0,"--",hlookup($A$1,POST!$B$134:$Q$164,POST!B186,false)-X21)</f>
        <v>0</v>
      </c>
      <c r="Y53" s="6">
        <f>if(Y21=0,"--",hlookup($A$1,POST!$B$134:$Q$164,POST!B186,false)-Y21)</f>
        <v>0</v>
      </c>
      <c r="Z53" s="6">
        <f>if(Z21=0,"--",hlookup($A$1,POST!$B$134:$Q$164,POST!B186,false)-Z21)</f>
        <v>0</v>
      </c>
      <c r="AA53" s="6" t="str">
        <f>if(AA21=0,"--",hlookup($A$1,POST!$B$134:$Q$164,POST!B186,false)-AA21)</f>
        <v>--</v>
      </c>
      <c r="AB53" s="6">
        <f>if(AB21=0,"--",hlookup($A$1,POST!$B$134:$Q$164,POST!B186,false)-AB21)</f>
        <v>0</v>
      </c>
      <c r="AC53" s="6">
        <f>if(AC21=0,"--",hlookup($A$1,POST!$B$134:$Q$164,POST!B186,false)-AC21)</f>
        <v>0</v>
      </c>
      <c r="AD53" s="6">
        <f>if(AD21=0,"--",hlookup($A$1,POST!$B$134:$Q$164,POST!B186,false)-AD21)</f>
        <v>0</v>
      </c>
      <c r="AE53" s="6" t="str">
        <f>if(AE21=0,"--",hlookup($A$1,POST!$B$134:$Q$164,POST!B186,false)-AE21)</f>
        <v>--</v>
      </c>
      <c r="AF53" s="6">
        <f t="shared" si="1"/>
        <v>3</v>
      </c>
      <c r="AG53" s="6">
        <f t="shared" si="2"/>
        <v>0</v>
      </c>
      <c r="AH53" s="6">
        <f t="shared" si="3"/>
        <v>29.72</v>
      </c>
      <c r="AI53" s="6">
        <f t="shared" si="11"/>
        <v>12</v>
      </c>
      <c r="AJ53" s="6" t="str">
        <f t="shared" si="4"/>
        <v>New York</v>
      </c>
      <c r="AK53" s="2" t="s">
        <v>151</v>
      </c>
      <c r="AL53" s="6">
        <f>hlookup($A$1,POST!$B$134:$Q$164,POST!B186,false)</f>
        <v>30</v>
      </c>
      <c r="AM53" s="2" t="s">
        <v>151</v>
      </c>
      <c r="AN53" s="6">
        <f t="shared" si="5"/>
        <v>3</v>
      </c>
      <c r="AO53" s="2" t="s">
        <v>151</v>
      </c>
      <c r="AP53" s="6" t="str">
        <f t="shared" si="6"/>
        <v>[](/MIA) /u/SmokingFrog</v>
      </c>
      <c r="AQ53" s="2" t="s">
        <v>151</v>
      </c>
      <c r="AR53" s="6">
        <f t="shared" si="7"/>
        <v>0</v>
      </c>
      <c r="AS53" s="2" t="s">
        <v>151</v>
      </c>
      <c r="AT53" s="6" t="str">
        <f t="shared" si="8"/>
        <v>22 Tied</v>
      </c>
      <c r="AU53" s="2" t="s">
        <v>151</v>
      </c>
      <c r="AV53" s="6">
        <f t="shared" si="9"/>
        <v>1</v>
      </c>
      <c r="AW53" s="6">
        <f t="shared" si="10"/>
        <v>22</v>
      </c>
    </row>
    <row r="54">
      <c r="A54" s="85" t="s">
        <v>42</v>
      </c>
      <c r="B54" s="6">
        <f>if(B22=0,"--",hlookup($A$1,POST!$B$134:$Q$164,POST!$B187,false)-B22)</f>
        <v>-1</v>
      </c>
      <c r="C54" s="6">
        <f>if(C22=0,"--",hlookup($A$1,POST!$B$134:$Q$164,POST!B187,false)-C22)</f>
        <v>-2</v>
      </c>
      <c r="D54" s="6">
        <f>if(D22=0,"--",hlookup($A$1,POST!$B$134:$Q$164,POST!B187,false)-D22)</f>
        <v>3</v>
      </c>
      <c r="E54" s="6">
        <f>if(E22=0,"--",hlookup($A$1,POST!$B$134:$Q$164,POST!B187,false)-E22)</f>
        <v>2</v>
      </c>
      <c r="F54" s="6">
        <f>if(F22=0,"--",hlookup($A$1,POST!$B$134:$Q$164,POST!B187,false)-F22)</f>
        <v>0</v>
      </c>
      <c r="G54" s="6" t="str">
        <f>if(G22=0,"--",hlookup($A$1,POST!$B$134:$Q$164,POST!B187,false)-G22)</f>
        <v>--</v>
      </c>
      <c r="H54" s="6">
        <f>if(H22=0,"--",hlookup($A$1,POST!$B$134:$Q$164,POST!B187,false)-H22)</f>
        <v>-2</v>
      </c>
      <c r="I54" s="6">
        <f>if(I22=0,"--",hlookup($A$1,POST!$B$134:$Q$164,POST!B187,false)-I22)</f>
        <v>0</v>
      </c>
      <c r="J54" s="6" t="str">
        <f>if(J22=0,"--",hlookup($A$1,POST!$B$134:$Q$164,POST!B187,false)-J22)</f>
        <v>--</v>
      </c>
      <c r="K54" s="6">
        <f>if(K22=0,"--",hlookup($A$1,POST!$B$134:$Q$164,POST!B187,false)-K22)</f>
        <v>-2</v>
      </c>
      <c r="L54" s="6">
        <f>if(L22=0,"--",hlookup($A$1,POST!$B$134:$Q$164,POST!B187,false)-L22)</f>
        <v>2</v>
      </c>
      <c r="M54" s="6">
        <f>if(M22=0,"--",hlookup($A$1,POST!$B$134:$Q$164,POST!B187,false)-M22)</f>
        <v>-1</v>
      </c>
      <c r="N54" s="6">
        <f>if(N22=0,"--",hlookup($A$1,POST!$B$134:$Q$164,POST!B187,false)-N22)</f>
        <v>0</v>
      </c>
      <c r="O54" s="6">
        <f>if(O22=0,"--",hlookup($A$1,POST!$B$134:$Q$164,POST!B187,false)-O22)</f>
        <v>-1</v>
      </c>
      <c r="P54" s="6">
        <f>if(P22=0,"--",hlookup($A$1,POST!$B$134:$Q$164,POST!B187,false)-P22)</f>
        <v>4</v>
      </c>
      <c r="Q54" s="6">
        <f>if(Q22=0,"--",hlookup($A$1,POST!$B$134:$Q$164,POST!B187,false)-Q22)</f>
        <v>0</v>
      </c>
      <c r="R54" s="6">
        <f>if(R22=0,"--",hlookup($A$1,POST!$B$134:$Q$164,POST!B187,false)-R22)</f>
        <v>2</v>
      </c>
      <c r="S54" s="6">
        <f>if(S22=0,"--",hlookup($A$1,POST!$B$134:$Q$164,POST!B187,false)-S22)</f>
        <v>1</v>
      </c>
      <c r="T54" s="6">
        <f>if(T22=0,"--",hlookup($A$1,POST!$B$134:$Q$164,POST!B187,false)-T22)</f>
        <v>-1</v>
      </c>
      <c r="U54" s="6" t="str">
        <f>if(U22=0,"--",hlookup($A$1,POST!$B$134:$Q$164,POST!B187,false)-U22)</f>
        <v>--</v>
      </c>
      <c r="V54" s="6">
        <f>if(V22=0,"--",hlookup($A$1,POST!$B$134:$Q$164,POST!B187,false)-V22)</f>
        <v>-3</v>
      </c>
      <c r="W54" s="6">
        <f>if(W22=0,"--",hlookup($A$1,POST!$B$134:$Q$164,POST!B187,false)-W22)</f>
        <v>2</v>
      </c>
      <c r="X54" s="6">
        <f>if(X22=0,"--",hlookup($A$1,POST!$B$134:$Q$164,POST!B187,false)-X22)</f>
        <v>-1</v>
      </c>
      <c r="Y54" s="6">
        <f>if(Y22=0,"--",hlookup($A$1,POST!$B$134:$Q$164,POST!B187,false)-Y22)</f>
        <v>1</v>
      </c>
      <c r="Z54" s="6">
        <f>if(Z22=0,"--",hlookup($A$1,POST!$B$134:$Q$164,POST!B187,false)-Z22)</f>
        <v>-1</v>
      </c>
      <c r="AA54" s="6" t="str">
        <f>if(AA22=0,"--",hlookup($A$1,POST!$B$134:$Q$164,POST!B187,false)-AA22)</f>
        <v>--</v>
      </c>
      <c r="AB54" s="6">
        <f>if(AB22=0,"--",hlookup($A$1,POST!$B$134:$Q$164,POST!B187,false)-AB22)</f>
        <v>1</v>
      </c>
      <c r="AC54" s="6">
        <f>if(AC22=0,"--",hlookup($A$1,POST!$B$134:$Q$164,POST!B187,false)-AC22)</f>
        <v>2</v>
      </c>
      <c r="AD54" s="6">
        <f>if(AD22=0,"--",hlookup($A$1,POST!$B$134:$Q$164,POST!B187,false)-AD22)</f>
        <v>4</v>
      </c>
      <c r="AE54" s="6" t="str">
        <f>if(AE22=0,"--",hlookup($A$1,POST!$B$134:$Q$164,POST!B187,false)-AE22)</f>
        <v>--</v>
      </c>
      <c r="AF54" s="6">
        <f t="shared" si="1"/>
        <v>4</v>
      </c>
      <c r="AG54" s="6">
        <f t="shared" si="2"/>
        <v>-3</v>
      </c>
      <c r="AH54" s="6">
        <f t="shared" si="3"/>
        <v>12.64</v>
      </c>
      <c r="AI54" s="6">
        <f t="shared" si="11"/>
        <v>11</v>
      </c>
      <c r="AJ54" s="6" t="str">
        <f t="shared" si="4"/>
        <v>Oklahoma City</v>
      </c>
      <c r="AK54" s="2" t="s">
        <v>151</v>
      </c>
      <c r="AL54" s="6">
        <f>hlookup($A$1,POST!$B$134:$Q$164,POST!B187,false)</f>
        <v>13</v>
      </c>
      <c r="AM54" s="2" t="s">
        <v>151</v>
      </c>
      <c r="AN54" s="6">
        <f t="shared" si="5"/>
        <v>4</v>
      </c>
      <c r="AO54" s="2" t="s">
        <v>151</v>
      </c>
      <c r="AP54" s="6" t="str">
        <f t="shared" si="6"/>
        <v>2 Tied</v>
      </c>
      <c r="AQ54" s="2" t="s">
        <v>151</v>
      </c>
      <c r="AR54" s="6">
        <f t="shared" si="7"/>
        <v>-3</v>
      </c>
      <c r="AS54" s="2" t="s">
        <v>151</v>
      </c>
      <c r="AT54" s="6" t="str">
        <f t="shared" si="8"/>
        <v>[](/OKC) /u/howstrangeinnocence</v>
      </c>
      <c r="AU54" s="2" t="s">
        <v>151</v>
      </c>
      <c r="AV54" s="6">
        <f t="shared" si="9"/>
        <v>2</v>
      </c>
      <c r="AW54" s="6">
        <f t="shared" si="10"/>
        <v>1</v>
      </c>
    </row>
    <row r="55">
      <c r="A55" s="85" t="s">
        <v>43</v>
      </c>
      <c r="B55" s="6">
        <f>if(B23=0,"--",hlookup($A$1,POST!$B$134:$Q$164,POST!$B188,false)-B23)</f>
        <v>-1</v>
      </c>
      <c r="C55" s="6">
        <f>if(C23=0,"--",hlookup($A$1,POST!$B$134:$Q$164,POST!B188,false)-C23)</f>
        <v>-1</v>
      </c>
      <c r="D55" s="6">
        <f>if(D23=0,"--",hlookup($A$1,POST!$B$134:$Q$164,POST!B188,false)-D23)</f>
        <v>1</v>
      </c>
      <c r="E55" s="6">
        <f>if(E23=0,"--",hlookup($A$1,POST!$B$134:$Q$164,POST!B188,false)-E23)</f>
        <v>-1</v>
      </c>
      <c r="F55" s="6">
        <f>if(F23=0,"--",hlookup($A$1,POST!$B$134:$Q$164,POST!B188,false)-F23)</f>
        <v>0</v>
      </c>
      <c r="G55" s="6" t="str">
        <f>if(G23=0,"--",hlookup($A$1,POST!$B$134:$Q$164,POST!B188,false)-G23)</f>
        <v>--</v>
      </c>
      <c r="H55" s="6">
        <f>if(H23=0,"--",hlookup($A$1,POST!$B$134:$Q$164,POST!B188,false)-H23)</f>
        <v>0</v>
      </c>
      <c r="I55" s="6">
        <f>if(I23=0,"--",hlookup($A$1,POST!$B$134:$Q$164,POST!B188,false)-I23)</f>
        <v>1</v>
      </c>
      <c r="J55" s="6" t="str">
        <f>if(J23=0,"--",hlookup($A$1,POST!$B$134:$Q$164,POST!B188,false)-J23)</f>
        <v>--</v>
      </c>
      <c r="K55" s="6">
        <f>if(K23=0,"--",hlookup($A$1,POST!$B$134:$Q$164,POST!B188,false)-K23)</f>
        <v>0</v>
      </c>
      <c r="L55" s="6">
        <f>if(L23=0,"--",hlookup($A$1,POST!$B$134:$Q$164,POST!B188,false)-L23)</f>
        <v>-1</v>
      </c>
      <c r="M55" s="6">
        <f>if(M23=0,"--",hlookup($A$1,POST!$B$134:$Q$164,POST!B188,false)-M23)</f>
        <v>1</v>
      </c>
      <c r="N55" s="6">
        <f>if(N23=0,"--",hlookup($A$1,POST!$B$134:$Q$164,POST!B188,false)-N23)</f>
        <v>0</v>
      </c>
      <c r="O55" s="6">
        <f>if(O23=0,"--",hlookup($A$1,POST!$B$134:$Q$164,POST!B188,false)-O23)</f>
        <v>0</v>
      </c>
      <c r="P55" s="6">
        <f>if(P23=0,"--",hlookup($A$1,POST!$B$134:$Q$164,POST!B188,false)-P23)</f>
        <v>0</v>
      </c>
      <c r="Q55" s="6">
        <f>if(Q23=0,"--",hlookup($A$1,POST!$B$134:$Q$164,POST!B188,false)-Q23)</f>
        <v>-4</v>
      </c>
      <c r="R55" s="6">
        <f>if(R23=0,"--",hlookup($A$1,POST!$B$134:$Q$164,POST!B188,false)-R23)</f>
        <v>0</v>
      </c>
      <c r="S55" s="6">
        <f>if(S23=0,"--",hlookup($A$1,POST!$B$134:$Q$164,POST!B188,false)-S23)</f>
        <v>-2</v>
      </c>
      <c r="T55" s="6">
        <f>if(T23=0,"--",hlookup($A$1,POST!$B$134:$Q$164,POST!B188,false)-T23)</f>
        <v>1</v>
      </c>
      <c r="U55" s="6" t="str">
        <f>if(U23=0,"--",hlookup($A$1,POST!$B$134:$Q$164,POST!B188,false)-U23)</f>
        <v>--</v>
      </c>
      <c r="V55" s="6">
        <f>if(V23=0,"--",hlookup($A$1,POST!$B$134:$Q$164,POST!B188,false)-V23)</f>
        <v>-1</v>
      </c>
      <c r="W55" s="6">
        <f>if(W23=0,"--",hlookup($A$1,POST!$B$134:$Q$164,POST!B188,false)-W23)</f>
        <v>0</v>
      </c>
      <c r="X55" s="6">
        <f>if(X23=0,"--",hlookup($A$1,POST!$B$134:$Q$164,POST!B188,false)-X23)</f>
        <v>-1</v>
      </c>
      <c r="Y55" s="6">
        <f>if(Y23=0,"--",hlookup($A$1,POST!$B$134:$Q$164,POST!B188,false)-Y23)</f>
        <v>1</v>
      </c>
      <c r="Z55" s="6">
        <f>if(Z23=0,"--",hlookup($A$1,POST!$B$134:$Q$164,POST!B188,false)-Z23)</f>
        <v>1</v>
      </c>
      <c r="AA55" s="6" t="str">
        <f>if(AA23=0,"--",hlookup($A$1,POST!$B$134:$Q$164,POST!B188,false)-AA23)</f>
        <v>--</v>
      </c>
      <c r="AB55" s="6">
        <f>if(AB23=0,"--",hlookup($A$1,POST!$B$134:$Q$164,POST!B188,false)-AB23)</f>
        <v>-1</v>
      </c>
      <c r="AC55" s="6">
        <f>if(AC23=0,"--",hlookup($A$1,POST!$B$134:$Q$164,POST!B188,false)-AC23)</f>
        <v>-1</v>
      </c>
      <c r="AD55" s="6">
        <f>if(AD23=0,"--",hlookup($A$1,POST!$B$134:$Q$164,POST!B188,false)-AD23)</f>
        <v>-1</v>
      </c>
      <c r="AE55" s="6" t="str">
        <f>if(AE23=0,"--",hlookup($A$1,POST!$B$134:$Q$164,POST!B188,false)-AE23)</f>
        <v>--</v>
      </c>
      <c r="AF55" s="6">
        <f t="shared" si="1"/>
        <v>1</v>
      </c>
      <c r="AG55" s="6">
        <f t="shared" si="2"/>
        <v>-4</v>
      </c>
      <c r="AH55" s="6">
        <f t="shared" si="3"/>
        <v>25.36</v>
      </c>
      <c r="AI55" s="6">
        <f t="shared" si="11"/>
        <v>10</v>
      </c>
      <c r="AJ55" s="6" t="str">
        <f t="shared" si="4"/>
        <v>Orlando</v>
      </c>
      <c r="AK55" s="2" t="s">
        <v>151</v>
      </c>
      <c r="AL55" s="6">
        <f>hlookup($A$1,POST!$B$134:$Q$164,POST!B188,false)</f>
        <v>25</v>
      </c>
      <c r="AM55" s="2" t="s">
        <v>151</v>
      </c>
      <c r="AN55" s="6">
        <f t="shared" si="5"/>
        <v>1</v>
      </c>
      <c r="AO55" s="2" t="s">
        <v>151</v>
      </c>
      <c r="AP55" s="6" t="str">
        <f t="shared" si="6"/>
        <v>6 Tied</v>
      </c>
      <c r="AQ55" s="2" t="s">
        <v>151</v>
      </c>
      <c r="AR55" s="6">
        <f t="shared" si="7"/>
        <v>-4</v>
      </c>
      <c r="AS55" s="2" t="s">
        <v>151</v>
      </c>
      <c r="AT55" s="6" t="str">
        <f t="shared" si="8"/>
        <v>[](/MIA) /u/SmokingFrog</v>
      </c>
      <c r="AU55" s="2" t="s">
        <v>151</v>
      </c>
      <c r="AV55" s="6">
        <f t="shared" si="9"/>
        <v>6</v>
      </c>
      <c r="AW55" s="6">
        <f t="shared" si="10"/>
        <v>1</v>
      </c>
    </row>
    <row r="56">
      <c r="A56" s="85" t="s">
        <v>44</v>
      </c>
      <c r="B56" s="6">
        <f>if(B24=0,"--",hlookup($A$1,POST!$B$134:$Q$164,POST!$B189,false)-B24)</f>
        <v>1</v>
      </c>
      <c r="C56" s="6">
        <f>if(C24=0,"--",hlookup($A$1,POST!$B$134:$Q$164,POST!B189,false)-C24)</f>
        <v>0</v>
      </c>
      <c r="D56" s="6">
        <f>if(D24=0,"--",hlookup($A$1,POST!$B$134:$Q$164,POST!B189,false)-D24)</f>
        <v>0</v>
      </c>
      <c r="E56" s="6">
        <f>if(E24=0,"--",hlookup($A$1,POST!$B$134:$Q$164,POST!B189,false)-E24)</f>
        <v>0</v>
      </c>
      <c r="F56" s="6">
        <f>if(F24=0,"--",hlookup($A$1,POST!$B$134:$Q$164,POST!B189,false)-F24)</f>
        <v>1</v>
      </c>
      <c r="G56" s="6" t="str">
        <f>if(G24=0,"--",hlookup($A$1,POST!$B$134:$Q$164,POST!B189,false)-G24)</f>
        <v>--</v>
      </c>
      <c r="H56" s="6">
        <f>if(H24=0,"--",hlookup($A$1,POST!$B$134:$Q$164,POST!B189,false)-H24)</f>
        <v>1</v>
      </c>
      <c r="I56" s="6">
        <f>if(I24=0,"--",hlookup($A$1,POST!$B$134:$Q$164,POST!B189,false)-I24)</f>
        <v>1</v>
      </c>
      <c r="J56" s="6" t="str">
        <f>if(J24=0,"--",hlookup($A$1,POST!$B$134:$Q$164,POST!B189,false)-J24)</f>
        <v>--</v>
      </c>
      <c r="K56" s="6">
        <f>if(K24=0,"--",hlookup($A$1,POST!$B$134:$Q$164,POST!B189,false)-K24)</f>
        <v>0</v>
      </c>
      <c r="L56" s="6">
        <f>if(L24=0,"--",hlookup($A$1,POST!$B$134:$Q$164,POST!B189,false)-L24)</f>
        <v>0</v>
      </c>
      <c r="M56" s="6">
        <f>if(M24=0,"--",hlookup($A$1,POST!$B$134:$Q$164,POST!B189,false)-M24)</f>
        <v>-1</v>
      </c>
      <c r="N56" s="6">
        <f>if(N24=0,"--",hlookup($A$1,POST!$B$134:$Q$164,POST!B189,false)-N24)</f>
        <v>-2</v>
      </c>
      <c r="O56" s="6">
        <f>if(O24=0,"--",hlookup($A$1,POST!$B$134:$Q$164,POST!B189,false)-O24)</f>
        <v>0</v>
      </c>
      <c r="P56" s="6">
        <f>if(P24=0,"--",hlookup($A$1,POST!$B$134:$Q$164,POST!B189,false)-P24)</f>
        <v>0</v>
      </c>
      <c r="Q56" s="6">
        <f>if(Q24=0,"--",hlookup($A$1,POST!$B$134:$Q$164,POST!B189,false)-Q24)</f>
        <v>2</v>
      </c>
      <c r="R56" s="6">
        <f>if(R24=0,"--",hlookup($A$1,POST!$B$134:$Q$164,POST!B189,false)-R24)</f>
        <v>0</v>
      </c>
      <c r="S56" s="6">
        <f>if(S24=0,"--",hlookup($A$1,POST!$B$134:$Q$164,POST!B189,false)-S24)</f>
        <v>-1</v>
      </c>
      <c r="T56" s="6">
        <f>if(T24=0,"--",hlookup($A$1,POST!$B$134:$Q$164,POST!B189,false)-T24)</f>
        <v>0</v>
      </c>
      <c r="U56" s="6" t="str">
        <f>if(U24=0,"--",hlookup($A$1,POST!$B$134:$Q$164,POST!B189,false)-U24)</f>
        <v>--</v>
      </c>
      <c r="V56" s="6">
        <f>if(V24=0,"--",hlookup($A$1,POST!$B$134:$Q$164,POST!B189,false)-V24)</f>
        <v>1</v>
      </c>
      <c r="W56" s="6">
        <f>if(W24=0,"--",hlookup($A$1,POST!$B$134:$Q$164,POST!B189,false)-W24)</f>
        <v>1</v>
      </c>
      <c r="X56" s="6">
        <f>if(X24=0,"--",hlookup($A$1,POST!$B$134:$Q$164,POST!B189,false)-X24)</f>
        <v>0</v>
      </c>
      <c r="Y56" s="6">
        <f>if(Y24=0,"--",hlookup($A$1,POST!$B$134:$Q$164,POST!B189,false)-Y24)</f>
        <v>0</v>
      </c>
      <c r="Z56" s="6">
        <f>if(Z24=0,"--",hlookup($A$1,POST!$B$134:$Q$164,POST!B189,false)-Z24)</f>
        <v>0</v>
      </c>
      <c r="AA56" s="6" t="str">
        <f>if(AA24=0,"--",hlookup($A$1,POST!$B$134:$Q$164,POST!B189,false)-AA24)</f>
        <v>--</v>
      </c>
      <c r="AB56" s="6">
        <f>if(AB24=0,"--",hlookup($A$1,POST!$B$134:$Q$164,POST!B189,false)-AB24)</f>
        <v>1</v>
      </c>
      <c r="AC56" s="6">
        <f>if(AC24=0,"--",hlookup($A$1,POST!$B$134:$Q$164,POST!B189,false)-AC24)</f>
        <v>-1</v>
      </c>
      <c r="AD56" s="6">
        <f>if(AD24=0,"--",hlookup($A$1,POST!$B$134:$Q$164,POST!B189,false)-AD24)</f>
        <v>-1</v>
      </c>
      <c r="AE56" s="6" t="str">
        <f>if(AE24=0,"--",hlookup($A$1,POST!$B$134:$Q$164,POST!B189,false)-AE24)</f>
        <v>--</v>
      </c>
      <c r="AF56" s="6">
        <f t="shared" si="1"/>
        <v>2</v>
      </c>
      <c r="AG56" s="6">
        <f t="shared" si="2"/>
        <v>-2</v>
      </c>
      <c r="AH56" s="6">
        <f t="shared" si="3"/>
        <v>27.88</v>
      </c>
      <c r="AI56" s="6">
        <f t="shared" si="11"/>
        <v>9</v>
      </c>
      <c r="AJ56" s="6" t="str">
        <f t="shared" si="4"/>
        <v>Philadelphia</v>
      </c>
      <c r="AK56" s="2" t="s">
        <v>151</v>
      </c>
      <c r="AL56" s="6">
        <f>hlookup($A$1,POST!$B$134:$Q$164,POST!B189,false)</f>
        <v>28</v>
      </c>
      <c r="AM56" s="2" t="s">
        <v>151</v>
      </c>
      <c r="AN56" s="6">
        <f t="shared" si="5"/>
        <v>2</v>
      </c>
      <c r="AO56" s="2" t="s">
        <v>151</v>
      </c>
      <c r="AP56" s="6" t="str">
        <f t="shared" si="6"/>
        <v>[](/MIA) /u/SmokingFrog</v>
      </c>
      <c r="AQ56" s="2" t="s">
        <v>151</v>
      </c>
      <c r="AR56" s="6">
        <f t="shared" si="7"/>
        <v>-2</v>
      </c>
      <c r="AS56" s="2" t="s">
        <v>151</v>
      </c>
      <c r="AT56" s="6" t="str">
        <f t="shared" si="8"/>
        <v>[](/LAC) /u/chad3000</v>
      </c>
      <c r="AU56" s="2" t="s">
        <v>151</v>
      </c>
      <c r="AV56" s="6">
        <f t="shared" si="9"/>
        <v>1</v>
      </c>
      <c r="AW56" s="6">
        <f t="shared" si="10"/>
        <v>1</v>
      </c>
    </row>
    <row r="57">
      <c r="A57" s="85" t="s">
        <v>45</v>
      </c>
      <c r="B57" s="6">
        <f>if(B25=0,"--",hlookup($A$1,POST!$B$134:$Q$164,POST!$B190,false)-B25)</f>
        <v>-1</v>
      </c>
      <c r="C57" s="6">
        <f>if(C25=0,"--",hlookup($A$1,POST!$B$134:$Q$164,POST!B190,false)-C25)</f>
        <v>-3</v>
      </c>
      <c r="D57" s="6">
        <f>if(D25=0,"--",hlookup($A$1,POST!$B$134:$Q$164,POST!B190,false)-D25)</f>
        <v>3</v>
      </c>
      <c r="E57" s="6">
        <f>if(E25=0,"--",hlookup($A$1,POST!$B$134:$Q$164,POST!B190,false)-E25)</f>
        <v>0</v>
      </c>
      <c r="F57" s="6">
        <f>if(F25=0,"--",hlookup($A$1,POST!$B$134:$Q$164,POST!B190,false)-F25)</f>
        <v>0</v>
      </c>
      <c r="G57" s="6" t="str">
        <f>if(G25=0,"--",hlookup($A$1,POST!$B$134:$Q$164,POST!B190,false)-G25)</f>
        <v>--</v>
      </c>
      <c r="H57" s="6">
        <f>if(H25=0,"--",hlookup($A$1,POST!$B$134:$Q$164,POST!B190,false)-H25)</f>
        <v>1</v>
      </c>
      <c r="I57" s="6">
        <f>if(I25=0,"--",hlookup($A$1,POST!$B$134:$Q$164,POST!B190,false)-I25)</f>
        <v>2</v>
      </c>
      <c r="J57" s="6" t="str">
        <f>if(J25=0,"--",hlookup($A$1,POST!$B$134:$Q$164,POST!B190,false)-J25)</f>
        <v>--</v>
      </c>
      <c r="K57" s="6">
        <f>if(K25=0,"--",hlookup($A$1,POST!$B$134:$Q$164,POST!B190,false)-K25)</f>
        <v>-3</v>
      </c>
      <c r="L57" s="6">
        <f>if(L25=0,"--",hlookup($A$1,POST!$B$134:$Q$164,POST!B190,false)-L25)</f>
        <v>1</v>
      </c>
      <c r="M57" s="6">
        <f>if(M25=0,"--",hlookup($A$1,POST!$B$134:$Q$164,POST!B190,false)-M25)</f>
        <v>0</v>
      </c>
      <c r="N57" s="6">
        <f>if(N25=0,"--",hlookup($A$1,POST!$B$134:$Q$164,POST!B190,false)-N25)</f>
        <v>-1</v>
      </c>
      <c r="O57" s="6">
        <f>if(O25=0,"--",hlookup($A$1,POST!$B$134:$Q$164,POST!B190,false)-O25)</f>
        <v>1</v>
      </c>
      <c r="P57" s="6">
        <f>if(P25=0,"--",hlookup($A$1,POST!$B$134:$Q$164,POST!B190,false)-P25)</f>
        <v>-1</v>
      </c>
      <c r="Q57" s="6">
        <f>if(Q25=0,"--",hlookup($A$1,POST!$B$134:$Q$164,POST!B190,false)-Q25)</f>
        <v>3</v>
      </c>
      <c r="R57" s="6">
        <f>if(R25=0,"--",hlookup($A$1,POST!$B$134:$Q$164,POST!B190,false)-R25)</f>
        <v>-3</v>
      </c>
      <c r="S57" s="6">
        <f>if(S25=0,"--",hlookup($A$1,POST!$B$134:$Q$164,POST!B190,false)-S25)</f>
        <v>-2</v>
      </c>
      <c r="T57" s="6">
        <f>if(T25=0,"--",hlookup($A$1,POST!$B$134:$Q$164,POST!B190,false)-T25)</f>
        <v>1</v>
      </c>
      <c r="U57" s="6" t="str">
        <f>if(U25=0,"--",hlookup($A$1,POST!$B$134:$Q$164,POST!B190,false)-U25)</f>
        <v>--</v>
      </c>
      <c r="V57" s="6">
        <f>if(V25=0,"--",hlookup($A$1,POST!$B$134:$Q$164,POST!B190,false)-V25)</f>
        <v>-2</v>
      </c>
      <c r="W57" s="6">
        <f>if(W25=0,"--",hlookup($A$1,POST!$B$134:$Q$164,POST!B190,false)-W25)</f>
        <v>1</v>
      </c>
      <c r="X57" s="6">
        <f>if(X25=0,"--",hlookup($A$1,POST!$B$134:$Q$164,POST!B190,false)-X25)</f>
        <v>2</v>
      </c>
      <c r="Y57" s="6">
        <f>if(Y25=0,"--",hlookup($A$1,POST!$B$134:$Q$164,POST!B190,false)-Y25)</f>
        <v>-5</v>
      </c>
      <c r="Z57" s="6">
        <f>if(Z25=0,"--",hlookup($A$1,POST!$B$134:$Q$164,POST!B190,false)-Z25)</f>
        <v>-1</v>
      </c>
      <c r="AA57" s="6" t="str">
        <f>if(AA25=0,"--",hlookup($A$1,POST!$B$134:$Q$164,POST!B190,false)-AA25)</f>
        <v>--</v>
      </c>
      <c r="AB57" s="6">
        <f>if(AB25=0,"--",hlookup($A$1,POST!$B$134:$Q$164,POST!B190,false)-AB25)</f>
        <v>-3</v>
      </c>
      <c r="AC57" s="6">
        <f>if(AC25=0,"--",hlookup($A$1,POST!$B$134:$Q$164,POST!B190,false)-AC25)</f>
        <v>1</v>
      </c>
      <c r="AD57" s="6">
        <f>if(AD25=0,"--",hlookup($A$1,POST!$B$134:$Q$164,POST!B190,false)-AD25)</f>
        <v>3</v>
      </c>
      <c r="AE57" s="6" t="str">
        <f>if(AE25=0,"--",hlookup($A$1,POST!$B$134:$Q$164,POST!B190,false)-AE25)</f>
        <v>--</v>
      </c>
      <c r="AF57" s="6">
        <f t="shared" si="1"/>
        <v>3</v>
      </c>
      <c r="AG57" s="6">
        <f t="shared" si="2"/>
        <v>-5</v>
      </c>
      <c r="AH57" s="6">
        <f t="shared" si="3"/>
        <v>17.24</v>
      </c>
      <c r="AI57" s="6">
        <f t="shared" si="11"/>
        <v>8</v>
      </c>
      <c r="AJ57" s="6" t="str">
        <f t="shared" si="4"/>
        <v>Phoenix</v>
      </c>
      <c r="AK57" s="2" t="s">
        <v>151</v>
      </c>
      <c r="AL57" s="6">
        <f>hlookup($A$1,POST!$B$134:$Q$164,POST!B190,false)</f>
        <v>17</v>
      </c>
      <c r="AM57" s="2" t="s">
        <v>151</v>
      </c>
      <c r="AN57" s="6">
        <f t="shared" si="5"/>
        <v>3</v>
      </c>
      <c r="AO57" s="2" t="s">
        <v>151</v>
      </c>
      <c r="AP57" s="6" t="str">
        <f t="shared" si="6"/>
        <v>3 Tied</v>
      </c>
      <c r="AQ57" s="2" t="s">
        <v>151</v>
      </c>
      <c r="AR57" s="6">
        <f t="shared" si="7"/>
        <v>-5</v>
      </c>
      <c r="AS57" s="2" t="s">
        <v>151</v>
      </c>
      <c r="AT57" s="6" t="str">
        <f t="shared" si="8"/>
        <v>[](/PHX) /u/scooper1030</v>
      </c>
      <c r="AU57" s="2" t="s">
        <v>151</v>
      </c>
      <c r="AV57" s="6">
        <f t="shared" si="9"/>
        <v>3</v>
      </c>
      <c r="AW57" s="6">
        <f t="shared" si="10"/>
        <v>1</v>
      </c>
    </row>
    <row r="58">
      <c r="A58" s="85" t="s">
        <v>46</v>
      </c>
      <c r="B58" s="6">
        <f>if(B26=0,"--",hlookup($A$1,POST!$B$134:$Q$164,POST!$B191,false)-B26)</f>
        <v>0</v>
      </c>
      <c r="C58" s="6">
        <f>if(C26=0,"--",hlookup($A$1,POST!$B$134:$Q$164,POST!B191,false)-C26)</f>
        <v>0</v>
      </c>
      <c r="D58" s="6">
        <f>if(D26=0,"--",hlookup($A$1,POST!$B$134:$Q$164,POST!B191,false)-D26)</f>
        <v>1</v>
      </c>
      <c r="E58" s="6">
        <f>if(E26=0,"--",hlookup($A$1,POST!$B$134:$Q$164,POST!B191,false)-E26)</f>
        <v>1</v>
      </c>
      <c r="F58" s="6">
        <f>if(F26=0,"--",hlookup($A$1,POST!$B$134:$Q$164,POST!B191,false)-F26)</f>
        <v>0</v>
      </c>
      <c r="G58" s="6" t="str">
        <f>if(G26=0,"--",hlookup($A$1,POST!$B$134:$Q$164,POST!B191,false)-G26)</f>
        <v>--</v>
      </c>
      <c r="H58" s="6">
        <f>if(H26=0,"--",hlookup($A$1,POST!$B$134:$Q$164,POST!B191,false)-H26)</f>
        <v>0</v>
      </c>
      <c r="I58" s="6">
        <f>if(I26=0,"--",hlookup($A$1,POST!$B$134:$Q$164,POST!B191,false)-I26)</f>
        <v>0</v>
      </c>
      <c r="J58" s="6" t="str">
        <f>if(J26=0,"--",hlookup($A$1,POST!$B$134:$Q$164,POST!B191,false)-J26)</f>
        <v>--</v>
      </c>
      <c r="K58" s="6">
        <f>if(K26=0,"--",hlookup($A$1,POST!$B$134:$Q$164,POST!B191,false)-K26)</f>
        <v>1</v>
      </c>
      <c r="L58" s="6">
        <f>if(L26=0,"--",hlookup($A$1,POST!$B$134:$Q$164,POST!B191,false)-L26)</f>
        <v>0</v>
      </c>
      <c r="M58" s="6">
        <f>if(M26=0,"--",hlookup($A$1,POST!$B$134:$Q$164,POST!B191,false)-M26)</f>
        <v>0</v>
      </c>
      <c r="N58" s="6">
        <f>if(N26=0,"--",hlookup($A$1,POST!$B$134:$Q$164,POST!B191,false)-N26)</f>
        <v>1</v>
      </c>
      <c r="O58" s="6">
        <f>if(O26=0,"--",hlookup($A$1,POST!$B$134:$Q$164,POST!B191,false)-O26)</f>
        <v>0</v>
      </c>
      <c r="P58" s="6">
        <f>if(P26=0,"--",hlookup($A$1,POST!$B$134:$Q$164,POST!B191,false)-P26)</f>
        <v>1</v>
      </c>
      <c r="Q58" s="6">
        <f>if(Q26=0,"--",hlookup($A$1,POST!$B$134:$Q$164,POST!B191,false)-Q26)</f>
        <v>4</v>
      </c>
      <c r="R58" s="6">
        <f>if(R26=0,"--",hlookup($A$1,POST!$B$134:$Q$164,POST!B191,false)-R26)</f>
        <v>1</v>
      </c>
      <c r="S58" s="6">
        <f>if(S26=0,"--",hlookup($A$1,POST!$B$134:$Q$164,POST!B191,false)-S26)</f>
        <v>2</v>
      </c>
      <c r="T58" s="6">
        <f>if(T26=0,"--",hlookup($A$1,POST!$B$134:$Q$164,POST!B191,false)-T26)</f>
        <v>1</v>
      </c>
      <c r="U58" s="6" t="str">
        <f>if(U26=0,"--",hlookup($A$1,POST!$B$134:$Q$164,POST!B191,false)-U26)</f>
        <v>--</v>
      </c>
      <c r="V58" s="6">
        <f>if(V26=0,"--",hlookup($A$1,POST!$B$134:$Q$164,POST!B191,false)-V26)</f>
        <v>-1</v>
      </c>
      <c r="W58" s="6">
        <f>if(W26=0,"--",hlookup($A$1,POST!$B$134:$Q$164,POST!B191,false)-W26)</f>
        <v>0</v>
      </c>
      <c r="X58" s="6">
        <f>if(X26=0,"--",hlookup($A$1,POST!$B$134:$Q$164,POST!B191,false)-X26)</f>
        <v>0</v>
      </c>
      <c r="Y58" s="6">
        <f>if(Y26=0,"--",hlookup($A$1,POST!$B$134:$Q$164,POST!B191,false)-Y26)</f>
        <v>0</v>
      </c>
      <c r="Z58" s="6">
        <f>if(Z26=0,"--",hlookup($A$1,POST!$B$134:$Q$164,POST!B191,false)-Z26)</f>
        <v>1</v>
      </c>
      <c r="AA58" s="6" t="str">
        <f>if(AA26=0,"--",hlookup($A$1,POST!$B$134:$Q$164,POST!B191,false)-AA26)</f>
        <v>--</v>
      </c>
      <c r="AB58" s="6">
        <f>if(AB26=0,"--",hlookup($A$1,POST!$B$134:$Q$164,POST!B191,false)-AB26)</f>
        <v>1</v>
      </c>
      <c r="AC58" s="6">
        <f>if(AC26=0,"--",hlookup($A$1,POST!$B$134:$Q$164,POST!B191,false)-AC26)</f>
        <v>0</v>
      </c>
      <c r="AD58" s="6">
        <f>if(AD26=0,"--",hlookup($A$1,POST!$B$134:$Q$164,POST!B191,false)-AD26)</f>
        <v>0</v>
      </c>
      <c r="AE58" s="6" t="str">
        <f>if(AE26=0,"--",hlookup($A$1,POST!$B$134:$Q$164,POST!B191,false)-AE26)</f>
        <v>--</v>
      </c>
      <c r="AF58" s="6">
        <f t="shared" si="1"/>
        <v>4</v>
      </c>
      <c r="AG58" s="6">
        <f t="shared" si="2"/>
        <v>-1</v>
      </c>
      <c r="AH58" s="6">
        <f t="shared" si="3"/>
        <v>7.44</v>
      </c>
      <c r="AI58" s="6">
        <f t="shared" si="11"/>
        <v>7</v>
      </c>
      <c r="AJ58" s="6" t="str">
        <f t="shared" si="4"/>
        <v>Portland</v>
      </c>
      <c r="AK58" s="2" t="s">
        <v>151</v>
      </c>
      <c r="AL58" s="6">
        <f>hlookup($A$1,POST!$B$134:$Q$164,POST!B191,false)</f>
        <v>8</v>
      </c>
      <c r="AM58" s="2" t="s">
        <v>151</v>
      </c>
      <c r="AN58" s="6">
        <f t="shared" si="5"/>
        <v>4</v>
      </c>
      <c r="AO58" s="2" t="s">
        <v>151</v>
      </c>
      <c r="AP58" s="6" t="str">
        <f t="shared" si="6"/>
        <v>[](/MIA) /u/SmokingFrog</v>
      </c>
      <c r="AQ58" s="2" t="s">
        <v>151</v>
      </c>
      <c r="AR58" s="6">
        <f t="shared" si="7"/>
        <v>-1</v>
      </c>
      <c r="AS58" s="2" t="s">
        <v>151</v>
      </c>
      <c r="AT58" s="6" t="str">
        <f t="shared" si="8"/>
        <v>[](/OKC) /u/howstrangeinnocence</v>
      </c>
      <c r="AU58" s="2" t="s">
        <v>151</v>
      </c>
      <c r="AV58" s="6">
        <f t="shared" si="9"/>
        <v>1</v>
      </c>
      <c r="AW58" s="6">
        <f t="shared" si="10"/>
        <v>1</v>
      </c>
    </row>
    <row r="59">
      <c r="A59" s="85" t="s">
        <v>47</v>
      </c>
      <c r="B59" s="6">
        <f>if(B27=0,"--",hlookup($A$1,POST!$B$134:$Q$164,POST!$B192,false)-B27)</f>
        <v>0</v>
      </c>
      <c r="C59" s="6">
        <f>if(C27=0,"--",hlookup($A$1,POST!$B$134:$Q$164,POST!B192,false)-C27)</f>
        <v>0</v>
      </c>
      <c r="D59" s="6">
        <f>if(D27=0,"--",hlookup($A$1,POST!$B$134:$Q$164,POST!B192,false)-D27)</f>
        <v>-1</v>
      </c>
      <c r="E59" s="6">
        <f>if(E27=0,"--",hlookup($A$1,POST!$B$134:$Q$164,POST!B192,false)-E27)</f>
        <v>0</v>
      </c>
      <c r="F59" s="6">
        <f>if(F27=0,"--",hlookup($A$1,POST!$B$134:$Q$164,POST!B192,false)-F27)</f>
        <v>0</v>
      </c>
      <c r="G59" s="6" t="str">
        <f>if(G27=0,"--",hlookup($A$1,POST!$B$134:$Q$164,POST!B192,false)-G27)</f>
        <v>--</v>
      </c>
      <c r="H59" s="6">
        <f>if(H27=0,"--",hlookup($A$1,POST!$B$134:$Q$164,POST!B192,false)-H27)</f>
        <v>0</v>
      </c>
      <c r="I59" s="6">
        <f>if(I27=0,"--",hlookup($A$1,POST!$B$134:$Q$164,POST!B192,false)-I27)</f>
        <v>-2</v>
      </c>
      <c r="J59" s="6" t="str">
        <f>if(J27=0,"--",hlookup($A$1,POST!$B$134:$Q$164,POST!B192,false)-J27)</f>
        <v>--</v>
      </c>
      <c r="K59" s="6">
        <f>if(K27=0,"--",hlookup($A$1,POST!$B$134:$Q$164,POST!B192,false)-K27)</f>
        <v>0</v>
      </c>
      <c r="L59" s="6">
        <f>if(L27=0,"--",hlookup($A$1,POST!$B$134:$Q$164,POST!B192,false)-L27)</f>
        <v>0</v>
      </c>
      <c r="M59" s="6">
        <f>if(M27=0,"--",hlookup($A$1,POST!$B$134:$Q$164,POST!B192,false)-M27)</f>
        <v>-2</v>
      </c>
      <c r="N59" s="6">
        <f>if(N27=0,"--",hlookup($A$1,POST!$B$134:$Q$164,POST!B192,false)-N27)</f>
        <v>0</v>
      </c>
      <c r="O59" s="6">
        <f>if(O27=0,"--",hlookup($A$1,POST!$B$134:$Q$164,POST!B192,false)-O27)</f>
        <v>0</v>
      </c>
      <c r="P59" s="6">
        <f>if(P27=0,"--",hlookup($A$1,POST!$B$134:$Q$164,POST!B192,false)-P27)</f>
        <v>0</v>
      </c>
      <c r="Q59" s="6">
        <f>if(Q27=0,"--",hlookup($A$1,POST!$B$134:$Q$164,POST!B192,false)-Q27)</f>
        <v>3</v>
      </c>
      <c r="R59" s="6">
        <f>if(R27=0,"--",hlookup($A$1,POST!$B$134:$Q$164,POST!B192,false)-R27)</f>
        <v>0</v>
      </c>
      <c r="S59" s="6">
        <f>if(S27=0,"--",hlookup($A$1,POST!$B$134:$Q$164,POST!B192,false)-S27)</f>
        <v>-1</v>
      </c>
      <c r="T59" s="6">
        <f>if(T27=0,"--",hlookup($A$1,POST!$B$134:$Q$164,POST!B192,false)-T27)</f>
        <v>-1</v>
      </c>
      <c r="U59" s="6" t="str">
        <f>if(U27=0,"--",hlookup($A$1,POST!$B$134:$Q$164,POST!B192,false)-U27)</f>
        <v>--</v>
      </c>
      <c r="V59" s="6">
        <f>if(V27=0,"--",hlookup($A$1,POST!$B$134:$Q$164,POST!B192,false)-V27)</f>
        <v>0</v>
      </c>
      <c r="W59" s="6">
        <f>if(W27=0,"--",hlookup($A$1,POST!$B$134:$Q$164,POST!B192,false)-W27)</f>
        <v>0</v>
      </c>
      <c r="X59" s="6">
        <f>if(X27=0,"--",hlookup($A$1,POST!$B$134:$Q$164,POST!B192,false)-X27)</f>
        <v>-1</v>
      </c>
      <c r="Y59" s="6">
        <f>if(Y27=0,"--",hlookup($A$1,POST!$B$134:$Q$164,POST!B192,false)-Y27)</f>
        <v>-2</v>
      </c>
      <c r="Z59" s="6">
        <f>if(Z27=0,"--",hlookup($A$1,POST!$B$134:$Q$164,POST!B192,false)-Z27)</f>
        <v>-1</v>
      </c>
      <c r="AA59" s="6" t="str">
        <f>if(AA27=0,"--",hlookup($A$1,POST!$B$134:$Q$164,POST!B192,false)-AA27)</f>
        <v>--</v>
      </c>
      <c r="AB59" s="6">
        <f>if(AB27=0,"--",hlookup($A$1,POST!$B$134:$Q$164,POST!B192,false)-AB27)</f>
        <v>-1</v>
      </c>
      <c r="AC59" s="6">
        <f>if(AC27=0,"--",hlookup($A$1,POST!$B$134:$Q$164,POST!B192,false)-AC27)</f>
        <v>1</v>
      </c>
      <c r="AD59" s="6">
        <f>if(AD27=0,"--",hlookup($A$1,POST!$B$134:$Q$164,POST!B192,false)-AD27)</f>
        <v>0</v>
      </c>
      <c r="AE59" s="6" t="str">
        <f>if(AE27=0,"--",hlookup($A$1,POST!$B$134:$Q$164,POST!B192,false)-AE27)</f>
        <v>--</v>
      </c>
      <c r="AF59" s="6">
        <f t="shared" si="1"/>
        <v>3</v>
      </c>
      <c r="AG59" s="6">
        <f t="shared" si="2"/>
        <v>-2</v>
      </c>
      <c r="AH59" s="6">
        <f t="shared" si="3"/>
        <v>24.32</v>
      </c>
      <c r="AI59" s="6">
        <f t="shared" si="11"/>
        <v>6</v>
      </c>
      <c r="AJ59" s="6" t="str">
        <f t="shared" si="4"/>
        <v>Sacramento</v>
      </c>
      <c r="AK59" s="2" t="s">
        <v>151</v>
      </c>
      <c r="AL59" s="6">
        <f>hlookup($A$1,POST!$B$134:$Q$164,POST!B192,false)</f>
        <v>24</v>
      </c>
      <c r="AM59" s="2" t="s">
        <v>151</v>
      </c>
      <c r="AN59" s="6">
        <f t="shared" si="5"/>
        <v>3</v>
      </c>
      <c r="AO59" s="2" t="s">
        <v>151</v>
      </c>
      <c r="AP59" s="6" t="str">
        <f t="shared" si="6"/>
        <v>[](/MIA) /u/SmokingFrog</v>
      </c>
      <c r="AQ59" s="2" t="s">
        <v>151</v>
      </c>
      <c r="AR59" s="6">
        <f t="shared" si="7"/>
        <v>-2</v>
      </c>
      <c r="AS59" s="2" t="s">
        <v>151</v>
      </c>
      <c r="AT59" s="6" t="str">
        <f t="shared" si="8"/>
        <v>3 Tied</v>
      </c>
      <c r="AU59" s="2" t="s">
        <v>151</v>
      </c>
      <c r="AV59" s="6">
        <f t="shared" si="9"/>
        <v>1</v>
      </c>
      <c r="AW59" s="6">
        <f t="shared" si="10"/>
        <v>3</v>
      </c>
    </row>
    <row r="60">
      <c r="A60" s="85" t="s">
        <v>48</v>
      </c>
      <c r="B60" s="6">
        <f>if(B28=0,"--",hlookup($A$1,POST!$B$134:$Q$164,POST!$B193,false)-B28)</f>
        <v>0</v>
      </c>
      <c r="C60" s="6">
        <f>if(C28=0,"--",hlookup($A$1,POST!$B$134:$Q$164,POST!B193,false)-C28)</f>
        <v>0</v>
      </c>
      <c r="D60" s="6">
        <f>if(D28=0,"--",hlookup($A$1,POST!$B$134:$Q$164,POST!B193,false)-D28)</f>
        <v>0</v>
      </c>
      <c r="E60" s="6">
        <f>if(E28=0,"--",hlookup($A$1,POST!$B$134:$Q$164,POST!B193,false)-E28)</f>
        <v>0</v>
      </c>
      <c r="F60" s="6">
        <f>if(F28=0,"--",hlookup($A$1,POST!$B$134:$Q$164,POST!B193,false)-F28)</f>
        <v>1</v>
      </c>
      <c r="G60" s="6" t="str">
        <f>if(G28=0,"--",hlookup($A$1,POST!$B$134:$Q$164,POST!B193,false)-G28)</f>
        <v>--</v>
      </c>
      <c r="H60" s="6">
        <f>if(H28=0,"--",hlookup($A$1,POST!$B$134:$Q$164,POST!B193,false)-H28)</f>
        <v>-3</v>
      </c>
      <c r="I60" s="6">
        <f>if(I28=0,"--",hlookup($A$1,POST!$B$134:$Q$164,POST!B193,false)-I28)</f>
        <v>-3</v>
      </c>
      <c r="J60" s="6" t="str">
        <f>if(J28=0,"--",hlookup($A$1,POST!$B$134:$Q$164,POST!B193,false)-J28)</f>
        <v>--</v>
      </c>
      <c r="K60" s="6">
        <f>if(K28=0,"--",hlookup($A$1,POST!$B$134:$Q$164,POST!B193,false)-K28)</f>
        <v>1</v>
      </c>
      <c r="L60" s="6">
        <f>if(L28=0,"--",hlookup($A$1,POST!$B$134:$Q$164,POST!B193,false)-L28)</f>
        <v>0</v>
      </c>
      <c r="M60" s="6">
        <f>if(M28=0,"--",hlookup($A$1,POST!$B$134:$Q$164,POST!B193,false)-M28)</f>
        <v>-1</v>
      </c>
      <c r="N60" s="6">
        <f>if(N28=0,"--",hlookup($A$1,POST!$B$134:$Q$164,POST!B193,false)-N28)</f>
        <v>0</v>
      </c>
      <c r="O60" s="6">
        <f>if(O28=0,"--",hlookup($A$1,POST!$B$134:$Q$164,POST!B193,false)-O28)</f>
        <v>-1</v>
      </c>
      <c r="P60" s="6">
        <f>if(P28=0,"--",hlookup($A$1,POST!$B$134:$Q$164,POST!B193,false)-P28)</f>
        <v>-1</v>
      </c>
      <c r="Q60" s="6">
        <f>if(Q28=0,"--",hlookup($A$1,POST!$B$134:$Q$164,POST!B193,false)-Q28)</f>
        <v>-5</v>
      </c>
      <c r="R60" s="6">
        <f>if(R28=0,"--",hlookup($A$1,POST!$B$134:$Q$164,POST!B193,false)-R28)</f>
        <v>1</v>
      </c>
      <c r="S60" s="6">
        <f>if(S28=0,"--",hlookup($A$1,POST!$B$134:$Q$164,POST!B193,false)-S28)</f>
        <v>-3</v>
      </c>
      <c r="T60" s="6">
        <f>if(T28=0,"--",hlookup($A$1,POST!$B$134:$Q$164,POST!B193,false)-T28)</f>
        <v>1</v>
      </c>
      <c r="U60" s="6" t="str">
        <f>if(U28=0,"--",hlookup($A$1,POST!$B$134:$Q$164,POST!B193,false)-U28)</f>
        <v>--</v>
      </c>
      <c r="V60" s="6">
        <f>if(V28=0,"--",hlookup($A$1,POST!$B$134:$Q$164,POST!B193,false)-V28)</f>
        <v>1</v>
      </c>
      <c r="W60" s="6">
        <f>if(W28=0,"--",hlookup($A$1,POST!$B$134:$Q$164,POST!B193,false)-W28)</f>
        <v>1</v>
      </c>
      <c r="X60" s="6">
        <f>if(X28=0,"--",hlookup($A$1,POST!$B$134:$Q$164,POST!B193,false)-X28)</f>
        <v>1</v>
      </c>
      <c r="Y60" s="6">
        <f>if(Y28=0,"--",hlookup($A$1,POST!$B$134:$Q$164,POST!B193,false)-Y28)</f>
        <v>-1</v>
      </c>
      <c r="Z60" s="6">
        <f>if(Z28=0,"--",hlookup($A$1,POST!$B$134:$Q$164,POST!B193,false)-Z28)</f>
        <v>1</v>
      </c>
      <c r="AA60" s="2" t="s">
        <v>372</v>
      </c>
      <c r="AB60" s="6">
        <f>if(AB28=0,"--",hlookup($A$1,POST!$B$134:$Q$164,POST!B193,false)-AB28)</f>
        <v>0</v>
      </c>
      <c r="AC60" s="6">
        <f>if(AC28=0,"--",hlookup($A$1,POST!$B$134:$Q$164,POST!B193,false)-AC28)</f>
        <v>-4</v>
      </c>
      <c r="AD60" s="6">
        <f>if(AD28=0,"--",hlookup($A$1,POST!$B$134:$Q$164,POST!B193,false)-AD28)</f>
        <v>-2</v>
      </c>
      <c r="AE60" s="6" t="str">
        <f>if(AE28=0,"--",hlookup($A$1,POST!$B$134:$Q$164,POST!B193,false)-AE28)</f>
        <v>--</v>
      </c>
      <c r="AF60" s="6">
        <f t="shared" si="1"/>
        <v>1</v>
      </c>
      <c r="AG60" s="6">
        <f t="shared" si="2"/>
        <v>-5</v>
      </c>
      <c r="AH60" s="6">
        <f t="shared" si="3"/>
        <v>2.64</v>
      </c>
      <c r="AI60" s="6">
        <f t="shared" si="11"/>
        <v>5</v>
      </c>
      <c r="AJ60" s="6" t="str">
        <f t="shared" si="4"/>
        <v>San Antonio</v>
      </c>
      <c r="AK60" s="2" t="s">
        <v>151</v>
      </c>
      <c r="AL60" s="6">
        <f>hlookup($A$1,POST!$B$134:$Q$164,POST!B193,false)</f>
        <v>2</v>
      </c>
      <c r="AM60" s="2" t="s">
        <v>151</v>
      </c>
      <c r="AN60" s="6">
        <f t="shared" si="5"/>
        <v>1</v>
      </c>
      <c r="AO60" s="2" t="s">
        <v>151</v>
      </c>
      <c r="AP60" s="6" t="str">
        <f t="shared" si="6"/>
        <v>8 Tied</v>
      </c>
      <c r="AQ60" s="2" t="s">
        <v>151</v>
      </c>
      <c r="AR60" s="6">
        <f t="shared" si="7"/>
        <v>-5</v>
      </c>
      <c r="AS60" s="2" t="s">
        <v>151</v>
      </c>
      <c r="AT60" s="6" t="str">
        <f t="shared" si="8"/>
        <v>[](/MIA) /u/SmokingFrog</v>
      </c>
      <c r="AU60" s="2" t="s">
        <v>151</v>
      </c>
      <c r="AV60" s="6">
        <f t="shared" si="9"/>
        <v>8</v>
      </c>
      <c r="AW60" s="6">
        <f t="shared" si="10"/>
        <v>1</v>
      </c>
    </row>
    <row r="61">
      <c r="A61" s="85" t="s">
        <v>49</v>
      </c>
      <c r="B61" s="6">
        <f>if(B29=0,"--",hlookup($A$1,POST!$B$134:$Q$164,POST!$B194,false)-B29)</f>
        <v>2</v>
      </c>
      <c r="C61" s="6">
        <f>if(C29=0,"--",hlookup($A$1,POST!$B$134:$Q$164,POST!B194,false)-C29)</f>
        <v>1</v>
      </c>
      <c r="D61" s="6">
        <f>if(D29=0,"--",hlookup($A$1,POST!$B$134:$Q$164,POST!B194,false)-D29)</f>
        <v>-2</v>
      </c>
      <c r="E61" s="6">
        <f>if(E29=0,"--",hlookup($A$1,POST!$B$134:$Q$164,POST!B194,false)-E29)</f>
        <v>1</v>
      </c>
      <c r="F61" s="6">
        <f>if(F29=0,"--",hlookup($A$1,POST!$B$134:$Q$164,POST!B194,false)-F29)</f>
        <v>-1</v>
      </c>
      <c r="G61" s="6" t="str">
        <f>if(G29=0,"--",hlookup($A$1,POST!$B$134:$Q$164,POST!B194,false)-G29)</f>
        <v>--</v>
      </c>
      <c r="H61" s="6">
        <f>if(H29=0,"--",hlookup($A$1,POST!$B$134:$Q$164,POST!B194,false)-H29)</f>
        <v>4</v>
      </c>
      <c r="I61" s="6">
        <f>if(I29=0,"--",hlookup($A$1,POST!$B$134:$Q$164,POST!B194,false)-I29)</f>
        <v>3</v>
      </c>
      <c r="J61" s="6" t="str">
        <f>if(J29=0,"--",hlookup($A$1,POST!$B$134:$Q$164,POST!B194,false)-J29)</f>
        <v>--</v>
      </c>
      <c r="K61" s="6">
        <f>if(K29=0,"--",hlookup($A$1,POST!$B$134:$Q$164,POST!B194,false)-K29)</f>
        <v>2</v>
      </c>
      <c r="L61" s="6">
        <f>if(L29=0,"--",hlookup($A$1,POST!$B$134:$Q$164,POST!B194,false)-L29)</f>
        <v>-4</v>
      </c>
      <c r="M61" s="6">
        <f>if(M29=0,"--",hlookup($A$1,POST!$B$134:$Q$164,POST!B194,false)-M29)</f>
        <v>2</v>
      </c>
      <c r="N61" s="6">
        <f>if(N29=0,"--",hlookup($A$1,POST!$B$134:$Q$164,POST!B194,false)-N29)</f>
        <v>-3</v>
      </c>
      <c r="O61" s="6">
        <f>if(O29=0,"--",hlookup($A$1,POST!$B$134:$Q$164,POST!B194,false)-O29)</f>
        <v>3</v>
      </c>
      <c r="P61" s="6">
        <f>if(P29=0,"--",hlookup($A$1,POST!$B$134:$Q$164,POST!B194,false)-P29)</f>
        <v>2</v>
      </c>
      <c r="Q61" s="6">
        <f>if(Q29=0,"--",hlookup($A$1,POST!$B$134:$Q$164,POST!B194,false)-Q29)</f>
        <v>3</v>
      </c>
      <c r="R61" s="6">
        <f>if(R29=0,"--",hlookup($A$1,POST!$B$134:$Q$164,POST!B194,false)-R29)</f>
        <v>1</v>
      </c>
      <c r="S61" s="6">
        <f>if(S29=0,"--",hlookup($A$1,POST!$B$134:$Q$164,POST!B194,false)-S29)</f>
        <v>3</v>
      </c>
      <c r="T61" s="6">
        <f>if(T29=0,"--",hlookup($A$1,POST!$B$134:$Q$164,POST!B194,false)-T29)</f>
        <v>3</v>
      </c>
      <c r="U61" s="6" t="str">
        <f>if(U29=0,"--",hlookup($A$1,POST!$B$134:$Q$164,POST!B194,false)-U29)</f>
        <v>--</v>
      </c>
      <c r="V61" s="6">
        <f>if(V29=0,"--",hlookup($A$1,POST!$B$134:$Q$164,POST!B194,false)-V29)</f>
        <v>3</v>
      </c>
      <c r="W61" s="6">
        <f>if(W29=0,"--",hlookup($A$1,POST!$B$134:$Q$164,POST!B194,false)-W29)</f>
        <v>0</v>
      </c>
      <c r="X61" s="6">
        <f>if(X29=0,"--",hlookup($A$1,POST!$B$134:$Q$164,POST!B194,false)-X29)</f>
        <v>2</v>
      </c>
      <c r="Y61" s="6">
        <f>if(Y29=0,"--",hlookup($A$1,POST!$B$134:$Q$164,POST!B194,false)-Y29)</f>
        <v>-2</v>
      </c>
      <c r="Z61" s="6">
        <f>if(Z29=0,"--",hlookup($A$1,POST!$B$134:$Q$164,POST!B194,false)-Z29)</f>
        <v>3</v>
      </c>
      <c r="AA61" s="6" t="str">
        <f>if(AA29=0,"--",hlookup($A$1,POST!$B$134:$Q$164,POST!B194,false)-AA29)</f>
        <v>--</v>
      </c>
      <c r="AB61" s="6">
        <f>if(AB29=0,"--",hlookup($A$1,POST!$B$134:$Q$164,POST!B194,false)-AB29)</f>
        <v>0</v>
      </c>
      <c r="AC61" s="6">
        <f>if(AC29=0,"--",hlookup($A$1,POST!$B$134:$Q$164,POST!B194,false)-AC29)</f>
        <v>2</v>
      </c>
      <c r="AD61" s="6">
        <f>if(AD29=0,"--",hlookup($A$1,POST!$B$134:$Q$164,POST!B194,false)-AD29)</f>
        <v>-1</v>
      </c>
      <c r="AE61" s="6" t="str">
        <f>if(AE29=0,"--",hlookup($A$1,POST!$B$134:$Q$164,POST!B194,false)-AE29)</f>
        <v>--</v>
      </c>
      <c r="AF61" s="6">
        <f t="shared" si="1"/>
        <v>4</v>
      </c>
      <c r="AG61" s="6">
        <f t="shared" si="2"/>
        <v>-4</v>
      </c>
      <c r="AH61" s="6">
        <f t="shared" si="3"/>
        <v>12.92</v>
      </c>
      <c r="AI61" s="6">
        <f t="shared" si="11"/>
        <v>4</v>
      </c>
      <c r="AJ61" s="6" t="str">
        <f t="shared" si="4"/>
        <v>Toronto</v>
      </c>
      <c r="AK61" s="2" t="s">
        <v>151</v>
      </c>
      <c r="AL61" s="6">
        <f>hlookup($A$1,POST!$B$134:$Q$164,POST!B194,false)</f>
        <v>14</v>
      </c>
      <c r="AM61" s="2" t="s">
        <v>151</v>
      </c>
      <c r="AN61" s="6">
        <f t="shared" si="5"/>
        <v>4</v>
      </c>
      <c r="AO61" s="2" t="s">
        <v>151</v>
      </c>
      <c r="AP61" s="6" t="str">
        <f t="shared" si="6"/>
        <v>[](/DAL) /u/rps215</v>
      </c>
      <c r="AQ61" s="2" t="s">
        <v>151</v>
      </c>
      <c r="AR61" s="6">
        <f t="shared" si="7"/>
        <v>-4</v>
      </c>
      <c r="AS61" s="2" t="s">
        <v>151</v>
      </c>
      <c r="AT61" s="6" t="str">
        <f t="shared" si="8"/>
        <v>[](/HOU) /u/risinglotus</v>
      </c>
      <c r="AU61" s="2" t="s">
        <v>151</v>
      </c>
      <c r="AV61" s="6">
        <f t="shared" si="9"/>
        <v>1</v>
      </c>
      <c r="AW61" s="6">
        <f t="shared" si="10"/>
        <v>1</v>
      </c>
    </row>
    <row r="62">
      <c r="A62" s="85" t="s">
        <v>50</v>
      </c>
      <c r="B62" s="6">
        <f>if(B30=0,"--",hlookup($A$1,POST!$B$134:$Q$164,POST!$B195,false)-B30)</f>
        <v>-3</v>
      </c>
      <c r="C62" s="6">
        <f>if(C30=0,"--",hlookup($A$1,POST!$B$134:$Q$164,POST!B195,false)-C30)</f>
        <v>0</v>
      </c>
      <c r="D62" s="6">
        <f>if(D30=0,"--",hlookup($A$1,POST!$B$134:$Q$164,POST!B195,false)-D30)</f>
        <v>3</v>
      </c>
      <c r="E62" s="6">
        <f>if(E30=0,"--",hlookup($A$1,POST!$B$134:$Q$164,POST!B195,false)-E30)</f>
        <v>1</v>
      </c>
      <c r="F62" s="6">
        <f>if(F30=0,"--",hlookup($A$1,POST!$B$134:$Q$164,POST!B195,false)-F30)</f>
        <v>-6</v>
      </c>
      <c r="G62" s="6" t="str">
        <f>if(G30=0,"--",hlookup($A$1,POST!$B$134:$Q$164,POST!B195,false)-G30)</f>
        <v>--</v>
      </c>
      <c r="H62" s="6">
        <f>if(H30=0,"--",hlookup($A$1,POST!$B$134:$Q$164,POST!B195,false)-H30)</f>
        <v>-2</v>
      </c>
      <c r="I62" s="6">
        <f>if(I30=0,"--",hlookup($A$1,POST!$B$134:$Q$164,POST!B195,false)-I30)</f>
        <v>-1</v>
      </c>
      <c r="J62" s="6" t="str">
        <f>if(J30=0,"--",hlookup($A$1,POST!$B$134:$Q$164,POST!B195,false)-J30)</f>
        <v>--</v>
      </c>
      <c r="K62" s="6">
        <f>if(K30=0,"--",hlookup($A$1,POST!$B$134:$Q$164,POST!B195,false)-K30)</f>
        <v>0</v>
      </c>
      <c r="L62" s="6">
        <f>if(L30=0,"--",hlookup($A$1,POST!$B$134:$Q$164,POST!B195,false)-L30)</f>
        <v>2</v>
      </c>
      <c r="M62" s="6">
        <f>if(M30=0,"--",hlookup($A$1,POST!$B$134:$Q$164,POST!B195,false)-M30)</f>
        <v>1</v>
      </c>
      <c r="N62" s="6">
        <f>if(N30=0,"--",hlookup($A$1,POST!$B$134:$Q$164,POST!B195,false)-N30)</f>
        <v>2</v>
      </c>
      <c r="O62" s="6">
        <f>if(O30=0,"--",hlookup($A$1,POST!$B$134:$Q$164,POST!B195,false)-O30)</f>
        <v>-6</v>
      </c>
      <c r="P62" s="6">
        <f>if(P30=0,"--",hlookup($A$1,POST!$B$134:$Q$164,POST!B195,false)-P30)</f>
        <v>1</v>
      </c>
      <c r="Q62" s="6">
        <f>if(Q30=0,"--",hlookup($A$1,POST!$B$134:$Q$164,POST!B195,false)-Q30)</f>
        <v>-1</v>
      </c>
      <c r="R62" s="6">
        <f>if(R30=0,"--",hlookup($A$1,POST!$B$134:$Q$164,POST!B195,false)-R30)</f>
        <v>1</v>
      </c>
      <c r="S62" s="6">
        <f>if(S30=0,"--",hlookup($A$1,POST!$B$134:$Q$164,POST!B195,false)-S30)</f>
        <v>-4</v>
      </c>
      <c r="T62" s="6">
        <f>if(T30=0,"--",hlookup($A$1,POST!$B$134:$Q$164,POST!B195,false)-T30)</f>
        <v>1</v>
      </c>
      <c r="U62" s="6" t="str">
        <f>if(U30=0,"--",hlookup($A$1,POST!$B$134:$Q$164,POST!B195,false)-U30)</f>
        <v>--</v>
      </c>
      <c r="V62" s="6">
        <f>if(V30=0,"--",hlookup($A$1,POST!$B$134:$Q$164,POST!B195,false)-V30)</f>
        <v>2</v>
      </c>
      <c r="W62" s="6">
        <f>if(W30=0,"--",hlookup($A$1,POST!$B$134:$Q$164,POST!B195,false)-W30)</f>
        <v>1</v>
      </c>
      <c r="X62" s="6">
        <f>if(X30=0,"--",hlookup($A$1,POST!$B$134:$Q$164,POST!B195,false)-X30)</f>
        <v>-3</v>
      </c>
      <c r="Y62" s="6">
        <f>if(Y30=0,"--",hlookup($A$1,POST!$B$134:$Q$164,POST!B195,false)-Y30)</f>
        <v>3</v>
      </c>
      <c r="Z62" s="6">
        <f>if(Z30=0,"--",hlookup($A$1,POST!$B$134:$Q$164,POST!B195,false)-Z30)</f>
        <v>1</v>
      </c>
      <c r="AA62" s="6" t="str">
        <f>if(AA30=0,"--",hlookup($A$1,POST!$B$134:$Q$164,POST!B195,false)-AA30)</f>
        <v>--</v>
      </c>
      <c r="AB62" s="6">
        <f>if(AB30=0,"--",hlookup($A$1,POST!$B$134:$Q$164,POST!B195,false)-AB30)</f>
        <v>1</v>
      </c>
      <c r="AC62" s="6">
        <f>if(AC30=0,"--",hlookup($A$1,POST!$B$134:$Q$164,POST!B195,false)-AC30)</f>
        <v>-2</v>
      </c>
      <c r="AD62" s="6">
        <f>if(AD30=0,"--",hlookup($A$1,POST!$B$134:$Q$164,POST!B195,false)-AD30)</f>
        <v>3</v>
      </c>
      <c r="AE62" s="6" t="str">
        <f>if(AE30=0,"--",hlookup($A$1,POST!$B$134:$Q$164,POST!B195,false)-AE30)</f>
        <v>--</v>
      </c>
      <c r="AF62" s="6">
        <f t="shared" si="1"/>
        <v>3</v>
      </c>
      <c r="AG62" s="6">
        <f t="shared" si="2"/>
        <v>-6</v>
      </c>
      <c r="AH62" s="6">
        <f t="shared" si="3"/>
        <v>16.2</v>
      </c>
      <c r="AI62" s="6">
        <f t="shared" si="11"/>
        <v>3</v>
      </c>
      <c r="AJ62" s="6" t="str">
        <f t="shared" si="4"/>
        <v>Utah</v>
      </c>
      <c r="AK62" s="2" t="s">
        <v>151</v>
      </c>
      <c r="AL62" s="6">
        <f>hlookup($A$1,POST!$B$134:$Q$164,POST!B195,false)</f>
        <v>16</v>
      </c>
      <c r="AM62" s="2" t="s">
        <v>151</v>
      </c>
      <c r="AN62" s="6">
        <f t="shared" si="5"/>
        <v>3</v>
      </c>
      <c r="AO62" s="2" t="s">
        <v>151</v>
      </c>
      <c r="AP62" s="6" t="str">
        <f t="shared" si="6"/>
        <v>3 Tied</v>
      </c>
      <c r="AQ62" s="2" t="s">
        <v>151</v>
      </c>
      <c r="AR62" s="6">
        <f t="shared" si="7"/>
        <v>-6</v>
      </c>
      <c r="AS62" s="2" t="s">
        <v>151</v>
      </c>
      <c r="AT62" s="6" t="str">
        <f t="shared" si="8"/>
        <v>2 Tied</v>
      </c>
      <c r="AU62" s="2" t="s">
        <v>151</v>
      </c>
      <c r="AV62" s="6">
        <f t="shared" si="9"/>
        <v>3</v>
      </c>
      <c r="AW62" s="6">
        <f t="shared" si="10"/>
        <v>2</v>
      </c>
    </row>
    <row r="63">
      <c r="A63" s="85" t="s">
        <v>51</v>
      </c>
      <c r="B63" s="6">
        <f>if(B31=0,"--",hlookup($A$1,POST!$B$134:$Q$164,POST!$B196,false)-B31)</f>
        <v>-1</v>
      </c>
      <c r="C63" s="6">
        <f>if(C31=0,"--",hlookup($A$1,POST!$B$134:$Q$164,POST!B196,false)-C31)</f>
        <v>0</v>
      </c>
      <c r="D63" s="6">
        <f>if(D31=0,"--",hlookup($A$1,POST!$B$134:$Q$164,POST!B196,false)-D31)</f>
        <v>-3</v>
      </c>
      <c r="E63" s="6">
        <f>if(E31=0,"--",hlookup($A$1,POST!$B$134:$Q$164,POST!B196,false)-E31)</f>
        <v>-2</v>
      </c>
      <c r="F63" s="6">
        <f>if(F31=0,"--",hlookup($A$1,POST!$B$134:$Q$164,POST!B196,false)-F31)</f>
        <v>1</v>
      </c>
      <c r="G63" s="6" t="str">
        <f>if(G31=0,"--",hlookup($A$1,POST!$B$134:$Q$164,POST!B196,false)-G31)</f>
        <v>--</v>
      </c>
      <c r="H63" s="6">
        <f>if(H31=0,"--",hlookup($A$1,POST!$B$134:$Q$164,POST!B196,false)-H31)</f>
        <v>-2</v>
      </c>
      <c r="I63" s="6">
        <f>if(I31=0,"--",hlookup($A$1,POST!$B$134:$Q$164,POST!B196,false)-I31)</f>
        <v>0</v>
      </c>
      <c r="J63" s="6" t="str">
        <f>if(J31=0,"--",hlookup($A$1,POST!$B$134:$Q$164,POST!B196,false)-J31)</f>
        <v>--</v>
      </c>
      <c r="K63" s="6">
        <f>if(K31=0,"--",hlookup($A$1,POST!$B$134:$Q$164,POST!B196,false)-K31)</f>
        <v>-5</v>
      </c>
      <c r="L63" s="6">
        <f>if(L31=0,"--",hlookup($A$1,POST!$B$134:$Q$164,POST!B196,false)-L31)</f>
        <v>-1</v>
      </c>
      <c r="M63" s="6">
        <f>if(M31=0,"--",hlookup($A$1,POST!$B$134:$Q$164,POST!B196,false)-M31)</f>
        <v>2</v>
      </c>
      <c r="N63" s="6">
        <f>if(N31=0,"--",hlookup($A$1,POST!$B$134:$Q$164,POST!B196,false)-N31)</f>
        <v>1</v>
      </c>
      <c r="O63" s="6">
        <f>if(O31=0,"--",hlookup($A$1,POST!$B$134:$Q$164,POST!B196,false)-O31)</f>
        <v>2</v>
      </c>
      <c r="P63" s="6">
        <f>if(P31=0,"--",hlookup($A$1,POST!$B$134:$Q$164,POST!B196,false)-P31)</f>
        <v>2</v>
      </c>
      <c r="Q63" s="6">
        <f>if(Q31=0,"--",hlookup($A$1,POST!$B$134:$Q$164,POST!B196,false)-Q31)</f>
        <v>2</v>
      </c>
      <c r="R63" s="6">
        <f>if(R31=0,"--",hlookup($A$1,POST!$B$134:$Q$164,POST!B196,false)-R31)</f>
        <v>-2</v>
      </c>
      <c r="S63" s="6">
        <f>if(S31=0,"--",hlookup($A$1,POST!$B$134:$Q$164,POST!B196,false)-S31)</f>
        <v>2</v>
      </c>
      <c r="T63" s="6">
        <f>if(T31=0,"--",hlookup($A$1,POST!$B$134:$Q$164,POST!B196,false)-T31)</f>
        <v>0</v>
      </c>
      <c r="U63" s="6" t="str">
        <f>if(U31=0,"--",hlookup($A$1,POST!$B$134:$Q$164,POST!B196,false)-U31)</f>
        <v>--</v>
      </c>
      <c r="V63" s="6">
        <f>if(V31=0,"--",hlookup($A$1,POST!$B$134:$Q$164,POST!B196,false)-V31)</f>
        <v>0</v>
      </c>
      <c r="W63" s="6">
        <f>if(W31=0,"--",hlookup($A$1,POST!$B$134:$Q$164,POST!B196,false)-W31)</f>
        <v>0</v>
      </c>
      <c r="X63" s="6">
        <f>if(X31=0,"--",hlookup($A$1,POST!$B$134:$Q$164,POST!B196,false)-X31)</f>
        <v>1</v>
      </c>
      <c r="Y63" s="6">
        <f>if(Y31=0,"--",hlookup($A$1,POST!$B$134:$Q$164,POST!B196,false)-Y31)</f>
        <v>-6</v>
      </c>
      <c r="Z63" s="6">
        <f>if(Z31=0,"--",hlookup($A$1,POST!$B$134:$Q$164,POST!B196,false)-Z31)</f>
        <v>0</v>
      </c>
      <c r="AA63" s="6" t="str">
        <f>if(AA31=0,"--",hlookup($A$1,POST!$B$134:$Q$164,POST!B196,false)-AA31)</f>
        <v>--</v>
      </c>
      <c r="AB63" s="6">
        <f>if(AB31=0,"--",hlookup($A$1,POST!$B$134:$Q$164,POST!B196,false)-AB31)</f>
        <v>-1</v>
      </c>
      <c r="AC63" s="6">
        <f>if(AC31=0,"--",hlookup($A$1,POST!$B$134:$Q$164,POST!B196,false)-AC31)</f>
        <v>-1</v>
      </c>
      <c r="AD63" s="6">
        <f>if(AD31=0,"--",hlookup($A$1,POST!$B$134:$Q$164,POST!B196,false)-AD31)</f>
        <v>-4</v>
      </c>
      <c r="AE63" s="6" t="str">
        <f>if(AE31=0,"--",hlookup($A$1,POST!$B$134:$Q$164,POST!B196,false)-AE31)</f>
        <v>--</v>
      </c>
      <c r="AF63" s="6">
        <f t="shared" si="1"/>
        <v>2</v>
      </c>
      <c r="AG63" s="6">
        <f t="shared" si="2"/>
        <v>-6</v>
      </c>
      <c r="AH63" s="6">
        <f t="shared" si="3"/>
        <v>12.6</v>
      </c>
      <c r="AI63" s="6">
        <f t="shared" si="11"/>
        <v>2</v>
      </c>
      <c r="AJ63" s="6" t="str">
        <f t="shared" si="4"/>
        <v>Washington</v>
      </c>
      <c r="AK63" s="2" t="s">
        <v>151</v>
      </c>
      <c r="AL63" s="6">
        <f>hlookup($A$1,POST!$B$134:$Q$164,POST!B196,false)</f>
        <v>12</v>
      </c>
      <c r="AM63" s="2" t="s">
        <v>151</v>
      </c>
      <c r="AN63" s="6">
        <f t="shared" si="5"/>
        <v>2</v>
      </c>
      <c r="AO63" s="2" t="s">
        <v>151</v>
      </c>
      <c r="AP63" s="6" t="str">
        <f t="shared" si="6"/>
        <v>5 Tied</v>
      </c>
      <c r="AQ63" s="2" t="s">
        <v>151</v>
      </c>
      <c r="AR63" s="6">
        <f t="shared" si="7"/>
        <v>-6</v>
      </c>
      <c r="AS63" s="2" t="s">
        <v>151</v>
      </c>
      <c r="AT63" s="6" t="str">
        <f t="shared" si="8"/>
        <v>[](/PHX) /u/scooper1030</v>
      </c>
      <c r="AU63" s="2" t="s">
        <v>151</v>
      </c>
      <c r="AV63" s="6">
        <f t="shared" si="9"/>
        <v>5</v>
      </c>
      <c r="AW63" s="6">
        <f t="shared" si="10"/>
        <v>1</v>
      </c>
    </row>
    <row r="64">
      <c r="B64" s="2" t="s">
        <v>4</v>
      </c>
      <c r="C64" s="2" t="s">
        <v>857</v>
      </c>
      <c r="D64" s="2" t="s">
        <v>52</v>
      </c>
      <c r="E64" s="2" t="s">
        <v>858</v>
      </c>
      <c r="F64" s="2" t="s">
        <v>859</v>
      </c>
      <c r="G64" s="2" t="s">
        <v>55</v>
      </c>
      <c r="H64" s="2" t="s">
        <v>860</v>
      </c>
      <c r="I64" s="2" t="s">
        <v>861</v>
      </c>
      <c r="J64" s="2" t="s">
        <v>862</v>
      </c>
      <c r="K64" s="2" t="s">
        <v>59</v>
      </c>
      <c r="L64" s="2" t="s">
        <v>863</v>
      </c>
      <c r="M64" s="2" t="s">
        <v>864</v>
      </c>
      <c r="N64" s="2" t="s">
        <v>865</v>
      </c>
      <c r="O64" s="2" t="s">
        <v>63</v>
      </c>
      <c r="P64" s="2" t="s">
        <v>866</v>
      </c>
      <c r="Q64" s="2" t="s">
        <v>65</v>
      </c>
      <c r="R64" s="2" t="s">
        <v>867</v>
      </c>
      <c r="S64" s="2" t="s">
        <v>868</v>
      </c>
      <c r="T64" s="2" t="s">
        <v>68</v>
      </c>
      <c r="U64" s="2" t="s">
        <v>869</v>
      </c>
      <c r="V64" s="2" t="s">
        <v>870</v>
      </c>
      <c r="W64" s="2" t="s">
        <v>71</v>
      </c>
      <c r="X64" s="2" t="s">
        <v>871</v>
      </c>
      <c r="Y64" s="2" t="s">
        <v>872</v>
      </c>
      <c r="Z64" s="2" t="s">
        <v>873</v>
      </c>
      <c r="AA64" s="2" t="s">
        <v>75</v>
      </c>
      <c r="AB64" s="2" t="s">
        <v>76</v>
      </c>
      <c r="AC64" s="2" t="s">
        <v>77</v>
      </c>
      <c r="AD64" s="2" t="s">
        <v>78</v>
      </c>
      <c r="AE64" s="2" t="s">
        <v>874</v>
      </c>
    </row>
    <row r="65">
      <c r="B65" s="6">
        <f t="shared" ref="B65:AE65" si="12">stdev(B34:B63)</f>
        <v>1.245220749</v>
      </c>
      <c r="C65" s="6">
        <f t="shared" si="12"/>
        <v>1.098065174</v>
      </c>
      <c r="D65" s="6">
        <f t="shared" si="12"/>
        <v>1.496739752</v>
      </c>
      <c r="E65" s="6">
        <f t="shared" si="12"/>
        <v>1.32569652</v>
      </c>
      <c r="F65" s="6">
        <f t="shared" si="12"/>
        <v>1.956128007</v>
      </c>
      <c r="G65" s="6" t="str">
        <f t="shared" si="12"/>
        <v>#DIV/0!</v>
      </c>
      <c r="H65" s="6">
        <f t="shared" si="12"/>
        <v>1.86590707</v>
      </c>
      <c r="I65" s="6">
        <f t="shared" si="12"/>
        <v>1.670914128</v>
      </c>
      <c r="J65" s="6" t="str">
        <f t="shared" si="12"/>
        <v>#DIV/0!</v>
      </c>
      <c r="K65" s="6">
        <f t="shared" si="12"/>
        <v>1.751518225</v>
      </c>
      <c r="L65" s="6">
        <f t="shared" si="12"/>
        <v>1.607811392</v>
      </c>
      <c r="M65" s="6">
        <f t="shared" si="12"/>
        <v>1.188546877</v>
      </c>
      <c r="N65" s="6">
        <f t="shared" si="12"/>
        <v>1.542128697</v>
      </c>
      <c r="O65" s="6">
        <f t="shared" si="12"/>
        <v>1.938419785</v>
      </c>
      <c r="P65" s="6">
        <f t="shared" si="12"/>
        <v>1.938419785</v>
      </c>
      <c r="Q65" s="6">
        <f t="shared" si="12"/>
        <v>2.51181118</v>
      </c>
      <c r="R65" s="6">
        <f t="shared" si="12"/>
        <v>1.425949976</v>
      </c>
      <c r="S65" s="6">
        <f t="shared" si="12"/>
        <v>2.341283664</v>
      </c>
      <c r="T65" s="6">
        <f t="shared" si="12"/>
        <v>1.188546877</v>
      </c>
      <c r="U65" s="6" t="str">
        <f t="shared" si="12"/>
        <v>#DIV/0!</v>
      </c>
      <c r="V65" s="6">
        <f t="shared" si="12"/>
        <v>1.425949976</v>
      </c>
      <c r="W65" s="6">
        <f t="shared" si="12"/>
        <v>1.32569652</v>
      </c>
      <c r="X65" s="6">
        <f t="shared" si="12"/>
        <v>1.376736104</v>
      </c>
      <c r="Y65" s="6">
        <f t="shared" si="12"/>
        <v>1.991072027</v>
      </c>
      <c r="Z65" s="6">
        <f t="shared" si="12"/>
        <v>1.217213702</v>
      </c>
      <c r="AA65" s="6" t="str">
        <f t="shared" si="12"/>
        <v>#DIV/0!</v>
      </c>
      <c r="AB65" s="6">
        <f t="shared" si="12"/>
        <v>1.093870067</v>
      </c>
      <c r="AC65" s="6">
        <f t="shared" si="12"/>
        <v>2.525502112</v>
      </c>
      <c r="AD65" s="6">
        <f t="shared" si="12"/>
        <v>1.828572711</v>
      </c>
      <c r="AE65" s="6" t="str">
        <f t="shared" si="12"/>
        <v>#DIV/0!</v>
      </c>
    </row>
    <row r="67">
      <c r="B67" s="70" t="s">
        <v>496</v>
      </c>
      <c r="C67" s="10" t="s">
        <v>317</v>
      </c>
      <c r="D67" s="11" t="s">
        <v>497</v>
      </c>
      <c r="E67" s="12" t="s">
        <v>318</v>
      </c>
      <c r="F67" s="13" t="s">
        <v>319</v>
      </c>
      <c r="G67" s="14" t="s">
        <v>320</v>
      </c>
      <c r="H67" s="15" t="s">
        <v>321</v>
      </c>
      <c r="I67" s="16" t="s">
        <v>322</v>
      </c>
      <c r="J67" s="17" t="s">
        <v>498</v>
      </c>
      <c r="K67" s="18" t="s">
        <v>499</v>
      </c>
      <c r="L67" s="19" t="s">
        <v>324</v>
      </c>
      <c r="M67" s="20" t="s">
        <v>325</v>
      </c>
      <c r="N67" s="21" t="s">
        <v>326</v>
      </c>
      <c r="O67" s="22" t="s">
        <v>327</v>
      </c>
      <c r="P67" s="23" t="s">
        <v>328</v>
      </c>
      <c r="Q67" s="24" t="s">
        <v>329</v>
      </c>
      <c r="R67" s="25" t="s">
        <v>330</v>
      </c>
      <c r="S67" s="26" t="s">
        <v>500</v>
      </c>
      <c r="T67" s="27" t="s">
        <v>332</v>
      </c>
      <c r="U67" s="28" t="s">
        <v>333</v>
      </c>
      <c r="V67" s="29" t="s">
        <v>334</v>
      </c>
      <c r="W67" s="30" t="s">
        <v>501</v>
      </c>
      <c r="X67" s="31" t="s">
        <v>336</v>
      </c>
      <c r="Y67" s="32" t="s">
        <v>337</v>
      </c>
      <c r="Z67" s="84" t="s">
        <v>502</v>
      </c>
      <c r="AA67" s="33" t="s">
        <v>503</v>
      </c>
      <c r="AB67" s="34" t="s">
        <v>504</v>
      </c>
      <c r="AC67" s="35" t="s">
        <v>340</v>
      </c>
      <c r="AD67" s="12" t="s">
        <v>505</v>
      </c>
      <c r="AE67" s="36" t="s">
        <v>341</v>
      </c>
      <c r="AH67" s="2" t="s">
        <v>342</v>
      </c>
      <c r="AI67" s="2" t="s">
        <v>350</v>
      </c>
      <c r="AJ67" s="2" t="s">
        <v>344</v>
      </c>
    </row>
    <row r="68">
      <c r="A68" s="2">
        <v>1.0</v>
      </c>
      <c r="B68" s="6" t="str">
        <f t="shared" ref="B68:AE68" si="13">if(B2=0,"--",sort($A$2:$A$31,B$2:B$31,true))</f>
        <v>Golden State</v>
      </c>
      <c r="C68" s="6" t="str">
        <f t="shared" si="13"/>
        <v>Golden State</v>
      </c>
      <c r="D68" s="6" t="str">
        <f t="shared" si="13"/>
        <v>Golden State</v>
      </c>
      <c r="E68" s="6" t="str">
        <f t="shared" si="13"/>
        <v>Golden State</v>
      </c>
      <c r="F68" s="6" t="str">
        <f t="shared" si="13"/>
        <v>San Antonio</v>
      </c>
      <c r="G68" s="6" t="str">
        <f t="shared" si="13"/>
        <v>--</v>
      </c>
      <c r="H68" s="6" t="str">
        <f t="shared" si="13"/>
        <v>Golden State</v>
      </c>
      <c r="I68" s="6" t="str">
        <f t="shared" si="13"/>
        <v>Golden State</v>
      </c>
      <c r="J68" s="6" t="str">
        <f t="shared" si="13"/>
        <v>--</v>
      </c>
      <c r="K68" s="6" t="str">
        <f t="shared" si="13"/>
        <v>San Antonio</v>
      </c>
      <c r="L68" s="6" t="str">
        <f t="shared" si="13"/>
        <v>Golden State</v>
      </c>
      <c r="M68" s="6" t="str">
        <f t="shared" si="13"/>
        <v>Golden State</v>
      </c>
      <c r="N68" s="6" t="str">
        <f t="shared" si="13"/>
        <v>Golden State</v>
      </c>
      <c r="O68" s="6" t="str">
        <f t="shared" si="13"/>
        <v>Golden State</v>
      </c>
      <c r="P68" s="6" t="str">
        <f t="shared" si="13"/>
        <v>Golden State</v>
      </c>
      <c r="Q68" s="6" t="str">
        <f t="shared" si="13"/>
        <v>Golden State</v>
      </c>
      <c r="R68" s="6" t="str">
        <f t="shared" si="13"/>
        <v>San Antonio</v>
      </c>
      <c r="S68" s="6" t="str">
        <f t="shared" si="13"/>
        <v>Golden State</v>
      </c>
      <c r="T68" s="6" t="str">
        <f t="shared" si="13"/>
        <v>San Antonio</v>
      </c>
      <c r="U68" s="6" t="str">
        <f t="shared" si="13"/>
        <v>--</v>
      </c>
      <c r="V68" s="6" t="str">
        <f t="shared" si="13"/>
        <v>San Antonio</v>
      </c>
      <c r="W68" s="6" t="str">
        <f t="shared" si="13"/>
        <v>San Antonio</v>
      </c>
      <c r="X68" s="6" t="str">
        <f t="shared" si="13"/>
        <v>San Antonio</v>
      </c>
      <c r="Y68" s="6" t="str">
        <f t="shared" si="13"/>
        <v>Golden State</v>
      </c>
      <c r="Z68" s="6" t="str">
        <f t="shared" si="13"/>
        <v>San Antonio</v>
      </c>
      <c r="AA68" s="6" t="str">
        <f t="shared" si="13"/>
        <v>--</v>
      </c>
      <c r="AB68" s="6" t="str">
        <f t="shared" si="13"/>
        <v>Golden State</v>
      </c>
      <c r="AC68" s="6" t="str">
        <f t="shared" si="13"/>
        <v>Golden State</v>
      </c>
      <c r="AD68" s="6" t="str">
        <f t="shared" si="13"/>
        <v>Golden State</v>
      </c>
      <c r="AE68" s="6" t="str">
        <f t="shared" si="13"/>
        <v>--</v>
      </c>
      <c r="AG68" s="6" t="str">
        <f t="shared" ref="AG68:AG97" si="14">A2</f>
        <v>Atlanta</v>
      </c>
      <c r="AH68" s="6">
        <f t="shared" ref="AH68:AH97" si="15">median(B2:AD2)</f>
        <v>5</v>
      </c>
      <c r="AI68" s="6">
        <f t="shared" ref="AI68:AI97" si="16">ceiling(average(B2:AD2),0.001)</f>
        <v>4.96</v>
      </c>
      <c r="AJ68" s="79">
        <f t="shared" ref="AJ68:AJ97" si="17">stdev(B2:AE2)</f>
        <v>1.135781669</v>
      </c>
    </row>
    <row r="69">
      <c r="A69" s="2">
        <v>2.0</v>
      </c>
      <c r="B69" s="6" t="s">
        <v>48</v>
      </c>
      <c r="C69" s="6" t="s">
        <v>48</v>
      </c>
      <c r="D69" s="6" t="s">
        <v>48</v>
      </c>
      <c r="E69" s="6" t="s">
        <v>48</v>
      </c>
      <c r="F69" s="6" t="s">
        <v>30</v>
      </c>
      <c r="G69" s="6"/>
      <c r="H69" s="6" t="s">
        <v>31</v>
      </c>
      <c r="I69" s="6" t="s">
        <v>1</v>
      </c>
      <c r="J69" s="6"/>
      <c r="K69" s="6" t="s">
        <v>30</v>
      </c>
      <c r="L69" s="6" t="s">
        <v>48</v>
      </c>
      <c r="M69" s="6" t="s">
        <v>31</v>
      </c>
      <c r="N69" s="6" t="s">
        <v>48</v>
      </c>
      <c r="O69" s="6" t="s">
        <v>31</v>
      </c>
      <c r="P69" s="6" t="s">
        <v>26</v>
      </c>
      <c r="Q69" s="6" t="s">
        <v>26</v>
      </c>
      <c r="R69" s="6" t="s">
        <v>30</v>
      </c>
      <c r="S69" s="6" t="s">
        <v>26</v>
      </c>
      <c r="T69" s="6" t="s">
        <v>30</v>
      </c>
      <c r="U69" s="6"/>
      <c r="V69" s="6" t="s">
        <v>30</v>
      </c>
      <c r="W69" s="6" t="s">
        <v>30</v>
      </c>
      <c r="X69" s="6" t="s">
        <v>30</v>
      </c>
      <c r="Y69" s="6" t="s">
        <v>26</v>
      </c>
      <c r="Z69" s="6" t="s">
        <v>30</v>
      </c>
      <c r="AA69" s="6"/>
      <c r="AB69" s="6" t="s">
        <v>48</v>
      </c>
      <c r="AC69" s="6" t="s">
        <v>26</v>
      </c>
      <c r="AD69" s="6" t="s">
        <v>26</v>
      </c>
      <c r="AE69" s="6"/>
      <c r="AG69" s="6" t="str">
        <f t="shared" si="14"/>
        <v>Boston</v>
      </c>
      <c r="AH69" s="6">
        <f t="shared" si="15"/>
        <v>18</v>
      </c>
      <c r="AI69" s="6">
        <f t="shared" si="16"/>
        <v>17.44</v>
      </c>
      <c r="AJ69" s="79">
        <f t="shared" si="17"/>
        <v>1.872609587</v>
      </c>
    </row>
    <row r="70">
      <c r="A70" s="2">
        <v>3.0</v>
      </c>
      <c r="B70" s="6" t="s">
        <v>26</v>
      </c>
      <c r="C70" s="6" t="s">
        <v>26</v>
      </c>
      <c r="D70" s="6" t="s">
        <v>26</v>
      </c>
      <c r="E70" s="6" t="s">
        <v>26</v>
      </c>
      <c r="F70" s="6" t="s">
        <v>31</v>
      </c>
      <c r="G70" s="6"/>
      <c r="H70" s="6" t="s">
        <v>26</v>
      </c>
      <c r="I70" s="6" t="s">
        <v>31</v>
      </c>
      <c r="J70" s="6"/>
      <c r="K70" s="6" t="s">
        <v>26</v>
      </c>
      <c r="L70" s="6" t="s">
        <v>26</v>
      </c>
      <c r="M70" s="6" t="s">
        <v>48</v>
      </c>
      <c r="N70" s="6" t="s">
        <v>33</v>
      </c>
      <c r="O70" s="6" t="s">
        <v>48</v>
      </c>
      <c r="P70" s="6" t="s">
        <v>48</v>
      </c>
      <c r="Q70" s="6" t="s">
        <v>31</v>
      </c>
      <c r="R70" s="6" t="s">
        <v>26</v>
      </c>
      <c r="S70" s="6" t="s">
        <v>31</v>
      </c>
      <c r="T70" s="6" t="s">
        <v>33</v>
      </c>
      <c r="U70" s="6"/>
      <c r="V70" s="6" t="s">
        <v>26</v>
      </c>
      <c r="W70" s="6" t="s">
        <v>26</v>
      </c>
      <c r="X70" s="6" t="s">
        <v>1</v>
      </c>
      <c r="Y70" s="6" t="s">
        <v>48</v>
      </c>
      <c r="Z70" s="6" t="s">
        <v>33</v>
      </c>
      <c r="AA70" s="6"/>
      <c r="AB70" s="6" t="s">
        <v>26</v>
      </c>
      <c r="AC70" s="6" t="s">
        <v>31</v>
      </c>
      <c r="AD70" s="6" t="s">
        <v>33</v>
      </c>
      <c r="AE70" s="6"/>
      <c r="AG70" s="6" t="str">
        <f t="shared" si="14"/>
        <v>Brooklyn</v>
      </c>
      <c r="AH70" s="6">
        <f t="shared" si="15"/>
        <v>16</v>
      </c>
      <c r="AI70" s="6">
        <f t="shared" si="16"/>
        <v>16.08</v>
      </c>
      <c r="AJ70" s="79">
        <f t="shared" si="17"/>
        <v>2.722131518</v>
      </c>
    </row>
    <row r="71">
      <c r="A71" s="6">
        <f t="shared" ref="A71:A97" si="18">A70+1</f>
        <v>4</v>
      </c>
      <c r="B71" s="6" t="s">
        <v>31</v>
      </c>
      <c r="C71" s="6" t="s">
        <v>1</v>
      </c>
      <c r="D71" s="6" t="s">
        <v>33</v>
      </c>
      <c r="E71" s="6" t="s">
        <v>1</v>
      </c>
      <c r="F71" s="6" t="s">
        <v>1</v>
      </c>
      <c r="G71" s="6"/>
      <c r="H71" s="6" t="s">
        <v>1</v>
      </c>
      <c r="I71" s="6" t="s">
        <v>26</v>
      </c>
      <c r="J71" s="6"/>
      <c r="K71" s="6" t="s">
        <v>33</v>
      </c>
      <c r="L71" s="6" t="s">
        <v>31</v>
      </c>
      <c r="M71" s="6" t="s">
        <v>26</v>
      </c>
      <c r="N71" s="6" t="s">
        <v>26</v>
      </c>
      <c r="O71" s="6" t="s">
        <v>33</v>
      </c>
      <c r="P71" s="6" t="s">
        <v>31</v>
      </c>
      <c r="Q71" s="6" t="s">
        <v>46</v>
      </c>
      <c r="R71" s="6" t="s">
        <v>31</v>
      </c>
      <c r="S71" s="6" t="s">
        <v>33</v>
      </c>
      <c r="T71" s="6" t="s">
        <v>26</v>
      </c>
      <c r="U71" s="6"/>
      <c r="V71" s="6" t="s">
        <v>1</v>
      </c>
      <c r="W71" s="6" t="s">
        <v>1</v>
      </c>
      <c r="X71" s="6" t="s">
        <v>33</v>
      </c>
      <c r="Y71" s="6" t="s">
        <v>33</v>
      </c>
      <c r="Z71" s="6" t="s">
        <v>26</v>
      </c>
      <c r="AA71" s="6"/>
      <c r="AB71" s="6" t="s">
        <v>33</v>
      </c>
      <c r="AC71" s="6" t="s">
        <v>35</v>
      </c>
      <c r="AD71" s="6" t="s">
        <v>48</v>
      </c>
      <c r="AE71" s="6"/>
      <c r="AG71" s="6" t="str">
        <f t="shared" si="14"/>
        <v>Charlotte</v>
      </c>
      <c r="AH71" s="6">
        <f t="shared" si="15"/>
        <v>22</v>
      </c>
      <c r="AI71" s="6">
        <f t="shared" si="16"/>
        <v>21.56</v>
      </c>
      <c r="AJ71" s="79">
        <f t="shared" si="17"/>
        <v>1.474222959</v>
      </c>
    </row>
    <row r="72">
      <c r="A72" s="6">
        <f t="shared" si="18"/>
        <v>5</v>
      </c>
      <c r="B72" s="6" t="s">
        <v>1</v>
      </c>
      <c r="C72" s="6" t="s">
        <v>31</v>
      </c>
      <c r="D72" s="6" t="s">
        <v>1</v>
      </c>
      <c r="E72" s="6" t="s">
        <v>33</v>
      </c>
      <c r="F72" s="6" t="s">
        <v>33</v>
      </c>
      <c r="G72" s="6"/>
      <c r="H72" s="6" t="s">
        <v>48</v>
      </c>
      <c r="I72" s="6" t="s">
        <v>48</v>
      </c>
      <c r="J72" s="6"/>
      <c r="K72" s="6" t="s">
        <v>31</v>
      </c>
      <c r="L72" s="6" t="s">
        <v>33</v>
      </c>
      <c r="M72" s="6" t="s">
        <v>33</v>
      </c>
      <c r="N72" s="6" t="s">
        <v>1</v>
      </c>
      <c r="O72" s="6" t="s">
        <v>26</v>
      </c>
      <c r="P72" s="6" t="s">
        <v>33</v>
      </c>
      <c r="Q72" s="6" t="s">
        <v>35</v>
      </c>
      <c r="R72" s="6" t="s">
        <v>1</v>
      </c>
      <c r="S72" s="6" t="s">
        <v>48</v>
      </c>
      <c r="T72" s="6" t="s">
        <v>1</v>
      </c>
      <c r="U72" s="6"/>
      <c r="V72" s="6" t="s">
        <v>33</v>
      </c>
      <c r="W72" s="6" t="s">
        <v>31</v>
      </c>
      <c r="X72" s="6" t="s">
        <v>31</v>
      </c>
      <c r="Y72" s="6" t="s">
        <v>1</v>
      </c>
      <c r="Z72" s="6" t="s">
        <v>31</v>
      </c>
      <c r="AA72" s="6"/>
      <c r="AB72" s="6" t="s">
        <v>31</v>
      </c>
      <c r="AC72" s="6" t="s">
        <v>1</v>
      </c>
      <c r="AD72" s="6" t="s">
        <v>1</v>
      </c>
      <c r="AE72" s="6"/>
      <c r="AG72" s="6" t="str">
        <f t="shared" si="14"/>
        <v>Chicago</v>
      </c>
      <c r="AH72" s="6">
        <f t="shared" si="15"/>
        <v>9</v>
      </c>
      <c r="AI72" s="6">
        <f t="shared" si="16"/>
        <v>9.12</v>
      </c>
      <c r="AJ72" s="79">
        <f t="shared" si="17"/>
        <v>1.092397974</v>
      </c>
    </row>
    <row r="73">
      <c r="A73" s="6">
        <f t="shared" si="18"/>
        <v>6</v>
      </c>
      <c r="B73" s="6" t="s">
        <v>33</v>
      </c>
      <c r="C73" s="6" t="s">
        <v>33</v>
      </c>
      <c r="D73" s="6" t="s">
        <v>31</v>
      </c>
      <c r="E73" s="6" t="s">
        <v>31</v>
      </c>
      <c r="F73" s="6" t="s">
        <v>26</v>
      </c>
      <c r="G73" s="6"/>
      <c r="H73" s="6" t="s">
        <v>33</v>
      </c>
      <c r="I73" s="6" t="s">
        <v>35</v>
      </c>
      <c r="J73" s="6"/>
      <c r="K73" s="6" t="s">
        <v>1</v>
      </c>
      <c r="L73" s="6" t="s">
        <v>1</v>
      </c>
      <c r="M73" s="6" t="s">
        <v>1</v>
      </c>
      <c r="N73" s="6" t="s">
        <v>31</v>
      </c>
      <c r="O73" s="6" t="s">
        <v>1</v>
      </c>
      <c r="P73" s="6" t="s">
        <v>1</v>
      </c>
      <c r="Q73" s="6" t="s">
        <v>1</v>
      </c>
      <c r="R73" s="6" t="s">
        <v>33</v>
      </c>
      <c r="S73" s="6" t="s">
        <v>46</v>
      </c>
      <c r="T73" s="6" t="s">
        <v>31</v>
      </c>
      <c r="U73" s="6"/>
      <c r="V73" s="6" t="s">
        <v>31</v>
      </c>
      <c r="W73" s="6" t="s">
        <v>35</v>
      </c>
      <c r="X73" s="6" t="s">
        <v>26</v>
      </c>
      <c r="Y73" s="6" t="s">
        <v>31</v>
      </c>
      <c r="Z73" s="6" t="s">
        <v>1</v>
      </c>
      <c r="AA73" s="6"/>
      <c r="AB73" s="6" t="s">
        <v>1</v>
      </c>
      <c r="AC73" s="6" t="s">
        <v>48</v>
      </c>
      <c r="AD73" s="6" t="s">
        <v>31</v>
      </c>
      <c r="AE73" s="6"/>
      <c r="AG73" s="6" t="str">
        <f t="shared" si="14"/>
        <v>Cleveland</v>
      </c>
      <c r="AH73" s="6">
        <f t="shared" si="15"/>
        <v>3</v>
      </c>
      <c r="AI73" s="6">
        <f t="shared" si="16"/>
        <v>3.28</v>
      </c>
      <c r="AJ73" s="79">
        <f t="shared" si="17"/>
        <v>1.137248141</v>
      </c>
    </row>
    <row r="74">
      <c r="A74" s="6">
        <f t="shared" si="18"/>
        <v>7</v>
      </c>
      <c r="B74" s="6" t="s">
        <v>35</v>
      </c>
      <c r="C74" s="6" t="s">
        <v>35</v>
      </c>
      <c r="D74" s="6" t="s">
        <v>46</v>
      </c>
      <c r="E74" s="6" t="s">
        <v>46</v>
      </c>
      <c r="F74" s="6" t="s">
        <v>25</v>
      </c>
      <c r="G74" s="6"/>
      <c r="H74" s="6" t="s">
        <v>35</v>
      </c>
      <c r="I74" s="6" t="s">
        <v>33</v>
      </c>
      <c r="J74" s="6"/>
      <c r="K74" s="6" t="s">
        <v>46</v>
      </c>
      <c r="L74" s="6" t="s">
        <v>35</v>
      </c>
      <c r="M74" s="6" t="s">
        <v>35</v>
      </c>
      <c r="N74" s="6" t="s">
        <v>46</v>
      </c>
      <c r="O74" s="6" t="s">
        <v>35</v>
      </c>
      <c r="P74" s="6" t="s">
        <v>46</v>
      </c>
      <c r="Q74" s="6" t="s">
        <v>48</v>
      </c>
      <c r="R74" s="6" t="s">
        <v>46</v>
      </c>
      <c r="S74" s="6" t="s">
        <v>1</v>
      </c>
      <c r="T74" s="6" t="s">
        <v>46</v>
      </c>
      <c r="U74" s="6"/>
      <c r="V74" s="6" t="s">
        <v>35</v>
      </c>
      <c r="W74" s="6" t="s">
        <v>33</v>
      </c>
      <c r="X74" s="6" t="s">
        <v>35</v>
      </c>
      <c r="Y74" s="6" t="s">
        <v>35</v>
      </c>
      <c r="Z74" s="6" t="s">
        <v>46</v>
      </c>
      <c r="AA74" s="6"/>
      <c r="AB74" s="6" t="s">
        <v>46</v>
      </c>
      <c r="AC74" s="6" t="s">
        <v>33</v>
      </c>
      <c r="AD74" s="6" t="s">
        <v>35</v>
      </c>
      <c r="AE74" s="6"/>
      <c r="AG74" s="6" t="str">
        <f t="shared" si="14"/>
        <v>Dallas</v>
      </c>
      <c r="AH74" s="6">
        <f t="shared" si="15"/>
        <v>11</v>
      </c>
      <c r="AI74" s="6">
        <f t="shared" si="16"/>
        <v>11.12</v>
      </c>
      <c r="AJ74" s="79">
        <f t="shared" si="17"/>
        <v>1.855622088</v>
      </c>
    </row>
    <row r="75">
      <c r="A75" s="6">
        <f t="shared" si="18"/>
        <v>8</v>
      </c>
      <c r="B75" s="6" t="s">
        <v>46</v>
      </c>
      <c r="C75" s="6" t="s">
        <v>46</v>
      </c>
      <c r="D75" s="6" t="s">
        <v>35</v>
      </c>
      <c r="E75" s="6" t="s">
        <v>35</v>
      </c>
      <c r="F75" s="6" t="s">
        <v>46</v>
      </c>
      <c r="G75" s="6"/>
      <c r="H75" s="6" t="s">
        <v>46</v>
      </c>
      <c r="I75" s="6" t="s">
        <v>46</v>
      </c>
      <c r="J75" s="6"/>
      <c r="K75" s="6" t="s">
        <v>25</v>
      </c>
      <c r="L75" s="6" t="s">
        <v>46</v>
      </c>
      <c r="M75" s="6" t="s">
        <v>46</v>
      </c>
      <c r="N75" s="6" t="s">
        <v>25</v>
      </c>
      <c r="O75" s="6" t="s">
        <v>46</v>
      </c>
      <c r="P75" s="6" t="s">
        <v>25</v>
      </c>
      <c r="Q75" s="6" t="s">
        <v>27</v>
      </c>
      <c r="R75" s="6" t="s">
        <v>35</v>
      </c>
      <c r="S75" s="6" t="s">
        <v>35</v>
      </c>
      <c r="T75" s="6" t="s">
        <v>35</v>
      </c>
      <c r="U75" s="6"/>
      <c r="V75" s="6" t="s">
        <v>25</v>
      </c>
      <c r="W75" s="6" t="s">
        <v>46</v>
      </c>
      <c r="X75" s="6" t="s">
        <v>46</v>
      </c>
      <c r="Y75" s="6" t="s">
        <v>46</v>
      </c>
      <c r="Z75" s="6" t="s">
        <v>25</v>
      </c>
      <c r="AA75" s="6"/>
      <c r="AB75" s="6" t="s">
        <v>35</v>
      </c>
      <c r="AC75" s="6" t="s">
        <v>46</v>
      </c>
      <c r="AD75" s="6" t="s">
        <v>46</v>
      </c>
      <c r="AE75" s="6"/>
      <c r="AG75" s="6" t="str">
        <f t="shared" si="14"/>
        <v>Denver</v>
      </c>
      <c r="AH75" s="6">
        <f t="shared" si="15"/>
        <v>25</v>
      </c>
      <c r="AI75" s="6">
        <f t="shared" si="16"/>
        <v>25.28</v>
      </c>
      <c r="AJ75" s="79">
        <f t="shared" si="17"/>
        <v>0.8906926144</v>
      </c>
    </row>
    <row r="76">
      <c r="A76" s="6">
        <f t="shared" si="18"/>
        <v>9</v>
      </c>
      <c r="B76" s="6" t="s">
        <v>27</v>
      </c>
      <c r="C76" s="6" t="s">
        <v>25</v>
      </c>
      <c r="D76" s="6" t="s">
        <v>27</v>
      </c>
      <c r="E76" s="6" t="s">
        <v>27</v>
      </c>
      <c r="F76" s="6" t="s">
        <v>35</v>
      </c>
      <c r="G76" s="6"/>
      <c r="H76" s="6" t="s">
        <v>25</v>
      </c>
      <c r="I76" s="6" t="s">
        <v>25</v>
      </c>
      <c r="J76" s="6"/>
      <c r="K76" s="6" t="s">
        <v>35</v>
      </c>
      <c r="L76" s="6" t="s">
        <v>25</v>
      </c>
      <c r="M76" s="6" t="s">
        <v>25</v>
      </c>
      <c r="N76" s="6" t="s">
        <v>35</v>
      </c>
      <c r="O76" s="6" t="s">
        <v>25</v>
      </c>
      <c r="P76" s="6" t="s">
        <v>42</v>
      </c>
      <c r="Q76" s="6" t="s">
        <v>33</v>
      </c>
      <c r="R76" s="6" t="s">
        <v>25</v>
      </c>
      <c r="S76" s="6" t="s">
        <v>25</v>
      </c>
      <c r="T76" s="6" t="s">
        <v>25</v>
      </c>
      <c r="U76" s="6"/>
      <c r="V76" s="6" t="s">
        <v>46</v>
      </c>
      <c r="W76" s="6" t="s">
        <v>27</v>
      </c>
      <c r="X76" s="6" t="s">
        <v>25</v>
      </c>
      <c r="Y76" s="6" t="s">
        <v>25</v>
      </c>
      <c r="Z76" s="6" t="s">
        <v>35</v>
      </c>
      <c r="AA76" s="6"/>
      <c r="AB76" s="6" t="s">
        <v>25</v>
      </c>
      <c r="AC76" s="6" t="s">
        <v>25</v>
      </c>
      <c r="AD76" s="6" t="s">
        <v>42</v>
      </c>
      <c r="AE76" s="6"/>
      <c r="AG76" s="6" t="str">
        <f t="shared" si="14"/>
        <v>Detroit</v>
      </c>
      <c r="AH76" s="6">
        <f t="shared" si="15"/>
        <v>23</v>
      </c>
      <c r="AI76" s="6">
        <f t="shared" si="16"/>
        <v>22.4</v>
      </c>
      <c r="AJ76" s="79">
        <f t="shared" si="17"/>
        <v>1.354006401</v>
      </c>
    </row>
    <row r="77">
      <c r="A77" s="6">
        <f t="shared" si="18"/>
        <v>10</v>
      </c>
      <c r="B77" s="6" t="s">
        <v>25</v>
      </c>
      <c r="C77" s="6" t="s">
        <v>40</v>
      </c>
      <c r="D77" s="6" t="s">
        <v>42</v>
      </c>
      <c r="E77" s="6" t="s">
        <v>25</v>
      </c>
      <c r="F77" s="6" t="s">
        <v>40</v>
      </c>
      <c r="G77" s="6"/>
      <c r="H77" s="6" t="s">
        <v>49</v>
      </c>
      <c r="I77" s="6" t="s">
        <v>27</v>
      </c>
      <c r="J77" s="6"/>
      <c r="K77" s="6" t="s">
        <v>40</v>
      </c>
      <c r="L77" s="6" t="s">
        <v>27</v>
      </c>
      <c r="M77" s="6" t="s">
        <v>51</v>
      </c>
      <c r="N77" s="6" t="s">
        <v>40</v>
      </c>
      <c r="O77" s="6" t="s">
        <v>51</v>
      </c>
      <c r="P77" s="6" t="s">
        <v>51</v>
      </c>
      <c r="Q77" s="6" t="s">
        <v>51</v>
      </c>
      <c r="R77" s="6" t="s">
        <v>40</v>
      </c>
      <c r="S77" s="6" t="s">
        <v>51</v>
      </c>
      <c r="T77" s="6" t="s">
        <v>40</v>
      </c>
      <c r="U77" s="6"/>
      <c r="V77" s="6" t="s">
        <v>27</v>
      </c>
      <c r="W77" s="6" t="s">
        <v>25</v>
      </c>
      <c r="X77" s="6" t="s">
        <v>27</v>
      </c>
      <c r="Y77" s="6" t="s">
        <v>27</v>
      </c>
      <c r="Z77" s="6" t="s">
        <v>40</v>
      </c>
      <c r="AA77" s="6"/>
      <c r="AB77" s="6" t="s">
        <v>40</v>
      </c>
      <c r="AC77" s="6" t="s">
        <v>27</v>
      </c>
      <c r="AD77" s="6" t="s">
        <v>40</v>
      </c>
      <c r="AE77" s="6"/>
      <c r="AG77" s="6" t="str">
        <f t="shared" si="14"/>
        <v>Golden State</v>
      </c>
      <c r="AH77" s="6">
        <f t="shared" si="15"/>
        <v>1</v>
      </c>
      <c r="AI77" s="6">
        <f t="shared" si="16"/>
        <v>1.32</v>
      </c>
      <c r="AJ77" s="79">
        <f t="shared" si="17"/>
        <v>0.4760952286</v>
      </c>
    </row>
    <row r="78">
      <c r="A78" s="6">
        <f t="shared" si="18"/>
        <v>11</v>
      </c>
      <c r="B78" s="6" t="s">
        <v>40</v>
      </c>
      <c r="C78" s="6" t="s">
        <v>27</v>
      </c>
      <c r="D78" s="6" t="s">
        <v>25</v>
      </c>
      <c r="E78" s="6" t="s">
        <v>42</v>
      </c>
      <c r="F78" s="6" t="s">
        <v>51</v>
      </c>
      <c r="G78" s="6"/>
      <c r="H78" s="6" t="s">
        <v>23</v>
      </c>
      <c r="I78" s="6" t="s">
        <v>49</v>
      </c>
      <c r="J78" s="6"/>
      <c r="K78" s="6" t="s">
        <v>27</v>
      </c>
      <c r="L78" s="6" t="s">
        <v>42</v>
      </c>
      <c r="M78" s="6" t="s">
        <v>40</v>
      </c>
      <c r="N78" s="6" t="s">
        <v>51</v>
      </c>
      <c r="O78" s="6" t="s">
        <v>49</v>
      </c>
      <c r="P78" s="6" t="s">
        <v>35</v>
      </c>
      <c r="Q78" s="6" t="s">
        <v>49</v>
      </c>
      <c r="R78" s="6" t="s">
        <v>42</v>
      </c>
      <c r="S78" s="6" t="s">
        <v>49</v>
      </c>
      <c r="T78" s="6" t="s">
        <v>49</v>
      </c>
      <c r="U78" s="6"/>
      <c r="V78" s="6" t="s">
        <v>49</v>
      </c>
      <c r="W78" s="6" t="s">
        <v>42</v>
      </c>
      <c r="X78" s="6" t="s">
        <v>51</v>
      </c>
      <c r="Y78" s="6" t="s">
        <v>40</v>
      </c>
      <c r="Z78" s="6" t="s">
        <v>49</v>
      </c>
      <c r="AA78" s="6"/>
      <c r="AB78" s="6" t="s">
        <v>27</v>
      </c>
      <c r="AC78" s="6" t="s">
        <v>42</v>
      </c>
      <c r="AD78" s="6" t="s">
        <v>25</v>
      </c>
      <c r="AE78" s="6"/>
      <c r="AG78" s="6" t="str">
        <f t="shared" si="14"/>
        <v>Houston</v>
      </c>
      <c r="AH78" s="6">
        <f t="shared" si="15"/>
        <v>5</v>
      </c>
      <c r="AI78" s="6">
        <f t="shared" si="16"/>
        <v>4.36</v>
      </c>
      <c r="AJ78" s="79">
        <f t="shared" si="17"/>
        <v>1.410673598</v>
      </c>
    </row>
    <row r="79">
      <c r="A79" s="6">
        <f t="shared" si="18"/>
        <v>12</v>
      </c>
      <c r="B79" s="6" t="s">
        <v>49</v>
      </c>
      <c r="C79" s="6" t="s">
        <v>51</v>
      </c>
      <c r="D79" s="6" t="s">
        <v>40</v>
      </c>
      <c r="E79" s="6" t="s">
        <v>40</v>
      </c>
      <c r="F79" s="6" t="s">
        <v>27</v>
      </c>
      <c r="G79" s="6"/>
      <c r="H79" s="6" t="s">
        <v>27</v>
      </c>
      <c r="I79" s="6" t="s">
        <v>51</v>
      </c>
      <c r="J79" s="6"/>
      <c r="K79" s="6" t="s">
        <v>49</v>
      </c>
      <c r="L79" s="6" t="s">
        <v>23</v>
      </c>
      <c r="M79" s="6" t="s">
        <v>49</v>
      </c>
      <c r="N79" s="6" t="s">
        <v>27</v>
      </c>
      <c r="O79" s="6" t="s">
        <v>27</v>
      </c>
      <c r="P79" s="6" t="s">
        <v>49</v>
      </c>
      <c r="Q79" s="6" t="s">
        <v>25</v>
      </c>
      <c r="R79" s="6" t="s">
        <v>27</v>
      </c>
      <c r="S79" s="6" t="s">
        <v>42</v>
      </c>
      <c r="T79" s="6" t="s">
        <v>51</v>
      </c>
      <c r="U79" s="6"/>
      <c r="V79" s="6" t="s">
        <v>51</v>
      </c>
      <c r="W79" s="6" t="s">
        <v>51</v>
      </c>
      <c r="X79" s="6" t="s">
        <v>49</v>
      </c>
      <c r="Y79" s="6" t="s">
        <v>42</v>
      </c>
      <c r="Z79" s="6" t="s">
        <v>51</v>
      </c>
      <c r="AA79" s="6"/>
      <c r="AB79" s="6" t="s">
        <v>42</v>
      </c>
      <c r="AC79" s="6" t="s">
        <v>49</v>
      </c>
      <c r="AD79" s="6" t="s">
        <v>27</v>
      </c>
      <c r="AE79" s="6"/>
      <c r="AG79" s="6" t="str">
        <f t="shared" si="14"/>
        <v>Indiana</v>
      </c>
      <c r="AH79" s="6">
        <f t="shared" si="15"/>
        <v>19</v>
      </c>
      <c r="AI79" s="6">
        <f t="shared" si="16"/>
        <v>18.92</v>
      </c>
      <c r="AJ79" s="79">
        <f t="shared" si="17"/>
        <v>2.158703314</v>
      </c>
    </row>
    <row r="80">
      <c r="A80" s="6">
        <f t="shared" si="18"/>
        <v>13</v>
      </c>
      <c r="B80" s="6" t="s">
        <v>51</v>
      </c>
      <c r="C80" s="6" t="s">
        <v>49</v>
      </c>
      <c r="D80" s="6" t="s">
        <v>50</v>
      </c>
      <c r="E80" s="6" t="s">
        <v>49</v>
      </c>
      <c r="F80" s="6" t="s">
        <v>42</v>
      </c>
      <c r="G80" s="6"/>
      <c r="H80" s="6" t="s">
        <v>40</v>
      </c>
      <c r="I80" s="6" t="s">
        <v>42</v>
      </c>
      <c r="J80" s="6"/>
      <c r="K80" s="6" t="s">
        <v>23</v>
      </c>
      <c r="L80" s="6" t="s">
        <v>51</v>
      </c>
      <c r="M80" s="6" t="s">
        <v>27</v>
      </c>
      <c r="N80" s="6" t="s">
        <v>42</v>
      </c>
      <c r="O80" s="6" t="s">
        <v>23</v>
      </c>
      <c r="P80" s="6" t="s">
        <v>40</v>
      </c>
      <c r="Q80" s="6" t="s">
        <v>42</v>
      </c>
      <c r="R80" s="6" t="s">
        <v>49</v>
      </c>
      <c r="S80" s="6" t="s">
        <v>23</v>
      </c>
      <c r="T80" s="6" t="s">
        <v>27</v>
      </c>
      <c r="U80" s="6"/>
      <c r="V80" s="6" t="s">
        <v>40</v>
      </c>
      <c r="W80" s="6" t="s">
        <v>40</v>
      </c>
      <c r="X80" s="6" t="s">
        <v>40</v>
      </c>
      <c r="Y80" s="6" t="s">
        <v>50</v>
      </c>
      <c r="Z80" s="6" t="s">
        <v>27</v>
      </c>
      <c r="AA80" s="6"/>
      <c r="AB80" s="6" t="s">
        <v>51</v>
      </c>
      <c r="AC80" s="6" t="s">
        <v>51</v>
      </c>
      <c r="AD80" s="6" t="s">
        <v>50</v>
      </c>
      <c r="AE80" s="6"/>
      <c r="AG80" s="6" t="str">
        <f t="shared" si="14"/>
        <v>LA Clippers</v>
      </c>
      <c r="AH80" s="6">
        <f t="shared" si="15"/>
        <v>5</v>
      </c>
      <c r="AI80" s="6">
        <f t="shared" si="16"/>
        <v>4.96</v>
      </c>
      <c r="AJ80" s="79">
        <f t="shared" si="17"/>
        <v>1.513274595</v>
      </c>
    </row>
    <row r="81">
      <c r="A81" s="6">
        <f t="shared" si="18"/>
        <v>14</v>
      </c>
      <c r="B81" s="6" t="s">
        <v>42</v>
      </c>
      <c r="C81" s="6" t="s">
        <v>23</v>
      </c>
      <c r="D81" s="6" t="s">
        <v>45</v>
      </c>
      <c r="E81" s="6" t="s">
        <v>51</v>
      </c>
      <c r="F81" s="6" t="s">
        <v>23</v>
      </c>
      <c r="G81" s="6"/>
      <c r="H81" s="6" t="s">
        <v>51</v>
      </c>
      <c r="I81" s="6" t="s">
        <v>40</v>
      </c>
      <c r="J81" s="6"/>
      <c r="K81" s="6" t="s">
        <v>22</v>
      </c>
      <c r="L81" s="6" t="s">
        <v>50</v>
      </c>
      <c r="M81" s="6" t="s">
        <v>42</v>
      </c>
      <c r="N81" s="6" t="s">
        <v>50</v>
      </c>
      <c r="O81" s="6" t="s">
        <v>42</v>
      </c>
      <c r="P81" s="6" t="s">
        <v>27</v>
      </c>
      <c r="Q81" s="6" t="s">
        <v>45</v>
      </c>
      <c r="R81" s="6" t="s">
        <v>51</v>
      </c>
      <c r="S81" s="6" t="s">
        <v>22</v>
      </c>
      <c r="T81" s="6" t="s">
        <v>42</v>
      </c>
      <c r="U81" s="6"/>
      <c r="V81" s="6" t="s">
        <v>50</v>
      </c>
      <c r="W81" s="6" t="s">
        <v>49</v>
      </c>
      <c r="X81" s="6" t="s">
        <v>42</v>
      </c>
      <c r="Y81" s="6" t="s">
        <v>23</v>
      </c>
      <c r="Z81" s="6" t="s">
        <v>42</v>
      </c>
      <c r="AA81" s="6"/>
      <c r="AB81" s="6" t="s">
        <v>49</v>
      </c>
      <c r="AC81" s="6" t="s">
        <v>32</v>
      </c>
      <c r="AD81" s="6" t="s">
        <v>45</v>
      </c>
      <c r="AE81" s="6"/>
      <c r="AG81" s="6" t="str">
        <f t="shared" si="14"/>
        <v>LA Lakers</v>
      </c>
      <c r="AH81" s="6">
        <f t="shared" si="15"/>
        <v>27</v>
      </c>
      <c r="AI81" s="6">
        <f t="shared" si="16"/>
        <v>27.36</v>
      </c>
      <c r="AJ81" s="79">
        <f t="shared" si="17"/>
        <v>0.7571877794</v>
      </c>
    </row>
    <row r="82">
      <c r="A82" s="6">
        <f t="shared" si="18"/>
        <v>15</v>
      </c>
      <c r="B82" s="6" t="s">
        <v>38</v>
      </c>
      <c r="C82" s="6" t="s">
        <v>42</v>
      </c>
      <c r="D82" s="6" t="s">
        <v>51</v>
      </c>
      <c r="E82" s="6" t="s">
        <v>50</v>
      </c>
      <c r="F82" s="6" t="s">
        <v>49</v>
      </c>
      <c r="G82" s="6"/>
      <c r="H82" s="6" t="s">
        <v>42</v>
      </c>
      <c r="I82" s="6" t="s">
        <v>45</v>
      </c>
      <c r="J82" s="6"/>
      <c r="K82" s="6" t="s">
        <v>42</v>
      </c>
      <c r="L82" s="6" t="s">
        <v>40</v>
      </c>
      <c r="M82" s="6" t="s">
        <v>50</v>
      </c>
      <c r="N82" s="6" t="s">
        <v>23</v>
      </c>
      <c r="O82" s="6" t="s">
        <v>40</v>
      </c>
      <c r="P82" s="6" t="s">
        <v>50</v>
      </c>
      <c r="Q82" s="6" t="s">
        <v>23</v>
      </c>
      <c r="R82" s="6" t="s">
        <v>50</v>
      </c>
      <c r="S82" s="6" t="s">
        <v>40</v>
      </c>
      <c r="T82" s="6" t="s">
        <v>50</v>
      </c>
      <c r="U82" s="6"/>
      <c r="V82" s="6" t="s">
        <v>22</v>
      </c>
      <c r="W82" s="6" t="s">
        <v>50</v>
      </c>
      <c r="X82" s="6" t="s">
        <v>45</v>
      </c>
      <c r="Y82" s="6" t="s">
        <v>22</v>
      </c>
      <c r="Z82" s="6" t="s">
        <v>50</v>
      </c>
      <c r="AA82" s="6"/>
      <c r="AB82" s="6" t="s">
        <v>50</v>
      </c>
      <c r="AC82" s="6" t="s">
        <v>40</v>
      </c>
      <c r="AD82" s="6" t="s">
        <v>49</v>
      </c>
      <c r="AE82" s="6"/>
      <c r="AG82" s="6" t="str">
        <f t="shared" si="14"/>
        <v>Memphis</v>
      </c>
      <c r="AH82" s="6">
        <f t="shared" si="15"/>
        <v>7</v>
      </c>
      <c r="AI82" s="6">
        <f t="shared" si="16"/>
        <v>7.44</v>
      </c>
      <c r="AJ82" s="79">
        <f t="shared" si="17"/>
        <v>1.416568624</v>
      </c>
    </row>
    <row r="83">
      <c r="A83" s="6">
        <f t="shared" si="18"/>
        <v>16</v>
      </c>
      <c r="B83" s="6" t="s">
        <v>23</v>
      </c>
      <c r="C83" s="6" t="s">
        <v>50</v>
      </c>
      <c r="D83" s="6" t="s">
        <v>49</v>
      </c>
      <c r="E83" s="6" t="s">
        <v>22</v>
      </c>
      <c r="F83" s="6" t="s">
        <v>32</v>
      </c>
      <c r="G83" s="6"/>
      <c r="H83" s="6" t="s">
        <v>45</v>
      </c>
      <c r="I83" s="6" t="s">
        <v>38</v>
      </c>
      <c r="J83" s="6"/>
      <c r="K83" s="6" t="s">
        <v>50</v>
      </c>
      <c r="L83" s="6" t="s">
        <v>45</v>
      </c>
      <c r="M83" s="6" t="s">
        <v>23</v>
      </c>
      <c r="N83" s="6" t="s">
        <v>22</v>
      </c>
      <c r="O83" s="6" t="s">
        <v>45</v>
      </c>
      <c r="P83" s="6" t="s">
        <v>32</v>
      </c>
      <c r="Q83" s="6" t="s">
        <v>40</v>
      </c>
      <c r="R83" s="6" t="s">
        <v>38</v>
      </c>
      <c r="S83" s="6" t="s">
        <v>27</v>
      </c>
      <c r="T83" s="6" t="s">
        <v>45</v>
      </c>
      <c r="U83" s="6"/>
      <c r="V83" s="6" t="s">
        <v>42</v>
      </c>
      <c r="W83" s="6" t="s">
        <v>45</v>
      </c>
      <c r="X83" s="6" t="s">
        <v>23</v>
      </c>
      <c r="Y83" s="6" t="s">
        <v>49</v>
      </c>
      <c r="Z83" s="6" t="s">
        <v>23</v>
      </c>
      <c r="AA83" s="6"/>
      <c r="AB83" s="6" t="s">
        <v>23</v>
      </c>
      <c r="AC83" s="6" t="s">
        <v>45</v>
      </c>
      <c r="AD83" s="6" t="s">
        <v>51</v>
      </c>
      <c r="AE83" s="6"/>
      <c r="AG83" s="6" t="str">
        <f t="shared" si="14"/>
        <v>Miami</v>
      </c>
      <c r="AH83" s="6">
        <f t="shared" si="15"/>
        <v>21</v>
      </c>
      <c r="AI83" s="6">
        <f t="shared" si="16"/>
        <v>21.08</v>
      </c>
      <c r="AJ83" s="79">
        <f t="shared" si="17"/>
        <v>1.222020185</v>
      </c>
    </row>
    <row r="84">
      <c r="A84" s="6">
        <f t="shared" si="18"/>
        <v>17</v>
      </c>
      <c r="B84" s="6" t="s">
        <v>22</v>
      </c>
      <c r="C84" s="6" t="s">
        <v>38</v>
      </c>
      <c r="D84" s="6" t="s">
        <v>23</v>
      </c>
      <c r="E84" s="6" t="s">
        <v>45</v>
      </c>
      <c r="F84" s="6" t="s">
        <v>45</v>
      </c>
      <c r="G84" s="6"/>
      <c r="H84" s="6" t="s">
        <v>32</v>
      </c>
      <c r="I84" s="6" t="s">
        <v>50</v>
      </c>
      <c r="J84" s="6"/>
      <c r="K84" s="6" t="s">
        <v>51</v>
      </c>
      <c r="L84" s="6" t="s">
        <v>22</v>
      </c>
      <c r="M84" s="6" t="s">
        <v>45</v>
      </c>
      <c r="N84" s="6" t="s">
        <v>49</v>
      </c>
      <c r="O84" s="6" t="s">
        <v>22</v>
      </c>
      <c r="P84" s="6" t="s">
        <v>22</v>
      </c>
      <c r="Q84" s="6" t="s">
        <v>50</v>
      </c>
      <c r="R84" s="6" t="s">
        <v>32</v>
      </c>
      <c r="S84" s="6" t="s">
        <v>38</v>
      </c>
      <c r="T84" s="6" t="s">
        <v>23</v>
      </c>
      <c r="U84" s="6"/>
      <c r="V84" s="6" t="s">
        <v>23</v>
      </c>
      <c r="W84" s="6" t="s">
        <v>22</v>
      </c>
      <c r="X84" s="6" t="s">
        <v>38</v>
      </c>
      <c r="Y84" s="6" t="s">
        <v>32</v>
      </c>
      <c r="Z84" s="6" t="s">
        <v>38</v>
      </c>
      <c r="AA84" s="6"/>
      <c r="AB84" s="6" t="s">
        <v>22</v>
      </c>
      <c r="AC84" s="6" t="s">
        <v>24</v>
      </c>
      <c r="AD84" s="6" t="s">
        <v>32</v>
      </c>
      <c r="AE84" s="6"/>
      <c r="AG84" s="6" t="str">
        <f t="shared" si="14"/>
        <v>Milwaukee</v>
      </c>
      <c r="AH84" s="6">
        <f t="shared" si="15"/>
        <v>19</v>
      </c>
      <c r="AI84" s="6">
        <f t="shared" si="16"/>
        <v>18.44</v>
      </c>
      <c r="AJ84" s="79">
        <f t="shared" si="17"/>
        <v>1.556705924</v>
      </c>
    </row>
    <row r="85">
      <c r="A85" s="6">
        <f t="shared" si="18"/>
        <v>18</v>
      </c>
      <c r="B85" s="6" t="s">
        <v>45</v>
      </c>
      <c r="C85" s="6" t="s">
        <v>22</v>
      </c>
      <c r="D85" s="6" t="s">
        <v>38</v>
      </c>
      <c r="E85" s="6" t="s">
        <v>32</v>
      </c>
      <c r="F85" s="6" t="s">
        <v>22</v>
      </c>
      <c r="G85" s="6"/>
      <c r="H85" s="6" t="s">
        <v>50</v>
      </c>
      <c r="I85" s="6" t="s">
        <v>22</v>
      </c>
      <c r="J85" s="6"/>
      <c r="K85" s="6" t="s">
        <v>32</v>
      </c>
      <c r="L85" s="6" t="s">
        <v>49</v>
      </c>
      <c r="M85" s="6" t="s">
        <v>22</v>
      </c>
      <c r="N85" s="6" t="s">
        <v>45</v>
      </c>
      <c r="O85" s="6" t="s">
        <v>38</v>
      </c>
      <c r="P85" s="6" t="s">
        <v>45</v>
      </c>
      <c r="Q85" s="6" t="s">
        <v>22</v>
      </c>
      <c r="R85" s="6" t="s">
        <v>22</v>
      </c>
      <c r="S85" s="6" t="s">
        <v>32</v>
      </c>
      <c r="T85" s="6" t="s">
        <v>38</v>
      </c>
      <c r="U85" s="6"/>
      <c r="V85" s="6" t="s">
        <v>38</v>
      </c>
      <c r="W85" s="6" t="s">
        <v>37</v>
      </c>
      <c r="X85" s="6" t="s">
        <v>22</v>
      </c>
      <c r="Y85" s="6" t="s">
        <v>51</v>
      </c>
      <c r="Z85" s="6" t="s">
        <v>45</v>
      </c>
      <c r="AA85" s="6"/>
      <c r="AB85" s="6" t="s">
        <v>38</v>
      </c>
      <c r="AC85" s="6" t="s">
        <v>50</v>
      </c>
      <c r="AD85" s="6" t="s">
        <v>22</v>
      </c>
      <c r="AE85" s="6"/>
      <c r="AG85" s="6" t="str">
        <f t="shared" si="14"/>
        <v>Minnesota</v>
      </c>
      <c r="AH85" s="6">
        <f t="shared" si="15"/>
        <v>29</v>
      </c>
      <c r="AI85" s="6">
        <f t="shared" si="16"/>
        <v>28.76</v>
      </c>
      <c r="AJ85" s="79">
        <f t="shared" si="17"/>
        <v>0.7234178138</v>
      </c>
    </row>
    <row r="86">
      <c r="A86" s="6">
        <f t="shared" si="18"/>
        <v>19</v>
      </c>
      <c r="B86" s="6" t="s">
        <v>50</v>
      </c>
      <c r="C86" s="6" t="s">
        <v>32</v>
      </c>
      <c r="D86" s="6" t="s">
        <v>22</v>
      </c>
      <c r="E86" s="6" t="s">
        <v>38</v>
      </c>
      <c r="F86" s="6" t="s">
        <v>29</v>
      </c>
      <c r="G86" s="6"/>
      <c r="H86" s="6" t="s">
        <v>38</v>
      </c>
      <c r="I86" s="6" t="s">
        <v>23</v>
      </c>
      <c r="J86" s="6"/>
      <c r="K86" s="6" t="s">
        <v>38</v>
      </c>
      <c r="L86" s="6" t="s">
        <v>24</v>
      </c>
      <c r="M86" s="6" t="s">
        <v>32</v>
      </c>
      <c r="N86" s="6" t="s">
        <v>29</v>
      </c>
      <c r="O86" s="6" t="s">
        <v>24</v>
      </c>
      <c r="P86" s="6" t="s">
        <v>37</v>
      </c>
      <c r="Q86" s="6" t="s">
        <v>38</v>
      </c>
      <c r="R86" s="6" t="s">
        <v>23</v>
      </c>
      <c r="S86" s="6" t="s">
        <v>45</v>
      </c>
      <c r="T86" s="6" t="s">
        <v>22</v>
      </c>
      <c r="U86" s="6"/>
      <c r="V86" s="6" t="s">
        <v>45</v>
      </c>
      <c r="W86" s="6" t="s">
        <v>23</v>
      </c>
      <c r="X86" s="6" t="s">
        <v>50</v>
      </c>
      <c r="Y86" s="6" t="s">
        <v>38</v>
      </c>
      <c r="Z86" s="6" t="s">
        <v>22</v>
      </c>
      <c r="AA86" s="6"/>
      <c r="AB86" s="6" t="s">
        <v>32</v>
      </c>
      <c r="AC86" s="6" t="s">
        <v>37</v>
      </c>
      <c r="AD86" s="6" t="s">
        <v>23</v>
      </c>
      <c r="AE86" s="6"/>
      <c r="AG86" s="6" t="str">
        <f t="shared" si="14"/>
        <v>New Orleans</v>
      </c>
      <c r="AH86" s="6">
        <f t="shared" si="15"/>
        <v>12</v>
      </c>
      <c r="AI86" s="6">
        <f t="shared" si="16"/>
        <v>12.08</v>
      </c>
      <c r="AJ86" s="79">
        <f t="shared" si="17"/>
        <v>2.039607805</v>
      </c>
    </row>
    <row r="87">
      <c r="A87" s="6">
        <f t="shared" si="18"/>
        <v>20</v>
      </c>
      <c r="B87" s="6" t="s">
        <v>32</v>
      </c>
      <c r="C87" s="6" t="s">
        <v>45</v>
      </c>
      <c r="D87" s="6" t="s">
        <v>32</v>
      </c>
      <c r="E87" s="6" t="s">
        <v>23</v>
      </c>
      <c r="F87" s="6" t="s">
        <v>38</v>
      </c>
      <c r="G87" s="6"/>
      <c r="H87" s="6" t="s">
        <v>37</v>
      </c>
      <c r="I87" s="6" t="s">
        <v>32</v>
      </c>
      <c r="J87" s="6"/>
      <c r="K87" s="6" t="s">
        <v>45</v>
      </c>
      <c r="L87" s="6" t="s">
        <v>38</v>
      </c>
      <c r="M87" s="6" t="s">
        <v>38</v>
      </c>
      <c r="N87" s="6" t="s">
        <v>38</v>
      </c>
      <c r="O87" s="6" t="s">
        <v>32</v>
      </c>
      <c r="P87" s="6" t="s">
        <v>23</v>
      </c>
      <c r="Q87" s="6" t="s">
        <v>37</v>
      </c>
      <c r="R87" s="6" t="s">
        <v>45</v>
      </c>
      <c r="S87" s="6" t="s">
        <v>50</v>
      </c>
      <c r="T87" s="6" t="s">
        <v>32</v>
      </c>
      <c r="U87" s="6"/>
      <c r="V87" s="6" t="s">
        <v>32</v>
      </c>
      <c r="W87" s="6" t="s">
        <v>38</v>
      </c>
      <c r="X87" s="6" t="s">
        <v>32</v>
      </c>
      <c r="Y87" s="6" t="s">
        <v>24</v>
      </c>
      <c r="Z87" s="6" t="s">
        <v>32</v>
      </c>
      <c r="AA87" s="6"/>
      <c r="AB87" s="6" t="s">
        <v>45</v>
      </c>
      <c r="AC87" s="6" t="s">
        <v>38</v>
      </c>
      <c r="AD87" s="6" t="s">
        <v>38</v>
      </c>
      <c r="AE87" s="6"/>
      <c r="AG87" s="6" t="str">
        <f t="shared" si="14"/>
        <v>New York</v>
      </c>
      <c r="AH87" s="6">
        <f t="shared" si="15"/>
        <v>30</v>
      </c>
      <c r="AI87" s="6">
        <f t="shared" si="16"/>
        <v>29.72</v>
      </c>
      <c r="AJ87" s="79">
        <f t="shared" si="17"/>
        <v>0.7916228058</v>
      </c>
    </row>
    <row r="88">
      <c r="A88" s="6">
        <f t="shared" si="18"/>
        <v>21</v>
      </c>
      <c r="B88" s="6" t="s">
        <v>37</v>
      </c>
      <c r="C88" s="6" t="s">
        <v>24</v>
      </c>
      <c r="D88" s="6" t="s">
        <v>24</v>
      </c>
      <c r="E88" s="6" t="s">
        <v>37</v>
      </c>
      <c r="F88" s="6" t="s">
        <v>24</v>
      </c>
      <c r="G88" s="6"/>
      <c r="H88" s="6" t="s">
        <v>22</v>
      </c>
      <c r="I88" s="6" t="s">
        <v>37</v>
      </c>
      <c r="J88" s="6"/>
      <c r="K88" s="6" t="s">
        <v>29</v>
      </c>
      <c r="L88" s="6" t="s">
        <v>37</v>
      </c>
      <c r="M88" s="6" t="s">
        <v>29</v>
      </c>
      <c r="N88" s="6" t="s">
        <v>32</v>
      </c>
      <c r="O88" s="6" t="s">
        <v>29</v>
      </c>
      <c r="P88" s="6" t="s">
        <v>38</v>
      </c>
      <c r="Q88" s="6" t="s">
        <v>47</v>
      </c>
      <c r="R88" s="6" t="s">
        <v>37</v>
      </c>
      <c r="S88" s="6" t="s">
        <v>37</v>
      </c>
      <c r="T88" s="6" t="s">
        <v>37</v>
      </c>
      <c r="U88" s="6"/>
      <c r="V88" s="6" t="s">
        <v>37</v>
      </c>
      <c r="W88" s="6" t="s">
        <v>32</v>
      </c>
      <c r="X88" s="6" t="s">
        <v>37</v>
      </c>
      <c r="Y88" s="6" t="s">
        <v>37</v>
      </c>
      <c r="Z88" s="6" t="s">
        <v>37</v>
      </c>
      <c r="AA88" s="6"/>
      <c r="AB88" s="6" t="s">
        <v>24</v>
      </c>
      <c r="AC88" s="6" t="s">
        <v>23</v>
      </c>
      <c r="AD88" s="6" t="s">
        <v>37</v>
      </c>
      <c r="AE88" s="6"/>
      <c r="AG88" s="6" t="str">
        <f t="shared" si="14"/>
        <v>Oklahoma City</v>
      </c>
      <c r="AH88" s="6">
        <f t="shared" si="15"/>
        <v>13</v>
      </c>
      <c r="AI88" s="6">
        <f t="shared" si="16"/>
        <v>12.64</v>
      </c>
      <c r="AJ88" s="79">
        <f t="shared" si="17"/>
        <v>1.912241268</v>
      </c>
    </row>
    <row r="89">
      <c r="A89" s="6">
        <f t="shared" si="18"/>
        <v>22</v>
      </c>
      <c r="B89" s="6" t="s">
        <v>24</v>
      </c>
      <c r="C89" s="6" t="s">
        <v>37</v>
      </c>
      <c r="D89" s="6" t="s">
        <v>29</v>
      </c>
      <c r="E89" s="6" t="s">
        <v>29</v>
      </c>
      <c r="F89" s="6" t="s">
        <v>50</v>
      </c>
      <c r="G89" s="6"/>
      <c r="H89" s="6" t="s">
        <v>24</v>
      </c>
      <c r="I89" s="6" t="s">
        <v>24</v>
      </c>
      <c r="J89" s="6"/>
      <c r="K89" s="6" t="s">
        <v>37</v>
      </c>
      <c r="L89" s="6" t="s">
        <v>32</v>
      </c>
      <c r="M89" s="6" t="s">
        <v>37</v>
      </c>
      <c r="N89" s="6" t="s">
        <v>37</v>
      </c>
      <c r="O89" s="6" t="s">
        <v>50</v>
      </c>
      <c r="P89" s="6" t="s">
        <v>29</v>
      </c>
      <c r="Q89" s="6" t="s">
        <v>24</v>
      </c>
      <c r="R89" s="6" t="s">
        <v>24</v>
      </c>
      <c r="S89" s="6" t="s">
        <v>24</v>
      </c>
      <c r="T89" s="6" t="s">
        <v>24</v>
      </c>
      <c r="U89" s="6"/>
      <c r="V89" s="6" t="s">
        <v>29</v>
      </c>
      <c r="W89" s="6" t="s">
        <v>24</v>
      </c>
      <c r="X89" s="6" t="s">
        <v>24</v>
      </c>
      <c r="Y89" s="6" t="s">
        <v>45</v>
      </c>
      <c r="Z89" s="6" t="s">
        <v>24</v>
      </c>
      <c r="AA89" s="6"/>
      <c r="AB89" s="6" t="s">
        <v>37</v>
      </c>
      <c r="AC89" s="6" t="s">
        <v>22</v>
      </c>
      <c r="AD89" s="6" t="s">
        <v>24</v>
      </c>
      <c r="AE89" s="6"/>
      <c r="AG89" s="6" t="str">
        <f t="shared" si="14"/>
        <v>Orlando</v>
      </c>
      <c r="AH89" s="6">
        <f t="shared" si="15"/>
        <v>25</v>
      </c>
      <c r="AI89" s="6">
        <f t="shared" si="16"/>
        <v>25.36</v>
      </c>
      <c r="AJ89" s="79">
        <f t="shared" si="17"/>
        <v>1.150362262</v>
      </c>
    </row>
    <row r="90">
      <c r="A90" s="6">
        <f t="shared" si="18"/>
        <v>23</v>
      </c>
      <c r="B90" s="6" t="s">
        <v>29</v>
      </c>
      <c r="C90" s="6" t="s">
        <v>29</v>
      </c>
      <c r="D90" s="6" t="s">
        <v>37</v>
      </c>
      <c r="E90" s="6" t="s">
        <v>24</v>
      </c>
      <c r="F90" s="6" t="s">
        <v>37</v>
      </c>
      <c r="G90" s="6"/>
      <c r="H90" s="6" t="s">
        <v>29</v>
      </c>
      <c r="I90" s="6" t="s">
        <v>29</v>
      </c>
      <c r="J90" s="6"/>
      <c r="K90" s="6" t="s">
        <v>24</v>
      </c>
      <c r="L90" s="6" t="s">
        <v>29</v>
      </c>
      <c r="M90" s="6" t="s">
        <v>24</v>
      </c>
      <c r="N90" s="6" t="s">
        <v>24</v>
      </c>
      <c r="O90" s="6" t="s">
        <v>37</v>
      </c>
      <c r="P90" s="6" t="s">
        <v>24</v>
      </c>
      <c r="Q90" s="6" t="s">
        <v>29</v>
      </c>
      <c r="R90" s="6" t="s">
        <v>29</v>
      </c>
      <c r="S90" s="6" t="s">
        <v>28</v>
      </c>
      <c r="T90" s="6" t="s">
        <v>29</v>
      </c>
      <c r="U90" s="6"/>
      <c r="V90" s="6" t="s">
        <v>24</v>
      </c>
      <c r="W90" s="6" t="s">
        <v>29</v>
      </c>
      <c r="X90" s="6" t="s">
        <v>29</v>
      </c>
      <c r="Y90" s="6" t="s">
        <v>29</v>
      </c>
      <c r="Z90" s="6" t="s">
        <v>29</v>
      </c>
      <c r="AA90" s="6"/>
      <c r="AB90" s="6" t="s">
        <v>29</v>
      </c>
      <c r="AC90" s="6" t="s">
        <v>47</v>
      </c>
      <c r="AD90" s="6" t="s">
        <v>29</v>
      </c>
      <c r="AE90" s="6"/>
      <c r="AG90" s="6" t="str">
        <f t="shared" si="14"/>
        <v>Philadelphia</v>
      </c>
      <c r="AH90" s="6">
        <f t="shared" si="15"/>
        <v>28</v>
      </c>
      <c r="AI90" s="6">
        <f t="shared" si="16"/>
        <v>27.88</v>
      </c>
      <c r="AJ90" s="79">
        <f t="shared" si="17"/>
        <v>0.8812869378</v>
      </c>
    </row>
    <row r="91">
      <c r="A91" s="6">
        <f t="shared" si="18"/>
        <v>24</v>
      </c>
      <c r="B91" s="6" t="s">
        <v>47</v>
      </c>
      <c r="C91" s="6" t="s">
        <v>47</v>
      </c>
      <c r="D91" s="6" t="s">
        <v>43</v>
      </c>
      <c r="E91" s="6" t="s">
        <v>47</v>
      </c>
      <c r="F91" s="6" t="s">
        <v>47</v>
      </c>
      <c r="G91" s="6"/>
      <c r="H91" s="6" t="s">
        <v>47</v>
      </c>
      <c r="I91" s="6" t="s">
        <v>43</v>
      </c>
      <c r="J91" s="6"/>
      <c r="K91" s="6" t="s">
        <v>47</v>
      </c>
      <c r="L91" s="6" t="s">
        <v>47</v>
      </c>
      <c r="M91" s="6" t="s">
        <v>43</v>
      </c>
      <c r="N91" s="6" t="s">
        <v>47</v>
      </c>
      <c r="O91" s="6" t="s">
        <v>47</v>
      </c>
      <c r="P91" s="6" t="s">
        <v>47</v>
      </c>
      <c r="Q91" s="6" t="s">
        <v>32</v>
      </c>
      <c r="R91" s="6" t="s">
        <v>47</v>
      </c>
      <c r="S91" s="6" t="s">
        <v>29</v>
      </c>
      <c r="T91" s="6" t="s">
        <v>43</v>
      </c>
      <c r="U91" s="6"/>
      <c r="V91" s="6" t="s">
        <v>47</v>
      </c>
      <c r="W91" s="6" t="s">
        <v>47</v>
      </c>
      <c r="X91" s="6" t="s">
        <v>28</v>
      </c>
      <c r="Y91" s="6" t="s">
        <v>43</v>
      </c>
      <c r="Z91" s="6" t="s">
        <v>43</v>
      </c>
      <c r="AA91" s="6"/>
      <c r="AB91" s="6" t="s">
        <v>28</v>
      </c>
      <c r="AC91" s="6" t="s">
        <v>28</v>
      </c>
      <c r="AD91" s="6" t="s">
        <v>47</v>
      </c>
      <c r="AE91" s="6"/>
      <c r="AG91" s="6" t="str">
        <f t="shared" si="14"/>
        <v>Phoenix</v>
      </c>
      <c r="AH91" s="6">
        <f t="shared" si="15"/>
        <v>17</v>
      </c>
      <c r="AI91" s="6">
        <f t="shared" si="16"/>
        <v>17.24</v>
      </c>
      <c r="AJ91" s="79">
        <f t="shared" si="17"/>
        <v>2.165640783</v>
      </c>
    </row>
    <row r="92">
      <c r="A92" s="6">
        <f t="shared" si="18"/>
        <v>25</v>
      </c>
      <c r="B92" s="6" t="s">
        <v>28</v>
      </c>
      <c r="C92" s="6" t="s">
        <v>28</v>
      </c>
      <c r="D92" s="6" t="s">
        <v>47</v>
      </c>
      <c r="E92" s="6" t="s">
        <v>28</v>
      </c>
      <c r="F92" s="6" t="s">
        <v>43</v>
      </c>
      <c r="G92" s="6"/>
      <c r="H92" s="6" t="s">
        <v>43</v>
      </c>
      <c r="I92" s="6" t="s">
        <v>28</v>
      </c>
      <c r="J92" s="6"/>
      <c r="K92" s="6" t="s">
        <v>43</v>
      </c>
      <c r="L92" s="6" t="s">
        <v>28</v>
      </c>
      <c r="M92" s="6" t="s">
        <v>28</v>
      </c>
      <c r="N92" s="6" t="s">
        <v>43</v>
      </c>
      <c r="O92" s="6" t="s">
        <v>43</v>
      </c>
      <c r="P92" s="6" t="s">
        <v>43</v>
      </c>
      <c r="Q92" s="6" t="s">
        <v>28</v>
      </c>
      <c r="R92" s="6" t="s">
        <v>43</v>
      </c>
      <c r="S92" s="6" t="s">
        <v>47</v>
      </c>
      <c r="T92" s="6" t="s">
        <v>47</v>
      </c>
      <c r="U92" s="6"/>
      <c r="V92" s="6" t="s">
        <v>28</v>
      </c>
      <c r="W92" s="6" t="s">
        <v>43</v>
      </c>
      <c r="X92" s="6" t="s">
        <v>47</v>
      </c>
      <c r="Y92" s="6" t="s">
        <v>28</v>
      </c>
      <c r="Z92" s="6" t="s">
        <v>47</v>
      </c>
      <c r="AA92" s="6"/>
      <c r="AB92" s="6" t="s">
        <v>47</v>
      </c>
      <c r="AC92" s="6" t="s">
        <v>29</v>
      </c>
      <c r="AD92" s="6" t="s">
        <v>28</v>
      </c>
      <c r="AE92" s="6"/>
      <c r="AG92" s="6" t="str">
        <f t="shared" si="14"/>
        <v>Portland</v>
      </c>
      <c r="AH92" s="6">
        <f t="shared" si="15"/>
        <v>8</v>
      </c>
      <c r="AI92" s="6">
        <f t="shared" si="16"/>
        <v>7.44</v>
      </c>
      <c r="AJ92" s="79">
        <f t="shared" si="17"/>
        <v>0.9609023537</v>
      </c>
    </row>
    <row r="93">
      <c r="A93" s="6">
        <f t="shared" si="18"/>
        <v>26</v>
      </c>
      <c r="B93" s="6" t="s">
        <v>43</v>
      </c>
      <c r="C93" s="6" t="s">
        <v>43</v>
      </c>
      <c r="D93" s="6" t="s">
        <v>28</v>
      </c>
      <c r="E93" s="6" t="s">
        <v>43</v>
      </c>
      <c r="F93" s="6" t="s">
        <v>28</v>
      </c>
      <c r="G93" s="6"/>
      <c r="H93" s="6" t="s">
        <v>28</v>
      </c>
      <c r="I93" s="6" t="s">
        <v>47</v>
      </c>
      <c r="J93" s="6"/>
      <c r="K93" s="6" t="s">
        <v>28</v>
      </c>
      <c r="L93" s="6" t="s">
        <v>43</v>
      </c>
      <c r="M93" s="6" t="s">
        <v>47</v>
      </c>
      <c r="N93" s="6" t="s">
        <v>28</v>
      </c>
      <c r="O93" s="6" t="s">
        <v>28</v>
      </c>
      <c r="P93" s="6" t="s">
        <v>28</v>
      </c>
      <c r="Q93" s="6" t="s">
        <v>44</v>
      </c>
      <c r="R93" s="6" t="s">
        <v>34</v>
      </c>
      <c r="S93" s="6" t="s">
        <v>34</v>
      </c>
      <c r="T93" s="6" t="s">
        <v>28</v>
      </c>
      <c r="U93" s="6"/>
      <c r="V93" s="6" t="s">
        <v>43</v>
      </c>
      <c r="W93" s="6" t="s">
        <v>28</v>
      </c>
      <c r="X93" s="6" t="s">
        <v>43</v>
      </c>
      <c r="Y93" s="6" t="s">
        <v>47</v>
      </c>
      <c r="Z93" s="6" t="s">
        <v>28</v>
      </c>
      <c r="AA93" s="6"/>
      <c r="AB93" s="6" t="s">
        <v>43</v>
      </c>
      <c r="AC93" s="6" t="s">
        <v>43</v>
      </c>
      <c r="AD93" s="6" t="s">
        <v>43</v>
      </c>
      <c r="AE93" s="6"/>
      <c r="AG93" s="6" t="str">
        <f t="shared" si="14"/>
        <v>Sacramento</v>
      </c>
      <c r="AH93" s="6">
        <f t="shared" si="15"/>
        <v>24</v>
      </c>
      <c r="AI93" s="6">
        <f t="shared" si="16"/>
        <v>24.32</v>
      </c>
      <c r="AJ93" s="79">
        <f t="shared" si="17"/>
        <v>1.029563014</v>
      </c>
    </row>
    <row r="94">
      <c r="A94" s="6">
        <f t="shared" si="18"/>
        <v>27</v>
      </c>
      <c r="B94" s="6" t="s">
        <v>44</v>
      </c>
      <c r="C94" s="6" t="s">
        <v>34</v>
      </c>
      <c r="D94" s="6" t="s">
        <v>34</v>
      </c>
      <c r="E94" s="6" t="s">
        <v>34</v>
      </c>
      <c r="F94" s="6" t="s">
        <v>44</v>
      </c>
      <c r="G94" s="6"/>
      <c r="H94" s="6" t="s">
        <v>44</v>
      </c>
      <c r="I94" s="6" t="s">
        <v>44</v>
      </c>
      <c r="J94" s="6"/>
      <c r="K94" s="6" t="s">
        <v>34</v>
      </c>
      <c r="L94" s="6" t="s">
        <v>34</v>
      </c>
      <c r="M94" s="6" t="s">
        <v>34</v>
      </c>
      <c r="N94" s="6" t="s">
        <v>34</v>
      </c>
      <c r="O94" s="6" t="s">
        <v>34</v>
      </c>
      <c r="P94" s="6" t="s">
        <v>34</v>
      </c>
      <c r="Q94" s="6" t="s">
        <v>41</v>
      </c>
      <c r="R94" s="6" t="s">
        <v>28</v>
      </c>
      <c r="S94" s="6" t="s">
        <v>43</v>
      </c>
      <c r="T94" s="6" t="s">
        <v>34</v>
      </c>
      <c r="U94" s="6"/>
      <c r="V94" s="6" t="s">
        <v>44</v>
      </c>
      <c r="W94" s="6" t="s">
        <v>44</v>
      </c>
      <c r="X94" s="6" t="s">
        <v>34</v>
      </c>
      <c r="Y94" s="6" t="s">
        <v>34</v>
      </c>
      <c r="Z94" s="6" t="s">
        <v>34</v>
      </c>
      <c r="AA94" s="6"/>
      <c r="AB94" s="6" t="s">
        <v>39</v>
      </c>
      <c r="AC94" s="6" t="s">
        <v>39</v>
      </c>
      <c r="AD94" s="6" t="s">
        <v>34</v>
      </c>
      <c r="AE94" s="6"/>
      <c r="AG94" s="6" t="str">
        <f t="shared" si="14"/>
        <v>San Antonio</v>
      </c>
      <c r="AH94" s="6">
        <f t="shared" si="15"/>
        <v>2</v>
      </c>
      <c r="AI94" s="6">
        <f t="shared" si="16"/>
        <v>2.64</v>
      </c>
      <c r="AJ94" s="79">
        <f t="shared" si="17"/>
        <v>1.753092506</v>
      </c>
    </row>
    <row r="95">
      <c r="A95" s="6">
        <f t="shared" si="18"/>
        <v>28</v>
      </c>
      <c r="B95" s="6" t="s">
        <v>39</v>
      </c>
      <c r="C95" s="6" t="s">
        <v>44</v>
      </c>
      <c r="D95" s="6" t="s">
        <v>44</v>
      </c>
      <c r="E95" s="6" t="s">
        <v>44</v>
      </c>
      <c r="F95" s="6" t="s">
        <v>34</v>
      </c>
      <c r="G95" s="6"/>
      <c r="H95" s="6" t="s">
        <v>34</v>
      </c>
      <c r="I95" s="6" t="s">
        <v>34</v>
      </c>
      <c r="J95" s="6"/>
      <c r="K95" s="6" t="s">
        <v>44</v>
      </c>
      <c r="L95" s="6" t="s">
        <v>44</v>
      </c>
      <c r="M95" s="6" t="s">
        <v>39</v>
      </c>
      <c r="N95" s="6" t="s">
        <v>41</v>
      </c>
      <c r="O95" s="6" t="s">
        <v>44</v>
      </c>
      <c r="P95" s="6" t="s">
        <v>44</v>
      </c>
      <c r="Q95" s="6" t="s">
        <v>34</v>
      </c>
      <c r="R95" s="6" t="s">
        <v>44</v>
      </c>
      <c r="S95" s="6" t="s">
        <v>41</v>
      </c>
      <c r="T95" s="6" t="s">
        <v>44</v>
      </c>
      <c r="U95" s="6"/>
      <c r="V95" s="6" t="s">
        <v>34</v>
      </c>
      <c r="W95" s="6" t="s">
        <v>39</v>
      </c>
      <c r="X95" s="6" t="s">
        <v>44</v>
      </c>
      <c r="Y95" s="6" t="s">
        <v>44</v>
      </c>
      <c r="Z95" s="6" t="s">
        <v>44</v>
      </c>
      <c r="AA95" s="6"/>
      <c r="AB95" s="6" t="s">
        <v>44</v>
      </c>
      <c r="AC95" s="6" t="s">
        <v>34</v>
      </c>
      <c r="AD95" s="6" t="s">
        <v>39</v>
      </c>
      <c r="AE95" s="6"/>
      <c r="AG95" s="6" t="str">
        <f t="shared" si="14"/>
        <v>Toronto</v>
      </c>
      <c r="AH95" s="6">
        <f t="shared" si="15"/>
        <v>12</v>
      </c>
      <c r="AI95" s="6">
        <f t="shared" si="16"/>
        <v>12.92</v>
      </c>
      <c r="AJ95" s="79">
        <f t="shared" si="17"/>
        <v>2.158703314</v>
      </c>
    </row>
    <row r="96">
      <c r="A96" s="6">
        <f t="shared" si="18"/>
        <v>29</v>
      </c>
      <c r="B96" s="6" t="s">
        <v>34</v>
      </c>
      <c r="C96" s="6" t="s">
        <v>39</v>
      </c>
      <c r="D96" s="6" t="s">
        <v>39</v>
      </c>
      <c r="E96" s="6" t="s">
        <v>39</v>
      </c>
      <c r="F96" s="6" t="s">
        <v>39</v>
      </c>
      <c r="G96" s="6"/>
      <c r="H96" s="6" t="s">
        <v>39</v>
      </c>
      <c r="I96" s="6" t="s">
        <v>39</v>
      </c>
      <c r="J96" s="6"/>
      <c r="K96" s="6" t="s">
        <v>39</v>
      </c>
      <c r="L96" s="6" t="s">
        <v>39</v>
      </c>
      <c r="M96" s="6" t="s">
        <v>44</v>
      </c>
      <c r="N96" s="6" t="s">
        <v>39</v>
      </c>
      <c r="O96" s="6" t="s">
        <v>39</v>
      </c>
      <c r="P96" s="6" t="s">
        <v>39</v>
      </c>
      <c r="Q96" s="6" t="s">
        <v>43</v>
      </c>
      <c r="R96" s="6" t="s">
        <v>39</v>
      </c>
      <c r="S96" s="6" t="s">
        <v>44</v>
      </c>
      <c r="T96" s="6" t="s">
        <v>39</v>
      </c>
      <c r="U96" s="6"/>
      <c r="V96" s="6" t="s">
        <v>39</v>
      </c>
      <c r="W96" s="6" t="s">
        <v>34</v>
      </c>
      <c r="X96" s="6" t="s">
        <v>39</v>
      </c>
      <c r="Y96" s="6" t="s">
        <v>39</v>
      </c>
      <c r="Z96" s="6" t="s">
        <v>39</v>
      </c>
      <c r="AA96" s="6"/>
      <c r="AB96" s="6" t="s">
        <v>34</v>
      </c>
      <c r="AC96" s="6" t="s">
        <v>44</v>
      </c>
      <c r="AD96" s="6" t="s">
        <v>44</v>
      </c>
      <c r="AE96" s="6"/>
      <c r="AG96" s="6" t="str">
        <f t="shared" si="14"/>
        <v>Utah</v>
      </c>
      <c r="AH96" s="6">
        <f t="shared" si="15"/>
        <v>15</v>
      </c>
      <c r="AI96" s="6">
        <f t="shared" si="16"/>
        <v>16.2</v>
      </c>
      <c r="AJ96" s="79">
        <f t="shared" si="17"/>
        <v>2.598076211</v>
      </c>
    </row>
    <row r="97">
      <c r="A97" s="6">
        <f t="shared" si="18"/>
        <v>30</v>
      </c>
      <c r="B97" s="6" t="s">
        <v>41</v>
      </c>
      <c r="C97" s="6" t="s">
        <v>41</v>
      </c>
      <c r="D97" s="6" t="s">
        <v>41</v>
      </c>
      <c r="E97" s="6" t="s">
        <v>41</v>
      </c>
      <c r="F97" s="6" t="s">
        <v>41</v>
      </c>
      <c r="G97" s="6"/>
      <c r="H97" s="6" t="s">
        <v>41</v>
      </c>
      <c r="I97" s="6" t="s">
        <v>41</v>
      </c>
      <c r="J97" s="6"/>
      <c r="K97" s="6" t="s">
        <v>41</v>
      </c>
      <c r="L97" s="6" t="s">
        <v>41</v>
      </c>
      <c r="M97" s="6" t="s">
        <v>41</v>
      </c>
      <c r="N97" s="6" t="s">
        <v>44</v>
      </c>
      <c r="O97" s="6" t="s">
        <v>41</v>
      </c>
      <c r="P97" s="6" t="s">
        <v>41</v>
      </c>
      <c r="Q97" s="6" t="s">
        <v>39</v>
      </c>
      <c r="R97" s="6" t="s">
        <v>41</v>
      </c>
      <c r="S97" s="6" t="s">
        <v>39</v>
      </c>
      <c r="T97" s="6" t="s">
        <v>41</v>
      </c>
      <c r="U97" s="6"/>
      <c r="V97" s="6" t="s">
        <v>41</v>
      </c>
      <c r="W97" s="6" t="s">
        <v>41</v>
      </c>
      <c r="X97" s="6" t="s">
        <v>41</v>
      </c>
      <c r="Y97" s="6" t="s">
        <v>41</v>
      </c>
      <c r="Z97" s="6" t="s">
        <v>41</v>
      </c>
      <c r="AA97" s="6"/>
      <c r="AB97" s="6" t="s">
        <v>41</v>
      </c>
      <c r="AC97" s="6" t="s">
        <v>41</v>
      </c>
      <c r="AD97" s="6" t="s">
        <v>41</v>
      </c>
      <c r="AE97" s="6"/>
      <c r="AG97" s="6" t="str">
        <f t="shared" si="14"/>
        <v>Washington</v>
      </c>
      <c r="AH97" s="6">
        <f t="shared" si="15"/>
        <v>12</v>
      </c>
      <c r="AI97" s="6">
        <f t="shared" si="16"/>
        <v>12.6</v>
      </c>
      <c r="AJ97" s="79">
        <f t="shared" si="17"/>
        <v>2.198484326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20.0"/>
    <col customWidth="1" min="2" max="6" width="7.29"/>
    <col customWidth="1" min="7" max="7" width="9.14"/>
    <col customWidth="1" min="8" max="8" width="11.0"/>
    <col customWidth="1" min="9" max="9" width="9.71"/>
    <col customWidth="1" min="10" max="19" width="7.29"/>
    <col customWidth="1" min="20" max="20" width="17.29"/>
  </cols>
  <sheetData>
    <row r="1">
      <c r="A1" s="86" t="str">
        <f>if(and(A2="Atlanta", A3="Boston", A4="Brooklyn", A5="Charlotte"),"","SORT BY COLUMN A")</f>
        <v/>
      </c>
      <c r="B1" s="47" t="str">
        <f>POST!C1</f>
        <v>0 - 10/20/2014</v>
      </c>
      <c r="C1" s="47" t="str">
        <f>POST!D1</f>
        <v>1 - 11/3/2014</v>
      </c>
      <c r="D1" s="47" t="str">
        <f>POST!E1</f>
        <v>2 - 11/17/2014</v>
      </c>
      <c r="E1" s="47" t="str">
        <f>POST!F1</f>
        <v>3 - 12/1/2014</v>
      </c>
      <c r="F1" s="47" t="str">
        <f>POST!G1</f>
        <v>4 - 12/15/2014</v>
      </c>
      <c r="G1" s="47" t="str">
        <f>POST!H1</f>
        <v>5 - 12/29/2014</v>
      </c>
      <c r="H1" s="47" t="str">
        <f>POST!I1</f>
        <v>6 - 1/12/2015</v>
      </c>
      <c r="I1" s="47" t="str">
        <f>POST!J1</f>
        <v>7 - 1/26/2015</v>
      </c>
      <c r="J1" s="47" t="str">
        <f>POST!K1</f>
        <v>8 - 2/9/2015</v>
      </c>
      <c r="K1" s="47" t="str">
        <f>POST!L1</f>
        <v>9 - 2/23/2015</v>
      </c>
      <c r="L1" s="47" t="str">
        <f>POST!M1</f>
        <v>10 - 3/9/2015</v>
      </c>
      <c r="M1" s="47" t="str">
        <f>POST!N1</f>
        <v>11 - 3/23/2015</v>
      </c>
      <c r="N1" s="47" t="str">
        <f>POST!O1</f>
        <v>12 - 4/6/2015</v>
      </c>
      <c r="O1" s="47" t="str">
        <f>POST!P1</f>
        <v>13 - 4/20/2015</v>
      </c>
      <c r="P1" s="64"/>
      <c r="Q1" s="64"/>
      <c r="R1" s="64"/>
      <c r="S1" s="64"/>
      <c r="T1" s="48"/>
    </row>
    <row r="2">
      <c r="A2" s="3" t="s">
        <v>1</v>
      </c>
      <c r="B2" s="87">
        <v>17.0</v>
      </c>
      <c r="C2" s="88">
        <v>16.0</v>
      </c>
      <c r="D2" s="89">
        <v>15.0</v>
      </c>
      <c r="E2" s="90">
        <v>12.0</v>
      </c>
      <c r="G2" s="88">
        <v>5.0</v>
      </c>
      <c r="H2" s="89">
        <v>1.0</v>
      </c>
      <c r="I2" s="89">
        <v>1.0</v>
      </c>
      <c r="J2" s="89">
        <v>1.0</v>
      </c>
      <c r="K2" s="91"/>
      <c r="L2" s="89">
        <v>1.0</v>
      </c>
      <c r="M2" s="91"/>
      <c r="N2" s="92">
        <v>5.0</v>
      </c>
      <c r="O2" s="91"/>
      <c r="P2" s="48"/>
      <c r="Q2" s="48"/>
      <c r="R2" s="48"/>
      <c r="S2" s="48"/>
      <c r="T2" s="48"/>
    </row>
    <row r="3">
      <c r="A3" s="3" t="s">
        <v>22</v>
      </c>
      <c r="B3" s="87">
        <v>28.0</v>
      </c>
      <c r="C3" s="88">
        <v>25.0</v>
      </c>
      <c r="D3" s="89">
        <v>14.0</v>
      </c>
      <c r="E3" s="90">
        <v>24.0</v>
      </c>
      <c r="G3" s="88">
        <v>27.0</v>
      </c>
      <c r="H3" s="89">
        <v>21.0</v>
      </c>
      <c r="I3" s="89">
        <v>22.0</v>
      </c>
      <c r="J3" s="89">
        <v>22.0</v>
      </c>
      <c r="K3" s="91"/>
      <c r="L3" s="89">
        <v>20.0</v>
      </c>
      <c r="M3" s="91"/>
      <c r="N3" s="92">
        <v>17.0</v>
      </c>
      <c r="O3" s="91"/>
      <c r="P3" s="48"/>
      <c r="Q3" s="48"/>
      <c r="R3" s="48"/>
      <c r="S3" s="48"/>
      <c r="T3" s="48"/>
    </row>
    <row r="4">
      <c r="A4" s="3" t="s">
        <v>23</v>
      </c>
      <c r="B4" s="87">
        <v>22.0</v>
      </c>
      <c r="C4" s="88">
        <v>22.0</v>
      </c>
      <c r="D4" s="89">
        <v>19.0</v>
      </c>
      <c r="E4" s="90">
        <v>21.0</v>
      </c>
      <c r="G4" s="88">
        <v>18.0</v>
      </c>
      <c r="H4" s="89">
        <v>27.0</v>
      </c>
      <c r="I4" s="89">
        <v>23.0</v>
      </c>
      <c r="J4" s="89">
        <v>23.0</v>
      </c>
      <c r="K4" s="91"/>
      <c r="L4" s="89">
        <v>21.0</v>
      </c>
      <c r="M4" s="91"/>
      <c r="N4" s="92">
        <v>16.0</v>
      </c>
      <c r="O4" s="91"/>
      <c r="P4" s="48"/>
      <c r="Q4" s="48"/>
      <c r="R4" s="48"/>
      <c r="S4" s="48"/>
      <c r="T4" s="48"/>
    </row>
    <row r="5">
      <c r="A5" s="3" t="s">
        <v>24</v>
      </c>
      <c r="B5" s="87">
        <v>12.0</v>
      </c>
      <c r="C5" s="88">
        <v>15.0</v>
      </c>
      <c r="D5" s="89">
        <v>18.0</v>
      </c>
      <c r="E5" s="90">
        <v>28.0</v>
      </c>
      <c r="G5" s="88">
        <v>20.0</v>
      </c>
      <c r="H5" s="89">
        <v>22.0</v>
      </c>
      <c r="I5" s="89">
        <v>15.0</v>
      </c>
      <c r="J5" s="89">
        <v>15.0</v>
      </c>
      <c r="K5" s="91"/>
      <c r="L5" s="89">
        <v>19.0</v>
      </c>
      <c r="M5" s="91"/>
      <c r="N5" s="92">
        <v>22.0</v>
      </c>
      <c r="O5" s="91"/>
      <c r="P5" s="48"/>
      <c r="Q5" s="48"/>
      <c r="R5" s="48"/>
      <c r="S5" s="48"/>
      <c r="T5" s="48"/>
    </row>
    <row r="6">
      <c r="A6" s="3" t="s">
        <v>25</v>
      </c>
      <c r="B6" s="87">
        <v>2.0</v>
      </c>
      <c r="C6" s="88">
        <v>2.0</v>
      </c>
      <c r="D6" s="89">
        <v>4.0</v>
      </c>
      <c r="E6" s="90">
        <v>9.0</v>
      </c>
      <c r="G6" s="88">
        <v>2.0</v>
      </c>
      <c r="H6" s="89">
        <v>14.0</v>
      </c>
      <c r="I6" s="89">
        <v>14.0</v>
      </c>
      <c r="J6" s="89">
        <v>14.0</v>
      </c>
      <c r="K6" s="91"/>
      <c r="L6" s="89">
        <v>9.0</v>
      </c>
      <c r="M6" s="91"/>
      <c r="N6" s="92">
        <v>10.0</v>
      </c>
      <c r="O6" s="91"/>
      <c r="P6" s="48"/>
      <c r="Q6" s="48"/>
      <c r="R6" s="48"/>
      <c r="S6" s="48"/>
      <c r="T6" s="48"/>
    </row>
    <row r="7">
      <c r="A7" s="3" t="s">
        <v>26</v>
      </c>
      <c r="B7" s="87">
        <v>3.0</v>
      </c>
      <c r="C7" s="88">
        <v>4.0</v>
      </c>
      <c r="D7" s="89">
        <v>5.0</v>
      </c>
      <c r="E7" s="90">
        <v>13.0</v>
      </c>
      <c r="G7" s="88">
        <v>12.0</v>
      </c>
      <c r="H7" s="89">
        <v>20.0</v>
      </c>
      <c r="I7" s="89">
        <v>11.0</v>
      </c>
      <c r="J7" s="89">
        <v>11.0</v>
      </c>
      <c r="K7" s="91"/>
      <c r="L7" s="89">
        <v>8.0</v>
      </c>
      <c r="M7" s="91"/>
      <c r="N7" s="92">
        <v>3.0</v>
      </c>
      <c r="O7" s="91"/>
      <c r="P7" s="48"/>
      <c r="Q7" s="48"/>
      <c r="R7" s="48"/>
      <c r="S7" s="48"/>
      <c r="T7" s="48"/>
    </row>
    <row r="8">
      <c r="A8" s="3" t="s">
        <v>27</v>
      </c>
      <c r="B8" s="87">
        <v>8.0</v>
      </c>
      <c r="C8" s="88">
        <v>6.0</v>
      </c>
      <c r="D8" s="89">
        <v>8.0</v>
      </c>
      <c r="E8" s="90">
        <v>6.0</v>
      </c>
      <c r="G8" s="88">
        <v>6.0</v>
      </c>
      <c r="H8" s="89">
        <v>6.0</v>
      </c>
      <c r="I8" s="89">
        <v>7.0</v>
      </c>
      <c r="J8" s="89">
        <v>7.0</v>
      </c>
      <c r="K8" s="91"/>
      <c r="L8" s="89">
        <v>7.0</v>
      </c>
      <c r="M8" s="91"/>
      <c r="N8" s="92">
        <v>9.0</v>
      </c>
      <c r="O8" s="91"/>
      <c r="P8" s="48"/>
      <c r="Q8" s="48"/>
      <c r="R8" s="48"/>
      <c r="S8" s="48"/>
      <c r="T8" s="48"/>
    </row>
    <row r="9">
      <c r="A9" s="3" t="s">
        <v>28</v>
      </c>
      <c r="B9" s="87">
        <v>21.0</v>
      </c>
      <c r="C9" s="88">
        <v>20.0</v>
      </c>
      <c r="D9" s="89">
        <v>27.0</v>
      </c>
      <c r="E9" s="90">
        <v>17.0</v>
      </c>
      <c r="G9" s="88">
        <v>23.0</v>
      </c>
      <c r="H9" s="89">
        <v>18.0</v>
      </c>
      <c r="I9" s="89">
        <v>21.0</v>
      </c>
      <c r="J9" s="89">
        <v>21.0</v>
      </c>
      <c r="K9" s="91"/>
      <c r="L9" s="89">
        <v>25.0</v>
      </c>
      <c r="M9" s="91"/>
      <c r="N9" s="92">
        <v>25.0</v>
      </c>
      <c r="O9" s="91"/>
      <c r="P9" s="48"/>
      <c r="Q9" s="48"/>
      <c r="R9" s="48"/>
      <c r="S9" s="48"/>
      <c r="T9" s="48"/>
    </row>
    <row r="10">
      <c r="A10" s="3" t="s">
        <v>29</v>
      </c>
      <c r="B10" s="87">
        <v>20.0</v>
      </c>
      <c r="C10" s="88">
        <v>24.0</v>
      </c>
      <c r="D10" s="89">
        <v>26.0</v>
      </c>
      <c r="E10" s="90">
        <v>29.0</v>
      </c>
      <c r="G10" s="88">
        <v>25.0</v>
      </c>
      <c r="H10" s="89">
        <v>11.0</v>
      </c>
      <c r="I10" s="89">
        <v>16.0</v>
      </c>
      <c r="J10" s="89">
        <v>16.0</v>
      </c>
      <c r="K10" s="91"/>
      <c r="L10" s="89">
        <v>23.0</v>
      </c>
      <c r="M10" s="91"/>
      <c r="N10" s="92">
        <v>23.0</v>
      </c>
      <c r="O10" s="91"/>
      <c r="P10" s="48"/>
      <c r="Q10" s="48"/>
      <c r="R10" s="48"/>
      <c r="S10" s="48"/>
      <c r="T10" s="48"/>
    </row>
    <row r="11">
      <c r="A11" s="3" t="s">
        <v>30</v>
      </c>
      <c r="B11" s="87">
        <v>5.0</v>
      </c>
      <c r="C11" s="88">
        <v>3.0</v>
      </c>
      <c r="D11" s="89">
        <v>2.0</v>
      </c>
      <c r="E11" s="90">
        <v>2.0</v>
      </c>
      <c r="G11" s="88">
        <v>3.0</v>
      </c>
      <c r="H11" s="89">
        <v>2.0</v>
      </c>
      <c r="I11" s="89">
        <v>2.0</v>
      </c>
      <c r="J11" s="89">
        <v>2.0</v>
      </c>
      <c r="K11" s="91"/>
      <c r="L11" s="89">
        <v>2.0</v>
      </c>
      <c r="M11" s="91"/>
      <c r="N11" s="92">
        <v>1.0</v>
      </c>
      <c r="O11" s="91"/>
      <c r="P11" s="48"/>
      <c r="Q11" s="48"/>
      <c r="R11" s="48"/>
      <c r="S11" s="48"/>
      <c r="T11" s="48"/>
    </row>
    <row r="12">
      <c r="A12" s="3" t="s">
        <v>31</v>
      </c>
      <c r="B12" s="87">
        <v>13.0</v>
      </c>
      <c r="C12" s="88">
        <v>8.0</v>
      </c>
      <c r="D12" s="89">
        <v>1.0</v>
      </c>
      <c r="E12" s="90">
        <v>3.0</v>
      </c>
      <c r="G12" s="88">
        <v>7.0</v>
      </c>
      <c r="H12" s="89">
        <v>5.0</v>
      </c>
      <c r="I12" s="89">
        <v>4.0</v>
      </c>
      <c r="J12" s="89">
        <v>4.0</v>
      </c>
      <c r="K12" s="91"/>
      <c r="L12" s="89">
        <v>5.0</v>
      </c>
      <c r="M12" s="91"/>
      <c r="N12" s="92">
        <v>4.0</v>
      </c>
      <c r="O12" s="91"/>
      <c r="P12" s="48"/>
      <c r="Q12" s="48"/>
      <c r="R12" s="48"/>
      <c r="S12" s="48"/>
      <c r="T12" s="48"/>
    </row>
    <row r="13">
      <c r="A13" s="3" t="s">
        <v>32</v>
      </c>
      <c r="B13" s="87">
        <v>19.0</v>
      </c>
      <c r="C13" s="88">
        <v>19.0</v>
      </c>
      <c r="D13" s="89">
        <v>23.0</v>
      </c>
      <c r="E13" s="90">
        <v>20.0</v>
      </c>
      <c r="G13" s="88">
        <v>22.0</v>
      </c>
      <c r="H13" s="89">
        <v>16.0</v>
      </c>
      <c r="I13" s="89">
        <v>25.0</v>
      </c>
      <c r="J13" s="89">
        <v>25.0</v>
      </c>
      <c r="K13" s="91"/>
      <c r="L13" s="89">
        <v>17.0</v>
      </c>
      <c r="M13" s="91"/>
      <c r="N13" s="92">
        <v>20.0</v>
      </c>
      <c r="O13" s="91"/>
      <c r="P13" s="48"/>
      <c r="Q13" s="48"/>
      <c r="R13" s="48"/>
      <c r="S13" s="48"/>
      <c r="T13" s="48"/>
    </row>
    <row r="14">
      <c r="A14" s="3" t="s">
        <v>33</v>
      </c>
      <c r="B14" s="87">
        <v>4.0</v>
      </c>
      <c r="C14" s="88">
        <v>5.0</v>
      </c>
      <c r="D14" s="89">
        <v>11.0</v>
      </c>
      <c r="E14" s="90">
        <v>8.0</v>
      </c>
      <c r="G14" s="88">
        <v>9.0</v>
      </c>
      <c r="H14" s="89">
        <v>4.0</v>
      </c>
      <c r="I14" s="89">
        <v>5.0</v>
      </c>
      <c r="J14" s="89">
        <v>5.0</v>
      </c>
      <c r="K14" s="91"/>
      <c r="L14" s="89">
        <v>6.0</v>
      </c>
      <c r="M14" s="91"/>
      <c r="N14" s="92">
        <v>6.0</v>
      </c>
      <c r="O14" s="91"/>
      <c r="P14" s="48"/>
      <c r="Q14" s="48"/>
      <c r="R14" s="48"/>
      <c r="S14" s="48"/>
      <c r="T14" s="48"/>
    </row>
    <row r="15">
      <c r="A15" s="3" t="s">
        <v>34</v>
      </c>
      <c r="B15" s="87">
        <v>24.0</v>
      </c>
      <c r="C15" s="88">
        <v>30.0</v>
      </c>
      <c r="D15" s="89">
        <v>29.0</v>
      </c>
      <c r="E15" s="90">
        <v>26.0</v>
      </c>
      <c r="G15" s="88">
        <v>26.0</v>
      </c>
      <c r="H15" s="89">
        <v>23.0</v>
      </c>
      <c r="I15" s="89">
        <v>26.0</v>
      </c>
      <c r="J15" s="89">
        <v>26.0</v>
      </c>
      <c r="K15" s="91"/>
      <c r="L15" s="89">
        <v>28.0</v>
      </c>
      <c r="M15" s="91"/>
      <c r="N15" s="92">
        <v>29.0</v>
      </c>
      <c r="O15" s="91"/>
      <c r="P15" s="48"/>
      <c r="Q15" s="48"/>
      <c r="R15" s="48"/>
      <c r="S15" s="48"/>
      <c r="T15" s="48"/>
    </row>
    <row r="16">
      <c r="A16" s="3" t="s">
        <v>35</v>
      </c>
      <c r="B16" s="87">
        <v>11.0</v>
      </c>
      <c r="C16" s="88">
        <v>7.0</v>
      </c>
      <c r="D16" s="89">
        <v>3.0</v>
      </c>
      <c r="E16" s="90">
        <v>1.0</v>
      </c>
      <c r="G16" s="88">
        <v>8.0</v>
      </c>
      <c r="H16" s="89">
        <v>12.0</v>
      </c>
      <c r="I16" s="89">
        <v>3.0</v>
      </c>
      <c r="J16" s="89">
        <v>3.0</v>
      </c>
      <c r="K16" s="91"/>
      <c r="L16" s="89">
        <v>3.0</v>
      </c>
      <c r="M16" s="91"/>
      <c r="N16" s="92">
        <v>7.0</v>
      </c>
      <c r="O16" s="91"/>
      <c r="P16" s="48"/>
      <c r="Q16" s="48"/>
      <c r="R16" s="48"/>
      <c r="S16" s="48"/>
      <c r="T16" s="48"/>
    </row>
    <row r="17">
      <c r="A17" s="3" t="s">
        <v>37</v>
      </c>
      <c r="B17" s="87">
        <v>16.0</v>
      </c>
      <c r="C17" s="88">
        <v>11.0</v>
      </c>
      <c r="D17" s="89">
        <v>14.0</v>
      </c>
      <c r="E17" s="90">
        <v>16.0</v>
      </c>
      <c r="G17" s="88">
        <v>17.0</v>
      </c>
      <c r="H17" s="89">
        <v>24.0</v>
      </c>
      <c r="I17" s="89">
        <v>19.0</v>
      </c>
      <c r="J17" s="89">
        <v>19.0</v>
      </c>
      <c r="K17" s="91"/>
      <c r="L17" s="89">
        <v>18.0</v>
      </c>
      <c r="M17" s="91"/>
      <c r="N17" s="92">
        <v>21.0</v>
      </c>
      <c r="O17" s="91"/>
      <c r="P17" s="48"/>
      <c r="Q17" s="48"/>
      <c r="R17" s="48"/>
      <c r="S17" s="48"/>
      <c r="T17" s="48"/>
    </row>
    <row r="18">
      <c r="A18" s="3" t="s">
        <v>38</v>
      </c>
      <c r="B18" s="87">
        <v>29.0</v>
      </c>
      <c r="C18" s="88">
        <v>27.0</v>
      </c>
      <c r="D18" s="89">
        <v>17.0</v>
      </c>
      <c r="E18" s="90">
        <v>14.0</v>
      </c>
      <c r="G18" s="88">
        <v>15.0</v>
      </c>
      <c r="H18" s="89">
        <v>10.0</v>
      </c>
      <c r="I18" s="89">
        <v>17.0</v>
      </c>
      <c r="J18" s="89">
        <v>17.0</v>
      </c>
      <c r="K18" s="91"/>
      <c r="L18" s="89">
        <v>16.0</v>
      </c>
      <c r="M18" s="91"/>
      <c r="N18" s="92">
        <v>15.0</v>
      </c>
      <c r="O18" s="91"/>
      <c r="P18" s="48"/>
      <c r="Q18" s="48"/>
      <c r="R18" s="48"/>
      <c r="S18" s="48"/>
      <c r="T18" s="48"/>
    </row>
    <row r="19">
      <c r="A19" s="3" t="s">
        <v>39</v>
      </c>
      <c r="B19" s="87">
        <v>23.0</v>
      </c>
      <c r="C19" s="88">
        <v>23.0</v>
      </c>
      <c r="D19" s="89">
        <v>28.0</v>
      </c>
      <c r="E19" s="90">
        <v>25.0</v>
      </c>
      <c r="G19" s="88">
        <v>29.0</v>
      </c>
      <c r="H19" s="89">
        <v>29.0</v>
      </c>
      <c r="I19" s="89">
        <v>30.0</v>
      </c>
      <c r="J19" s="89">
        <v>30.0</v>
      </c>
      <c r="K19" s="91"/>
      <c r="L19" s="89">
        <v>29.0</v>
      </c>
      <c r="M19" s="91"/>
      <c r="N19" s="92">
        <v>28.0</v>
      </c>
      <c r="O19" s="91"/>
      <c r="P19" s="48"/>
      <c r="Q19" s="48"/>
      <c r="R19" s="48"/>
      <c r="S19" s="48"/>
      <c r="T19" s="48"/>
    </row>
    <row r="20">
      <c r="A20" s="3" t="s">
        <v>40</v>
      </c>
      <c r="B20" s="87">
        <v>15.0</v>
      </c>
      <c r="C20" s="88">
        <v>14.0</v>
      </c>
      <c r="D20" s="89">
        <v>13.0</v>
      </c>
      <c r="E20" s="90">
        <v>18.0</v>
      </c>
      <c r="G20" s="88">
        <v>14.0</v>
      </c>
      <c r="H20" s="89">
        <v>13.0</v>
      </c>
      <c r="I20" s="89">
        <v>13.0</v>
      </c>
      <c r="J20" s="89">
        <v>13.0</v>
      </c>
      <c r="K20" s="91"/>
      <c r="L20" s="89">
        <v>13.0</v>
      </c>
      <c r="M20" s="91"/>
      <c r="N20" s="92">
        <v>11.0</v>
      </c>
      <c r="O20" s="91"/>
      <c r="P20" s="48"/>
      <c r="Q20" s="48"/>
      <c r="R20" s="48"/>
      <c r="S20" s="48"/>
      <c r="T20" s="48"/>
    </row>
    <row r="21">
      <c r="A21" s="3" t="s">
        <v>41</v>
      </c>
      <c r="B21" s="87">
        <v>18.0</v>
      </c>
      <c r="C21" s="88">
        <v>18.0</v>
      </c>
      <c r="D21" s="89">
        <v>25.0</v>
      </c>
      <c r="E21" s="90">
        <v>27.0</v>
      </c>
      <c r="G21" s="88">
        <v>30.0</v>
      </c>
      <c r="H21" s="89">
        <v>30.0</v>
      </c>
      <c r="I21" s="89">
        <v>28.0</v>
      </c>
      <c r="J21" s="89">
        <v>28.0</v>
      </c>
      <c r="K21" s="91"/>
      <c r="L21" s="89">
        <v>30.0</v>
      </c>
      <c r="M21" s="91"/>
      <c r="N21" s="92">
        <v>30.0</v>
      </c>
      <c r="O21" s="91"/>
      <c r="P21" s="48"/>
      <c r="Q21" s="48"/>
      <c r="R21" s="48"/>
      <c r="S21" s="48"/>
      <c r="T21" s="48"/>
    </row>
    <row r="22">
      <c r="A22" s="3" t="s">
        <v>42</v>
      </c>
      <c r="B22" s="87">
        <v>7.0</v>
      </c>
      <c r="C22" s="88">
        <v>17.0</v>
      </c>
      <c r="D22" s="89">
        <v>20.0</v>
      </c>
      <c r="E22" s="90">
        <v>19.0</v>
      </c>
      <c r="G22" s="88">
        <v>16.0</v>
      </c>
      <c r="H22" s="89">
        <v>17.0</v>
      </c>
      <c r="I22" s="89">
        <v>18.0</v>
      </c>
      <c r="J22" s="89">
        <v>18.0</v>
      </c>
      <c r="K22" s="91"/>
      <c r="L22" s="89">
        <v>12.0</v>
      </c>
      <c r="M22" s="91"/>
      <c r="N22" s="92">
        <v>14.0</v>
      </c>
      <c r="O22" s="91"/>
      <c r="P22" s="48"/>
      <c r="Q22" s="48"/>
      <c r="R22" s="48"/>
      <c r="S22" s="48"/>
      <c r="T22" s="48"/>
    </row>
    <row r="23">
      <c r="A23" s="3" t="s">
        <v>43</v>
      </c>
      <c r="B23" s="87">
        <v>25.0</v>
      </c>
      <c r="C23" s="88">
        <v>28.0</v>
      </c>
      <c r="D23" s="89">
        <v>21.0</v>
      </c>
      <c r="E23" s="90">
        <v>22.0</v>
      </c>
      <c r="G23" s="88">
        <v>24.0</v>
      </c>
      <c r="H23" s="89">
        <v>28.0</v>
      </c>
      <c r="I23" s="89">
        <v>27.0</v>
      </c>
      <c r="J23" s="89">
        <v>27.0</v>
      </c>
      <c r="K23" s="91"/>
      <c r="L23" s="89">
        <v>26.0</v>
      </c>
      <c r="M23" s="91"/>
      <c r="N23" s="92">
        <v>26.0</v>
      </c>
      <c r="O23" s="91"/>
      <c r="P23" s="48"/>
      <c r="Q23" s="48"/>
      <c r="R23" s="48"/>
      <c r="S23" s="48"/>
      <c r="T23" s="48"/>
    </row>
    <row r="24">
      <c r="A24" s="3" t="s">
        <v>44</v>
      </c>
      <c r="B24" s="87">
        <v>30.0</v>
      </c>
      <c r="C24" s="88">
        <v>29.0</v>
      </c>
      <c r="D24" s="89">
        <v>30.0</v>
      </c>
      <c r="E24" s="90">
        <v>30.0</v>
      </c>
      <c r="G24" s="88">
        <v>28.0</v>
      </c>
      <c r="H24" s="89">
        <v>26.0</v>
      </c>
      <c r="I24" s="89">
        <v>29.0</v>
      </c>
      <c r="J24" s="89">
        <v>29.0</v>
      </c>
      <c r="K24" s="91"/>
      <c r="L24" s="89">
        <v>27.0</v>
      </c>
      <c r="M24" s="91"/>
      <c r="N24" s="92">
        <v>27.0</v>
      </c>
      <c r="O24" s="91"/>
      <c r="P24" s="48"/>
      <c r="Q24" s="48"/>
      <c r="R24" s="48"/>
      <c r="S24" s="48"/>
      <c r="T24" s="48"/>
    </row>
    <row r="25">
      <c r="A25" s="3" t="s">
        <v>45</v>
      </c>
      <c r="B25" s="87">
        <v>14.0</v>
      </c>
      <c r="C25" s="88">
        <v>13.0</v>
      </c>
      <c r="D25" s="89">
        <v>16.0</v>
      </c>
      <c r="E25" s="90">
        <v>11.0</v>
      </c>
      <c r="G25" s="88">
        <v>13.0</v>
      </c>
      <c r="H25" s="89">
        <v>8.0</v>
      </c>
      <c r="I25" s="89">
        <v>12.0</v>
      </c>
      <c r="J25" s="89">
        <v>12.0</v>
      </c>
      <c r="K25" s="91"/>
      <c r="L25" s="89">
        <v>15.0</v>
      </c>
      <c r="M25" s="91"/>
      <c r="N25" s="92">
        <v>18.0</v>
      </c>
      <c r="O25" s="91"/>
      <c r="P25" s="48"/>
      <c r="Q25" s="48"/>
      <c r="R25" s="48"/>
      <c r="S25" s="48"/>
      <c r="T25" s="48"/>
    </row>
    <row r="26">
      <c r="A26" s="3" t="s">
        <v>46</v>
      </c>
      <c r="B26" s="87">
        <v>6.0</v>
      </c>
      <c r="C26" s="88">
        <v>12.0</v>
      </c>
      <c r="D26" s="89">
        <v>10.0</v>
      </c>
      <c r="E26" s="90">
        <v>4.0</v>
      </c>
      <c r="G26" s="88">
        <v>1.0</v>
      </c>
      <c r="H26" s="89">
        <v>3.0</v>
      </c>
      <c r="I26" s="89">
        <v>6.0</v>
      </c>
      <c r="J26" s="89">
        <v>6.0</v>
      </c>
      <c r="K26" s="91"/>
      <c r="L26" s="89">
        <v>4.0</v>
      </c>
      <c r="M26" s="91"/>
      <c r="N26" s="92">
        <v>8.0</v>
      </c>
      <c r="O26" s="91"/>
      <c r="P26" s="48"/>
      <c r="Q26" s="48"/>
      <c r="R26" s="48"/>
      <c r="S26" s="48"/>
      <c r="T26" s="48"/>
    </row>
    <row r="27">
      <c r="A27" s="3" t="s">
        <v>47</v>
      </c>
      <c r="B27" s="87">
        <v>27.0</v>
      </c>
      <c r="C27" s="88">
        <v>21.0</v>
      </c>
      <c r="D27" s="89">
        <v>12.0</v>
      </c>
      <c r="E27" s="90">
        <v>15.0</v>
      </c>
      <c r="G27" s="88">
        <v>19.0</v>
      </c>
      <c r="H27" s="89">
        <v>25.0</v>
      </c>
      <c r="I27" s="89">
        <v>24.0</v>
      </c>
      <c r="J27" s="89">
        <v>24.0</v>
      </c>
      <c r="K27" s="91"/>
      <c r="L27" s="89">
        <v>24.0</v>
      </c>
      <c r="M27" s="91"/>
      <c r="N27" s="92">
        <v>24.0</v>
      </c>
      <c r="O27" s="91"/>
      <c r="P27" s="48"/>
      <c r="Q27" s="48"/>
      <c r="R27" s="48"/>
      <c r="S27" s="48"/>
      <c r="T27" s="48"/>
    </row>
    <row r="28">
      <c r="A28" s="3" t="s">
        <v>48</v>
      </c>
      <c r="B28" s="87">
        <v>1.0</v>
      </c>
      <c r="C28" s="88">
        <v>1.0</v>
      </c>
      <c r="D28" s="89">
        <v>7.0</v>
      </c>
      <c r="E28" s="90">
        <v>5.0</v>
      </c>
      <c r="G28" s="88">
        <v>11.0</v>
      </c>
      <c r="H28" s="89">
        <v>9.0</v>
      </c>
      <c r="I28" s="89">
        <v>9.0</v>
      </c>
      <c r="J28" s="89">
        <v>9.0</v>
      </c>
      <c r="K28" s="91"/>
      <c r="L28" s="89">
        <v>10.0</v>
      </c>
      <c r="M28" s="91"/>
      <c r="N28" s="92">
        <v>2.0</v>
      </c>
      <c r="O28" s="91"/>
      <c r="P28" s="48"/>
      <c r="Q28" s="48"/>
      <c r="R28" s="48"/>
      <c r="S28" s="48"/>
      <c r="T28" s="48"/>
    </row>
    <row r="29">
      <c r="A29" s="3" t="s">
        <v>49</v>
      </c>
      <c r="B29" s="87">
        <v>9.0</v>
      </c>
      <c r="C29" s="88">
        <v>9.0</v>
      </c>
      <c r="D29" s="89">
        <v>6.0</v>
      </c>
      <c r="E29" s="90">
        <v>7.0</v>
      </c>
      <c r="G29" s="88">
        <v>4.0</v>
      </c>
      <c r="H29" s="89">
        <v>7.0</v>
      </c>
      <c r="I29" s="89">
        <v>10.0</v>
      </c>
      <c r="J29" s="89">
        <v>10.0</v>
      </c>
      <c r="K29" s="91"/>
      <c r="L29" s="89">
        <v>11.0</v>
      </c>
      <c r="M29" s="91"/>
      <c r="N29" s="92">
        <v>12.0</v>
      </c>
      <c r="O29" s="91"/>
      <c r="P29" s="48"/>
      <c r="Q29" s="48"/>
      <c r="R29" s="48"/>
      <c r="S29" s="48"/>
      <c r="T29" s="48"/>
    </row>
    <row r="30">
      <c r="A30" s="3" t="s">
        <v>50</v>
      </c>
      <c r="B30" s="87">
        <v>26.0</v>
      </c>
      <c r="C30" s="88">
        <v>26.0</v>
      </c>
      <c r="D30" s="89">
        <v>22.0</v>
      </c>
      <c r="E30" s="90">
        <v>23.0</v>
      </c>
      <c r="G30" s="88">
        <v>21.0</v>
      </c>
      <c r="H30" s="89">
        <v>19.0</v>
      </c>
      <c r="I30" s="89">
        <v>20.0</v>
      </c>
      <c r="J30" s="89">
        <v>20.0</v>
      </c>
      <c r="K30" s="91"/>
      <c r="L30" s="89">
        <v>22.0</v>
      </c>
      <c r="M30" s="91"/>
      <c r="N30" s="92">
        <v>19.0</v>
      </c>
      <c r="O30" s="91"/>
      <c r="P30" s="48"/>
      <c r="Q30" s="48"/>
      <c r="R30" s="48"/>
      <c r="S30" s="48"/>
      <c r="T30" s="48"/>
    </row>
    <row r="31">
      <c r="A31" s="3" t="s">
        <v>51</v>
      </c>
      <c r="B31" s="87">
        <v>10.0</v>
      </c>
      <c r="C31" s="88">
        <v>10.0</v>
      </c>
      <c r="D31" s="89">
        <v>9.0</v>
      </c>
      <c r="E31" s="90">
        <v>10.0</v>
      </c>
      <c r="G31" s="88">
        <v>10.0</v>
      </c>
      <c r="H31" s="89">
        <v>15.0</v>
      </c>
      <c r="I31" s="89">
        <v>8.0</v>
      </c>
      <c r="J31" s="89">
        <v>8.0</v>
      </c>
      <c r="K31" s="91"/>
      <c r="L31" s="89">
        <v>14.0</v>
      </c>
      <c r="M31" s="91"/>
      <c r="N31" s="92">
        <v>13.0</v>
      </c>
      <c r="O31" s="91"/>
      <c r="P31" s="48"/>
      <c r="Q31" s="48"/>
      <c r="R31" s="48"/>
      <c r="S31" s="48"/>
      <c r="T31" s="48"/>
    </row>
    <row r="32">
      <c r="A32" s="46"/>
      <c r="B32" s="93"/>
      <c r="C32" s="64"/>
      <c r="D32" s="48"/>
      <c r="E32" s="61"/>
      <c r="F32" s="64"/>
      <c r="G32" s="48"/>
      <c r="H32" s="48"/>
      <c r="I32" s="48"/>
      <c r="J32" s="48"/>
      <c r="K32" s="48"/>
      <c r="L32" s="48"/>
      <c r="M32" s="48"/>
      <c r="N32" s="48"/>
      <c r="O32" s="48"/>
      <c r="P32" s="48"/>
      <c r="Q32" s="48"/>
      <c r="R32" s="48"/>
      <c r="S32" s="48"/>
      <c r="T32" s="48"/>
    </row>
    <row r="33">
      <c r="A33" s="46"/>
      <c r="B33" s="94" t="str">
        <f>POST!M10</f>
        <v>Again do not make changes to the cells. Someone moved a cell &amp; it's contents and it messed with the formula (probably dragged and dropped it).</v>
      </c>
      <c r="Q33" s="48"/>
      <c r="R33" s="48"/>
      <c r="S33" s="48"/>
      <c r="T33" s="48"/>
    </row>
    <row r="34">
      <c r="A34" s="3" t="s">
        <v>507</v>
      </c>
      <c r="B34" s="63" t="s">
        <v>508</v>
      </c>
      <c r="C34" s="6" t="str">
        <f>REC!C136</f>
        <v>1-1</v>
      </c>
      <c r="D34" s="6" t="str">
        <f>REC!D136</f>
        <v>4-3</v>
      </c>
      <c r="E34" s="6" t="str">
        <f>REC!E136</f>
        <v>4-2</v>
      </c>
      <c r="F34" s="6" t="str">
        <f>REC!F136</f>
        <v>7-1</v>
      </c>
      <c r="G34" s="6" t="str">
        <f>REC!G136</f>
        <v>6-12</v>
      </c>
      <c r="H34" s="6" t="str">
        <f>REC!H136</f>
        <v>7--11</v>
      </c>
      <c r="I34" s="6" t="str">
        <f>REC!I136</f>
        <v>8-0</v>
      </c>
      <c r="J34" s="6" t="str">
        <f>REC!J136</f>
        <v>5-2</v>
      </c>
      <c r="K34" s="6" t="str">
        <f>REC!K136</f>
        <v>2-2</v>
      </c>
      <c r="L34" s="6" t="str">
        <f>REC!L136</f>
        <v>5-1</v>
      </c>
      <c r="M34" s="6" t="str">
        <f>REC!M136</f>
        <v>4-4</v>
      </c>
      <c r="N34" s="6" t="str">
        <f>REC!N136</f>
        <v>4-2</v>
      </c>
      <c r="O34" s="6" t="str">
        <f>REC!O136</f>
        <v>-57--19</v>
      </c>
      <c r="P34" s="6" t="str">
        <f>REC!P136</f>
        <v/>
      </c>
      <c r="Q34" s="6" t="str">
        <f>REC!Q136</f>
        <v/>
      </c>
      <c r="R34" s="6" t="str">
        <f>REC!R136</f>
        <v/>
      </c>
      <c r="S34" s="6" t="str">
        <f>REC!S136</f>
        <v/>
      </c>
      <c r="T34" s="48"/>
    </row>
    <row r="35">
      <c r="A35" s="52" t="s">
        <v>509</v>
      </c>
      <c r="B35" s="95" t="s">
        <v>508</v>
      </c>
      <c r="C35" s="6" t="str">
        <f>REC!C168</f>
        <v>1-1</v>
      </c>
      <c r="D35" s="6" t="str">
        <f>REC!D168</f>
        <v>5-4</v>
      </c>
      <c r="E35" s="6" t="str">
        <f>REC!E168</f>
        <v>9-6</v>
      </c>
      <c r="F35" s="6" t="str">
        <f>REC!F168</f>
        <v>16-7</v>
      </c>
      <c r="G35" s="6" t="str">
        <f>REC!G168</f>
        <v>22-19</v>
      </c>
      <c r="H35" s="6" t="str">
        <f>REC!H168</f>
        <v>29-8</v>
      </c>
      <c r="I35" s="6" t="str">
        <f>REC!I168</f>
        <v>37-8</v>
      </c>
      <c r="J35" s="6" t="str">
        <f>REC!J168</f>
        <v>42-10</v>
      </c>
      <c r="K35" s="6" t="str">
        <f>REC!K168</f>
        <v>44-12</v>
      </c>
      <c r="L35" s="6" t="str">
        <f>REC!L168</f>
        <v>49-13</v>
      </c>
      <c r="M35" s="6" t="str">
        <f>REC!M168</f>
        <v>53-17</v>
      </c>
      <c r="N35" s="6" t="str">
        <f>REC!N168</f>
        <v>57-19</v>
      </c>
      <c r="O35" s="6" t="str">
        <f>REC!O168</f>
        <v>-</v>
      </c>
      <c r="P35" s="6" t="str">
        <f>REC!P168</f>
        <v/>
      </c>
      <c r="Q35" s="6" t="str">
        <f>REC!Q168</f>
        <v/>
      </c>
      <c r="R35" s="6" t="str">
        <f>REC!R168</f>
        <v/>
      </c>
      <c r="S35" s="6" t="str">
        <f>REC!S168</f>
        <v/>
      </c>
      <c r="T35" s="6" t="str">
        <f>REC!T136</f>
        <v/>
      </c>
    </row>
    <row r="36">
      <c r="A36" s="52" t="s">
        <v>270</v>
      </c>
      <c r="B36" s="63" t="s">
        <v>510</v>
      </c>
      <c r="C36" s="63" t="s">
        <v>511</v>
      </c>
      <c r="D36" s="93"/>
      <c r="E36" s="63" t="s">
        <v>512</v>
      </c>
      <c r="F36" s="93"/>
      <c r="G36" s="63" t="s">
        <v>513</v>
      </c>
      <c r="H36" s="63" t="s">
        <v>514</v>
      </c>
      <c r="I36" s="63" t="s">
        <v>515</v>
      </c>
      <c r="J36" s="63" t="s">
        <v>516</v>
      </c>
      <c r="K36" s="93"/>
      <c r="L36" s="63" t="s">
        <v>517</v>
      </c>
      <c r="M36" s="63" t="s">
        <v>518</v>
      </c>
      <c r="N36" s="63" t="s">
        <v>519</v>
      </c>
      <c r="O36" s="48"/>
      <c r="P36" s="93"/>
      <c r="Q36" s="93"/>
      <c r="R36" s="93"/>
      <c r="S36" s="93"/>
      <c r="T36" s="46"/>
    </row>
    <row r="37">
      <c r="A37" s="46"/>
      <c r="B37" s="93"/>
      <c r="C37" s="64"/>
      <c r="D37" s="48"/>
      <c r="E37" s="61"/>
      <c r="F37" s="64"/>
      <c r="G37" s="48"/>
      <c r="H37" s="48"/>
      <c r="I37" s="48"/>
      <c r="J37" s="48"/>
      <c r="K37" s="48"/>
      <c r="L37" s="48"/>
      <c r="M37" s="48"/>
      <c r="N37" s="48"/>
      <c r="P37" s="48"/>
      <c r="Q37" s="48"/>
      <c r="R37" s="48"/>
      <c r="S37" s="48"/>
      <c r="T37" s="48"/>
    </row>
    <row r="38">
      <c r="A38" s="46"/>
      <c r="B38" s="93"/>
      <c r="C38" s="64"/>
      <c r="D38" s="48"/>
      <c r="E38" s="61"/>
      <c r="F38" s="64"/>
      <c r="G38" s="48"/>
      <c r="H38" s="48"/>
      <c r="I38" s="48"/>
      <c r="J38" s="48"/>
      <c r="K38" s="48"/>
      <c r="L38" s="48"/>
      <c r="M38" s="48"/>
      <c r="N38" s="48"/>
      <c r="P38" s="48"/>
      <c r="Q38" s="48"/>
      <c r="R38" s="48"/>
      <c r="S38" s="48"/>
      <c r="T38" s="48"/>
    </row>
  </sheetData>
  <autoFilter ref="$A$1:$O$31"/>
  <mergeCells count="1">
    <mergeCell ref="B33:P33"/>
  </mergeCells>
  <conditionalFormatting sqref="A1">
    <cfRule type="containsText" dxfId="3" priority="1" operator="containsText" text="SORT BY COLUMN A">
      <formula>NOT(ISERROR(SEARCH(("SORT BY COLUMN A"),(A1))))</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9.29"/>
    <col customWidth="1" min="2" max="19" width="7.29"/>
    <col customWidth="1" min="20" max="20" width="17.29"/>
  </cols>
  <sheetData>
    <row r="1">
      <c r="A1" s="86" t="str">
        <f>if(and(A2="Atlanta", A3="Boston", A4="Brooklyn", A5="Charlotte"),"","SORT BY COLUMN A")</f>
        <v/>
      </c>
      <c r="B1" s="47" t="str">
        <f>POST!C1</f>
        <v>0 - 10/20/2014</v>
      </c>
      <c r="C1" s="47" t="str">
        <f>POST!D1</f>
        <v>1 - 11/3/2014</v>
      </c>
      <c r="D1" s="47" t="str">
        <f>POST!E1</f>
        <v>2 - 11/17/2014</v>
      </c>
      <c r="E1" s="47" t="str">
        <f>POST!F1</f>
        <v>3 - 12/1/2014</v>
      </c>
      <c r="F1" s="47" t="str">
        <f>POST!G1</f>
        <v>4 - 12/15/2014</v>
      </c>
      <c r="G1" s="47" t="str">
        <f>POST!H1</f>
        <v>5 - 12/29/2014</v>
      </c>
      <c r="H1" s="47" t="str">
        <f>POST!I1</f>
        <v>6 - 1/12/2015</v>
      </c>
      <c r="I1" s="47" t="str">
        <f>POST!J1</f>
        <v>7 - 1/26/2015</v>
      </c>
      <c r="J1" s="47" t="str">
        <f>POST!K1</f>
        <v>8 - 2/9/2015</v>
      </c>
      <c r="K1" s="47" t="str">
        <f>POST!L1</f>
        <v>9 - 2/23/2015</v>
      </c>
      <c r="L1" s="47" t="str">
        <f>POST!M1</f>
        <v>10 - 3/9/2015</v>
      </c>
      <c r="M1" s="47" t="str">
        <f>POST!N1</f>
        <v>11 - 3/23/2015</v>
      </c>
      <c r="N1" s="47" t="str">
        <f>POST!O1</f>
        <v>12 - 4/6/2015</v>
      </c>
      <c r="O1" s="47" t="str">
        <f>POST!P1</f>
        <v>13 - 4/20/2015</v>
      </c>
      <c r="P1" s="64"/>
      <c r="Q1" s="64"/>
      <c r="R1" s="48"/>
      <c r="S1" s="64"/>
      <c r="T1" s="48"/>
    </row>
    <row r="2">
      <c r="A2" s="3" t="s">
        <v>1</v>
      </c>
      <c r="B2" s="87">
        <v>17.0</v>
      </c>
      <c r="C2" s="88">
        <v>15.0</v>
      </c>
      <c r="D2" s="89">
        <v>14.0</v>
      </c>
      <c r="E2" s="90">
        <v>17.0</v>
      </c>
      <c r="F2" s="88">
        <v>12.0</v>
      </c>
      <c r="G2" s="89">
        <v>11.0</v>
      </c>
      <c r="H2" s="89">
        <v>3.0</v>
      </c>
      <c r="I2" s="89">
        <v>2.0</v>
      </c>
      <c r="J2" s="89">
        <v>1.0</v>
      </c>
      <c r="K2" s="89">
        <v>3.0</v>
      </c>
      <c r="L2" s="89">
        <v>2.0</v>
      </c>
      <c r="M2" s="89">
        <v>4.0</v>
      </c>
      <c r="N2" s="89">
        <v>4.0</v>
      </c>
      <c r="O2" s="89">
        <v>6.0</v>
      </c>
      <c r="P2" s="48"/>
      <c r="Q2" s="48"/>
      <c r="R2" s="48"/>
      <c r="S2" s="48"/>
      <c r="T2" s="48"/>
    </row>
    <row r="3">
      <c r="A3" s="3" t="s">
        <v>22</v>
      </c>
      <c r="B3" s="87">
        <v>24.0</v>
      </c>
      <c r="C3" s="88">
        <v>21.0</v>
      </c>
      <c r="D3" s="89">
        <v>21.0</v>
      </c>
      <c r="E3" s="90">
        <v>23.0</v>
      </c>
      <c r="F3" s="88">
        <v>23.0</v>
      </c>
      <c r="G3" s="89">
        <v>24.0</v>
      </c>
      <c r="H3" s="89">
        <v>25.0</v>
      </c>
      <c r="I3" s="89">
        <v>21.0</v>
      </c>
      <c r="J3" s="89">
        <v>20.0</v>
      </c>
      <c r="K3" s="89">
        <v>23.0</v>
      </c>
      <c r="L3" s="89">
        <v>21.0</v>
      </c>
      <c r="M3" s="89">
        <v>19.0</v>
      </c>
      <c r="N3" s="89">
        <v>18.0</v>
      </c>
      <c r="O3" s="89">
        <v>13.0</v>
      </c>
      <c r="P3" s="48"/>
      <c r="Q3" s="48"/>
      <c r="R3" s="48"/>
      <c r="S3" s="48"/>
      <c r="T3" s="48"/>
    </row>
    <row r="4">
      <c r="A4" s="3" t="s">
        <v>23</v>
      </c>
      <c r="B4" s="87">
        <v>18.0</v>
      </c>
      <c r="C4" s="88">
        <v>22.0</v>
      </c>
      <c r="D4" s="89">
        <v>17.0</v>
      </c>
      <c r="E4" s="90">
        <v>21.0</v>
      </c>
      <c r="F4" s="88">
        <v>20.0</v>
      </c>
      <c r="G4" s="89">
        <v>20.0</v>
      </c>
      <c r="H4" s="89">
        <v>21.0</v>
      </c>
      <c r="I4" s="89">
        <v>22.0</v>
      </c>
      <c r="J4" s="89">
        <v>22.0</v>
      </c>
      <c r="K4" s="89">
        <v>24.0</v>
      </c>
      <c r="L4" s="89">
        <v>22.0</v>
      </c>
      <c r="M4" s="89">
        <v>22.0</v>
      </c>
      <c r="N4" s="89">
        <v>14.0</v>
      </c>
      <c r="O4" s="89">
        <v>16.0</v>
      </c>
      <c r="P4" s="48"/>
      <c r="Q4" s="48"/>
      <c r="R4" s="48"/>
      <c r="S4" s="48"/>
      <c r="T4" s="48"/>
    </row>
    <row r="5">
      <c r="A5" s="3" t="s">
        <v>24</v>
      </c>
      <c r="B5" s="87">
        <v>11.0</v>
      </c>
      <c r="C5" s="88">
        <v>19.0</v>
      </c>
      <c r="D5" s="89">
        <v>18.0</v>
      </c>
      <c r="E5" s="90">
        <v>26.0</v>
      </c>
      <c r="F5" s="88">
        <v>26.0</v>
      </c>
      <c r="G5" s="89">
        <v>23.0</v>
      </c>
      <c r="H5" s="89">
        <v>23.0</v>
      </c>
      <c r="I5" s="89">
        <v>17.0</v>
      </c>
      <c r="J5" s="89">
        <v>17.0</v>
      </c>
      <c r="K5" s="89">
        <v>21.0</v>
      </c>
      <c r="L5" s="89">
        <v>19.0</v>
      </c>
      <c r="M5" s="89">
        <v>21.0</v>
      </c>
      <c r="N5" s="89">
        <v>21.0</v>
      </c>
      <c r="O5" s="89">
        <v>24.0</v>
      </c>
      <c r="P5" s="48"/>
      <c r="Q5" s="48"/>
      <c r="R5" s="48"/>
      <c r="S5" s="48"/>
      <c r="T5" s="48"/>
    </row>
    <row r="6">
      <c r="A6" s="3" t="s">
        <v>25</v>
      </c>
      <c r="B6" s="87">
        <v>3.0</v>
      </c>
      <c r="C6" s="88">
        <v>3.0</v>
      </c>
      <c r="D6" s="89">
        <v>8.0</v>
      </c>
      <c r="E6" s="90">
        <v>9.0</v>
      </c>
      <c r="F6" s="88">
        <v>10.0</v>
      </c>
      <c r="G6" s="89">
        <v>4.0</v>
      </c>
      <c r="H6" s="89">
        <v>5.0</v>
      </c>
      <c r="I6" s="89">
        <v>14.0</v>
      </c>
      <c r="J6" s="89">
        <v>10.0</v>
      </c>
      <c r="K6" s="89">
        <v>10.0</v>
      </c>
      <c r="L6" s="89">
        <v>11.0</v>
      </c>
      <c r="M6" s="89">
        <v>11.0</v>
      </c>
      <c r="N6" s="89">
        <v>9.0</v>
      </c>
      <c r="O6" s="89">
        <v>9.0</v>
      </c>
      <c r="P6" s="48"/>
      <c r="Q6" s="48"/>
      <c r="R6" s="48"/>
      <c r="S6" s="48"/>
      <c r="T6" s="48"/>
    </row>
    <row r="7">
      <c r="A7" s="3" t="s">
        <v>26</v>
      </c>
      <c r="B7" s="87">
        <v>2.0</v>
      </c>
      <c r="C7" s="88">
        <v>2.0</v>
      </c>
      <c r="D7" s="89">
        <v>9.0</v>
      </c>
      <c r="E7" s="90">
        <v>12.0</v>
      </c>
      <c r="F7" s="88">
        <v>6.0</v>
      </c>
      <c r="G7" s="89">
        <v>14.0</v>
      </c>
      <c r="H7" s="89">
        <v>17.0</v>
      </c>
      <c r="I7" s="89">
        <v>9.0</v>
      </c>
      <c r="J7" s="89">
        <v>4.0</v>
      </c>
      <c r="K7" s="89">
        <v>4.0</v>
      </c>
      <c r="L7" s="89">
        <v>3.0</v>
      </c>
      <c r="M7" s="89">
        <v>2.0</v>
      </c>
      <c r="N7" s="89">
        <v>3.0</v>
      </c>
      <c r="O7" s="89">
        <v>2.0</v>
      </c>
      <c r="P7" s="48"/>
      <c r="Q7" s="48"/>
      <c r="R7" s="48"/>
      <c r="S7" s="48"/>
      <c r="T7" s="48"/>
    </row>
    <row r="8">
      <c r="A8" s="3" t="s">
        <v>27</v>
      </c>
      <c r="B8" s="87">
        <v>7.0</v>
      </c>
      <c r="C8" s="88">
        <v>8.0</v>
      </c>
      <c r="D8" s="89">
        <v>7.0</v>
      </c>
      <c r="E8" s="90">
        <v>4.0</v>
      </c>
      <c r="F8" s="88">
        <v>7.0</v>
      </c>
      <c r="G8" s="89">
        <v>9.0</v>
      </c>
      <c r="H8" s="89">
        <v>8.0</v>
      </c>
      <c r="I8" s="89">
        <v>8.0</v>
      </c>
      <c r="J8" s="89">
        <v>8.0</v>
      </c>
      <c r="K8" s="89">
        <v>11.0</v>
      </c>
      <c r="L8" s="89">
        <v>10.0</v>
      </c>
      <c r="M8" s="89">
        <v>9.0</v>
      </c>
      <c r="N8" s="89">
        <v>11.0</v>
      </c>
      <c r="O8" s="89">
        <v>11.0</v>
      </c>
      <c r="P8" s="48"/>
      <c r="Q8" s="48"/>
      <c r="R8" s="48"/>
      <c r="S8" s="48"/>
      <c r="T8" s="48"/>
    </row>
    <row r="9">
      <c r="A9" s="3" t="s">
        <v>28</v>
      </c>
      <c r="B9" s="87">
        <v>19.0</v>
      </c>
      <c r="C9" s="88">
        <v>16.0</v>
      </c>
      <c r="D9" s="89">
        <v>28.0</v>
      </c>
      <c r="E9" s="90">
        <v>15.0</v>
      </c>
      <c r="F9" s="88">
        <v>18.0</v>
      </c>
      <c r="G9" s="89">
        <v>19.0</v>
      </c>
      <c r="H9" s="89">
        <v>19.0</v>
      </c>
      <c r="I9" s="89">
        <v>24.0</v>
      </c>
      <c r="J9" s="89">
        <v>25.0</v>
      </c>
      <c r="K9" s="89">
        <v>26.0</v>
      </c>
      <c r="L9" s="89">
        <v>27.0</v>
      </c>
      <c r="M9" s="89">
        <v>23.0</v>
      </c>
      <c r="N9" s="89">
        <v>25.0</v>
      </c>
      <c r="O9" s="89">
        <v>25.0</v>
      </c>
      <c r="P9" s="48"/>
      <c r="Q9" s="48"/>
      <c r="R9" s="48"/>
      <c r="S9" s="48"/>
      <c r="T9" s="48"/>
    </row>
    <row r="10">
      <c r="A10" s="3" t="s">
        <v>29</v>
      </c>
      <c r="B10" s="87">
        <v>22.0</v>
      </c>
      <c r="C10" s="88">
        <v>26.0</v>
      </c>
      <c r="D10" s="89">
        <v>25.0</v>
      </c>
      <c r="E10" s="90">
        <v>27.0</v>
      </c>
      <c r="F10" s="88">
        <v>28.0</v>
      </c>
      <c r="G10" s="89">
        <v>26.0</v>
      </c>
      <c r="H10" s="89">
        <v>16.0</v>
      </c>
      <c r="I10" s="89">
        <v>19.0</v>
      </c>
      <c r="J10" s="89">
        <v>21.0</v>
      </c>
      <c r="K10" s="89">
        <v>18.0</v>
      </c>
      <c r="L10" s="89">
        <v>23.0</v>
      </c>
      <c r="M10" s="89">
        <v>24.0</v>
      </c>
      <c r="N10" s="89">
        <v>23.0</v>
      </c>
      <c r="O10" s="89">
        <v>22.0</v>
      </c>
      <c r="P10" s="48"/>
      <c r="Q10" s="48"/>
      <c r="R10" s="48"/>
      <c r="S10" s="48"/>
      <c r="T10" s="48"/>
    </row>
    <row r="11">
      <c r="A11" s="3" t="s">
        <v>30</v>
      </c>
      <c r="B11" s="87">
        <v>5.0</v>
      </c>
      <c r="C11" s="88">
        <v>4.0</v>
      </c>
      <c r="D11" s="89">
        <v>1.0</v>
      </c>
      <c r="E11" s="90">
        <v>1.0</v>
      </c>
      <c r="F11" s="88">
        <v>1.0</v>
      </c>
      <c r="G11" s="89">
        <v>1.0</v>
      </c>
      <c r="H11" s="89">
        <v>1.0</v>
      </c>
      <c r="I11" s="89">
        <v>1.0</v>
      </c>
      <c r="J11" s="89">
        <v>2.0</v>
      </c>
      <c r="K11" s="89">
        <v>1.0</v>
      </c>
      <c r="L11" s="89">
        <v>1.0</v>
      </c>
      <c r="M11" s="89">
        <v>1.0</v>
      </c>
      <c r="N11" s="89">
        <v>1.0</v>
      </c>
      <c r="O11" s="89">
        <v>1.0</v>
      </c>
      <c r="P11" s="48"/>
      <c r="Q11" s="48"/>
      <c r="R11" s="48"/>
      <c r="S11" s="48"/>
      <c r="T11" s="48"/>
    </row>
    <row r="12">
      <c r="A12" s="3" t="s">
        <v>31</v>
      </c>
      <c r="B12" s="87">
        <v>16.0</v>
      </c>
      <c r="C12" s="88">
        <v>7.0</v>
      </c>
      <c r="D12" s="89">
        <v>5.0</v>
      </c>
      <c r="E12" s="90">
        <v>8.0</v>
      </c>
      <c r="F12" s="88">
        <v>5.0</v>
      </c>
      <c r="G12" s="89">
        <v>7.0</v>
      </c>
      <c r="H12" s="89">
        <v>4.0</v>
      </c>
      <c r="I12" s="89">
        <v>7.0</v>
      </c>
      <c r="J12" s="89">
        <v>5.0</v>
      </c>
      <c r="K12" s="89">
        <v>6.0</v>
      </c>
      <c r="L12" s="89">
        <v>4.0</v>
      </c>
      <c r="M12" s="89">
        <v>7.0</v>
      </c>
      <c r="N12" s="89">
        <v>5.0</v>
      </c>
      <c r="O12" s="89">
        <v>5.0</v>
      </c>
      <c r="P12" s="48"/>
      <c r="Q12" s="48"/>
      <c r="R12" s="48"/>
      <c r="S12" s="48"/>
      <c r="T12" s="48"/>
    </row>
    <row r="13">
      <c r="A13" s="3" t="s">
        <v>32</v>
      </c>
      <c r="B13" s="87">
        <v>23.0</v>
      </c>
      <c r="C13" s="88">
        <v>23.0</v>
      </c>
      <c r="D13" s="89">
        <v>22.0</v>
      </c>
      <c r="E13" s="90">
        <v>20.0</v>
      </c>
      <c r="F13" s="88">
        <v>24.0</v>
      </c>
      <c r="G13" s="89">
        <v>21.0</v>
      </c>
      <c r="H13" s="89">
        <v>18.0</v>
      </c>
      <c r="I13" s="89">
        <v>25.0</v>
      </c>
      <c r="J13" s="89">
        <v>19.0</v>
      </c>
      <c r="K13" s="89">
        <v>17.0</v>
      </c>
      <c r="L13" s="89">
        <v>13.0</v>
      </c>
      <c r="M13" s="89">
        <v>20.0</v>
      </c>
      <c r="N13" s="89">
        <v>19.0</v>
      </c>
      <c r="O13" s="89">
        <v>19.0</v>
      </c>
      <c r="P13" s="48"/>
      <c r="Q13" s="48"/>
      <c r="R13" s="48"/>
      <c r="S13" s="48"/>
      <c r="T13" s="48"/>
    </row>
    <row r="14">
      <c r="A14" s="3" t="s">
        <v>33</v>
      </c>
      <c r="B14" s="87">
        <v>4.0</v>
      </c>
      <c r="C14" s="88">
        <v>5.0</v>
      </c>
      <c r="D14" s="89">
        <v>11.0</v>
      </c>
      <c r="E14" s="90">
        <v>7.0</v>
      </c>
      <c r="F14" s="88">
        <v>4.0</v>
      </c>
      <c r="G14" s="89">
        <v>8.0</v>
      </c>
      <c r="H14" s="89">
        <v>6.0</v>
      </c>
      <c r="I14" s="89">
        <v>5.0</v>
      </c>
      <c r="J14" s="89">
        <v>13.0</v>
      </c>
      <c r="K14" s="89">
        <v>8.0</v>
      </c>
      <c r="L14" s="89">
        <v>9.0</v>
      </c>
      <c r="M14" s="89">
        <v>6.0</v>
      </c>
      <c r="N14" s="89">
        <v>6.0</v>
      </c>
      <c r="O14" s="89">
        <v>4.0</v>
      </c>
      <c r="P14" s="48"/>
      <c r="Q14" s="48"/>
      <c r="R14" s="48"/>
      <c r="S14" s="48"/>
      <c r="T14" s="48"/>
    </row>
    <row r="15">
      <c r="A15" s="3" t="s">
        <v>34</v>
      </c>
      <c r="B15" s="87">
        <v>25.0</v>
      </c>
      <c r="C15" s="88">
        <v>29.0</v>
      </c>
      <c r="D15" s="89">
        <v>29.0</v>
      </c>
      <c r="E15" s="90">
        <v>25.0</v>
      </c>
      <c r="F15" s="88">
        <v>22.0</v>
      </c>
      <c r="G15" s="89">
        <v>27.0</v>
      </c>
      <c r="H15" s="89">
        <v>26.0</v>
      </c>
      <c r="I15" s="89">
        <v>27.0</v>
      </c>
      <c r="J15" s="89">
        <v>30.0</v>
      </c>
      <c r="K15" s="89">
        <v>28.0</v>
      </c>
      <c r="L15" s="89">
        <v>28.0</v>
      </c>
      <c r="M15" s="89">
        <v>29.0</v>
      </c>
      <c r="N15" s="89">
        <v>27.0</v>
      </c>
      <c r="O15" s="89">
        <v>27.0</v>
      </c>
      <c r="P15" s="48"/>
      <c r="Q15" s="48"/>
      <c r="R15" s="48"/>
      <c r="S15" s="48"/>
      <c r="T15" s="48"/>
    </row>
    <row r="16">
      <c r="A16" s="3" t="s">
        <v>35</v>
      </c>
      <c r="B16" s="87">
        <v>13.0</v>
      </c>
      <c r="C16" s="88">
        <v>6.0</v>
      </c>
      <c r="D16" s="89">
        <v>2.0</v>
      </c>
      <c r="E16" s="90">
        <v>3.0</v>
      </c>
      <c r="F16" s="88">
        <v>3.0</v>
      </c>
      <c r="G16" s="89">
        <v>6.0</v>
      </c>
      <c r="H16" s="89">
        <v>7.0</v>
      </c>
      <c r="I16" s="89">
        <v>3.0</v>
      </c>
      <c r="J16" s="89">
        <v>3.0</v>
      </c>
      <c r="K16" s="89">
        <v>2.0</v>
      </c>
      <c r="L16" s="89">
        <v>5.0</v>
      </c>
      <c r="M16" s="89">
        <v>5.0</v>
      </c>
      <c r="N16" s="89">
        <v>7.0</v>
      </c>
      <c r="O16" s="89">
        <v>7.0</v>
      </c>
      <c r="P16" s="48"/>
      <c r="Q16" s="48"/>
      <c r="R16" s="48"/>
      <c r="S16" s="48"/>
      <c r="T16" s="48"/>
    </row>
    <row r="17">
      <c r="A17" s="3" t="s">
        <v>37</v>
      </c>
      <c r="B17" s="87">
        <v>14.0</v>
      </c>
      <c r="C17" s="88">
        <v>9.0</v>
      </c>
      <c r="D17" s="89">
        <v>16.0</v>
      </c>
      <c r="E17" s="90">
        <v>18.0</v>
      </c>
      <c r="F17" s="88">
        <v>21.0</v>
      </c>
      <c r="G17" s="89">
        <v>18.0</v>
      </c>
      <c r="H17" s="89">
        <v>24.0</v>
      </c>
      <c r="I17" s="89">
        <v>18.0</v>
      </c>
      <c r="J17" s="89">
        <v>18.0</v>
      </c>
      <c r="K17" s="89">
        <v>15.0</v>
      </c>
      <c r="L17" s="89">
        <v>20.0</v>
      </c>
      <c r="M17" s="89">
        <v>16.0</v>
      </c>
      <c r="N17" s="89">
        <v>22.0</v>
      </c>
      <c r="O17" s="89">
        <v>21.0</v>
      </c>
      <c r="P17" s="48"/>
      <c r="Q17" s="48"/>
      <c r="R17" s="48"/>
      <c r="S17" s="48"/>
      <c r="T17" s="48"/>
    </row>
    <row r="18">
      <c r="A18" s="3" t="s">
        <v>38</v>
      </c>
      <c r="B18" s="87">
        <v>27.0</v>
      </c>
      <c r="C18" s="88">
        <v>24.0</v>
      </c>
      <c r="D18" s="89">
        <v>19.0</v>
      </c>
      <c r="E18" s="90">
        <v>19.0</v>
      </c>
      <c r="F18" s="88">
        <v>15.0</v>
      </c>
      <c r="G18" s="89">
        <v>15.0</v>
      </c>
      <c r="H18" s="89">
        <v>14.0</v>
      </c>
      <c r="I18" s="89">
        <v>15.0</v>
      </c>
      <c r="J18" s="89">
        <v>15.0</v>
      </c>
      <c r="K18" s="89">
        <v>13.0</v>
      </c>
      <c r="L18" s="89">
        <v>15.0</v>
      </c>
      <c r="M18" s="89">
        <v>18.0</v>
      </c>
      <c r="N18" s="89">
        <v>17.0</v>
      </c>
      <c r="O18" s="89">
        <v>15.0</v>
      </c>
      <c r="P18" s="48"/>
      <c r="Q18" s="48"/>
      <c r="R18" s="48"/>
      <c r="S18" s="48"/>
      <c r="T18" s="48"/>
    </row>
    <row r="19">
      <c r="A19" s="3" t="s">
        <v>39</v>
      </c>
      <c r="B19" s="87">
        <v>26.0</v>
      </c>
      <c r="C19" s="88">
        <v>25.0</v>
      </c>
      <c r="D19" s="89">
        <v>26.0</v>
      </c>
      <c r="E19" s="90">
        <v>28.0</v>
      </c>
      <c r="F19" s="88">
        <v>29.0</v>
      </c>
      <c r="G19" s="89">
        <v>29.0</v>
      </c>
      <c r="H19" s="89">
        <v>29.0</v>
      </c>
      <c r="I19" s="89">
        <v>29.0</v>
      </c>
      <c r="J19" s="89">
        <v>26.0</v>
      </c>
      <c r="K19" s="89">
        <v>27.0</v>
      </c>
      <c r="L19" s="89">
        <v>26.0</v>
      </c>
      <c r="M19" s="89">
        <v>28.0</v>
      </c>
      <c r="N19" s="89">
        <v>29.0</v>
      </c>
      <c r="O19" s="89">
        <v>30.0</v>
      </c>
      <c r="P19" s="48"/>
      <c r="Q19" s="48"/>
      <c r="R19" s="48"/>
      <c r="S19" s="48"/>
      <c r="T19" s="48"/>
    </row>
    <row r="20">
      <c r="A20" s="3" t="s">
        <v>40</v>
      </c>
      <c r="B20" s="87">
        <v>15.0</v>
      </c>
      <c r="C20" s="88">
        <v>14.0</v>
      </c>
      <c r="D20" s="89">
        <v>10.0</v>
      </c>
      <c r="E20" s="90">
        <v>14.0</v>
      </c>
      <c r="F20" s="88">
        <v>14.0</v>
      </c>
      <c r="G20" s="89">
        <v>16.0</v>
      </c>
      <c r="H20" s="89">
        <v>15.0</v>
      </c>
      <c r="I20" s="89">
        <v>16.0</v>
      </c>
      <c r="J20" s="89">
        <v>11.0</v>
      </c>
      <c r="K20" s="89">
        <v>16.0</v>
      </c>
      <c r="L20" s="89">
        <v>12.0</v>
      </c>
      <c r="M20" s="89">
        <v>14.0</v>
      </c>
      <c r="N20" s="89">
        <v>10.0</v>
      </c>
      <c r="O20" s="89">
        <v>12.0</v>
      </c>
      <c r="P20" s="48"/>
      <c r="Q20" s="48"/>
      <c r="R20" s="48"/>
      <c r="S20" s="48"/>
      <c r="T20" s="48"/>
    </row>
    <row r="21">
      <c r="A21" s="3" t="s">
        <v>41</v>
      </c>
      <c r="B21" s="87">
        <v>20.0</v>
      </c>
      <c r="C21" s="88">
        <v>17.0</v>
      </c>
      <c r="D21" s="89">
        <v>27.0</v>
      </c>
      <c r="E21" s="90">
        <v>29.0</v>
      </c>
      <c r="F21" s="88">
        <v>27.0</v>
      </c>
      <c r="G21" s="89">
        <v>28.0</v>
      </c>
      <c r="H21" s="89">
        <v>30.0</v>
      </c>
      <c r="I21" s="89">
        <v>28.0</v>
      </c>
      <c r="J21" s="89">
        <v>27.0</v>
      </c>
      <c r="K21" s="89">
        <v>30.0</v>
      </c>
      <c r="L21" s="89">
        <v>30.0</v>
      </c>
      <c r="M21" s="89">
        <v>30.0</v>
      </c>
      <c r="N21" s="89">
        <v>30.0</v>
      </c>
      <c r="O21" s="89">
        <v>28.0</v>
      </c>
      <c r="P21" s="48"/>
      <c r="Q21" s="48"/>
      <c r="R21" s="48"/>
      <c r="S21" s="48"/>
      <c r="T21" s="48"/>
    </row>
    <row r="22">
      <c r="A22" s="3" t="s">
        <v>42</v>
      </c>
      <c r="B22" s="87">
        <v>6.0</v>
      </c>
      <c r="C22" s="88">
        <v>20.0</v>
      </c>
      <c r="D22" s="89">
        <v>20.0</v>
      </c>
      <c r="E22" s="90">
        <v>16.0</v>
      </c>
      <c r="F22" s="88">
        <v>9.0</v>
      </c>
      <c r="G22" s="89">
        <v>10.0</v>
      </c>
      <c r="H22" s="89">
        <v>13.0</v>
      </c>
      <c r="I22" s="89">
        <v>13.0</v>
      </c>
      <c r="J22" s="89">
        <v>12.0</v>
      </c>
      <c r="K22" s="89">
        <v>5.0</v>
      </c>
      <c r="L22" s="89">
        <v>8.0</v>
      </c>
      <c r="M22" s="89">
        <v>13.0</v>
      </c>
      <c r="N22" s="89">
        <v>15.0</v>
      </c>
      <c r="O22" s="89">
        <v>17.0</v>
      </c>
      <c r="P22" s="48"/>
      <c r="Q22" s="48"/>
      <c r="R22" s="48"/>
      <c r="S22" s="48"/>
      <c r="T22" s="48"/>
    </row>
    <row r="23">
      <c r="A23" s="3" t="s">
        <v>43</v>
      </c>
      <c r="B23" s="87">
        <v>29.0</v>
      </c>
      <c r="C23" s="88">
        <v>28.0</v>
      </c>
      <c r="D23" s="89">
        <v>24.0</v>
      </c>
      <c r="E23" s="90">
        <v>22.0</v>
      </c>
      <c r="F23" s="88">
        <v>19.0</v>
      </c>
      <c r="G23" s="89">
        <v>25.0</v>
      </c>
      <c r="H23" s="89">
        <v>27.0</v>
      </c>
      <c r="I23" s="89">
        <v>26.0</v>
      </c>
      <c r="J23" s="89">
        <v>29.0</v>
      </c>
      <c r="K23" s="89">
        <v>25.0</v>
      </c>
      <c r="L23" s="89">
        <v>24.0</v>
      </c>
      <c r="M23" s="89">
        <v>25.0</v>
      </c>
      <c r="N23" s="89">
        <v>26.0</v>
      </c>
      <c r="O23" s="89">
        <v>26.0</v>
      </c>
      <c r="P23" s="48"/>
      <c r="Q23" s="48"/>
      <c r="R23" s="48"/>
      <c r="S23" s="48"/>
      <c r="T23" s="48"/>
    </row>
    <row r="24">
      <c r="A24" s="3" t="s">
        <v>44</v>
      </c>
      <c r="B24" s="87">
        <v>30.0</v>
      </c>
      <c r="C24" s="88">
        <v>30.0</v>
      </c>
      <c r="D24" s="89">
        <v>30.0</v>
      </c>
      <c r="E24" s="90">
        <v>30.0</v>
      </c>
      <c r="F24" s="88">
        <v>30.0</v>
      </c>
      <c r="G24" s="89">
        <v>30.0</v>
      </c>
      <c r="H24" s="89">
        <v>28.0</v>
      </c>
      <c r="I24" s="89">
        <v>30.0</v>
      </c>
      <c r="J24" s="89">
        <v>28.0</v>
      </c>
      <c r="K24" s="89">
        <v>29.0</v>
      </c>
      <c r="L24" s="89">
        <v>29.0</v>
      </c>
      <c r="M24" s="89">
        <v>27.0</v>
      </c>
      <c r="N24" s="89">
        <v>28.0</v>
      </c>
      <c r="O24" s="89">
        <v>29.0</v>
      </c>
      <c r="P24" s="48"/>
      <c r="Q24" s="48"/>
      <c r="R24" s="48"/>
      <c r="S24" s="48"/>
      <c r="T24" s="48"/>
    </row>
    <row r="25">
      <c r="A25" s="3" t="s">
        <v>45</v>
      </c>
      <c r="B25" s="87">
        <v>12.0</v>
      </c>
      <c r="C25" s="88">
        <v>13.0</v>
      </c>
      <c r="D25" s="89">
        <v>15.0</v>
      </c>
      <c r="E25" s="90">
        <v>13.0</v>
      </c>
      <c r="F25" s="88">
        <v>16.0</v>
      </c>
      <c r="G25" s="89">
        <v>12.0</v>
      </c>
      <c r="H25" s="89">
        <v>12.0</v>
      </c>
      <c r="I25" s="89">
        <v>12.0</v>
      </c>
      <c r="J25" s="89">
        <v>16.0</v>
      </c>
      <c r="K25" s="89">
        <v>19.0</v>
      </c>
      <c r="L25" s="89">
        <v>16.0</v>
      </c>
      <c r="M25" s="89">
        <v>15.0</v>
      </c>
      <c r="N25" s="89">
        <v>20.0</v>
      </c>
      <c r="O25" s="89">
        <v>20.0</v>
      </c>
      <c r="P25" s="48"/>
      <c r="Q25" s="48"/>
      <c r="R25" s="48"/>
      <c r="S25" s="48"/>
      <c r="T25" s="48"/>
    </row>
    <row r="26">
      <c r="A26" s="3" t="s">
        <v>46</v>
      </c>
      <c r="B26" s="87">
        <v>9.0</v>
      </c>
      <c r="C26" s="88">
        <v>11.0</v>
      </c>
      <c r="D26" s="89">
        <v>6.0</v>
      </c>
      <c r="E26" s="90">
        <v>5.0</v>
      </c>
      <c r="F26" s="88">
        <v>11.0</v>
      </c>
      <c r="G26" s="89">
        <v>2.0</v>
      </c>
      <c r="H26" s="89">
        <v>2.0</v>
      </c>
      <c r="I26" s="89">
        <v>6.0</v>
      </c>
      <c r="J26" s="89">
        <v>9.0</v>
      </c>
      <c r="K26" s="89">
        <v>9.0</v>
      </c>
      <c r="L26" s="89">
        <v>6.0</v>
      </c>
      <c r="M26" s="89">
        <v>8.0</v>
      </c>
      <c r="N26" s="89">
        <v>8.0</v>
      </c>
      <c r="O26" s="89">
        <v>8.0</v>
      </c>
      <c r="P26" s="48"/>
      <c r="Q26" s="48"/>
      <c r="R26" s="48"/>
      <c r="S26" s="48"/>
      <c r="T26" s="48"/>
    </row>
    <row r="27">
      <c r="A27" s="3" t="s">
        <v>47</v>
      </c>
      <c r="B27" s="87">
        <v>21.0</v>
      </c>
      <c r="C27" s="88">
        <v>18.0</v>
      </c>
      <c r="D27" s="89">
        <v>13.0</v>
      </c>
      <c r="E27" s="90">
        <v>10.0</v>
      </c>
      <c r="F27" s="88">
        <v>17.0</v>
      </c>
      <c r="G27" s="89">
        <v>17.0</v>
      </c>
      <c r="H27" s="89">
        <v>22.0</v>
      </c>
      <c r="I27" s="89">
        <v>23.0</v>
      </c>
      <c r="J27" s="89">
        <v>24.0</v>
      </c>
      <c r="K27" s="89">
        <v>22.0</v>
      </c>
      <c r="L27" s="89">
        <v>25.0</v>
      </c>
      <c r="M27" s="89">
        <v>26.0</v>
      </c>
      <c r="N27" s="89">
        <v>24.0</v>
      </c>
      <c r="O27" s="89">
        <v>23.0</v>
      </c>
      <c r="P27" s="48"/>
      <c r="Q27" s="48"/>
      <c r="R27" s="48"/>
      <c r="S27" s="48"/>
      <c r="T27" s="48"/>
    </row>
    <row r="28">
      <c r="A28" s="3" t="s">
        <v>48</v>
      </c>
      <c r="B28" s="87">
        <v>1.0</v>
      </c>
      <c r="C28" s="88">
        <v>1.0</v>
      </c>
      <c r="D28" s="89">
        <v>3.0</v>
      </c>
      <c r="E28" s="90">
        <v>2.0</v>
      </c>
      <c r="F28" s="88">
        <v>2.0</v>
      </c>
      <c r="G28" s="89">
        <v>5.0</v>
      </c>
      <c r="H28" s="89">
        <v>10.0</v>
      </c>
      <c r="I28" s="89">
        <v>4.0</v>
      </c>
      <c r="J28" s="89">
        <v>7.0</v>
      </c>
      <c r="K28" s="89">
        <v>12.0</v>
      </c>
      <c r="L28" s="89">
        <v>7.0</v>
      </c>
      <c r="M28" s="89">
        <v>3.0</v>
      </c>
      <c r="N28" s="89">
        <v>2.0</v>
      </c>
      <c r="O28" s="89">
        <v>3.0</v>
      </c>
      <c r="P28" s="48"/>
      <c r="Q28" s="48"/>
      <c r="R28" s="48"/>
      <c r="S28" s="48"/>
      <c r="T28" s="48"/>
    </row>
    <row r="29">
      <c r="A29" s="3" t="s">
        <v>49</v>
      </c>
      <c r="B29" s="87">
        <v>10.0</v>
      </c>
      <c r="C29" s="88">
        <v>10.0</v>
      </c>
      <c r="D29" s="89">
        <v>4.0</v>
      </c>
      <c r="E29" s="90">
        <v>6.0</v>
      </c>
      <c r="F29" s="88">
        <v>8.0</v>
      </c>
      <c r="G29" s="89">
        <v>3.0</v>
      </c>
      <c r="H29" s="89">
        <v>9.0</v>
      </c>
      <c r="I29" s="89">
        <v>10.0</v>
      </c>
      <c r="J29" s="89">
        <v>6.0</v>
      </c>
      <c r="K29" s="89">
        <v>7.0</v>
      </c>
      <c r="L29" s="89">
        <v>14.0</v>
      </c>
      <c r="M29" s="89">
        <v>12.0</v>
      </c>
      <c r="N29" s="89">
        <v>13.0</v>
      </c>
      <c r="O29" s="89">
        <v>10.0</v>
      </c>
      <c r="P29" s="48"/>
      <c r="Q29" s="48"/>
      <c r="R29" s="48"/>
      <c r="S29" s="48"/>
      <c r="T29" s="48"/>
    </row>
    <row r="30">
      <c r="A30" s="3" t="s">
        <v>50</v>
      </c>
      <c r="B30" s="87">
        <v>28.0</v>
      </c>
      <c r="C30" s="88">
        <v>27.0</v>
      </c>
      <c r="D30" s="89">
        <v>23.0</v>
      </c>
      <c r="E30" s="90">
        <v>24.0</v>
      </c>
      <c r="F30" s="88">
        <v>25.0</v>
      </c>
      <c r="G30" s="89">
        <v>22.0</v>
      </c>
      <c r="H30" s="89">
        <v>20.0</v>
      </c>
      <c r="I30" s="89">
        <v>20.0</v>
      </c>
      <c r="J30" s="89">
        <v>23.0</v>
      </c>
      <c r="K30" s="89">
        <v>20.0</v>
      </c>
      <c r="L30" s="89">
        <v>17.0</v>
      </c>
      <c r="M30" s="89">
        <v>17.0</v>
      </c>
      <c r="N30" s="89">
        <v>16.0</v>
      </c>
      <c r="O30" s="89">
        <v>18.0</v>
      </c>
      <c r="P30" s="48"/>
      <c r="Q30" s="48"/>
      <c r="R30" s="48"/>
      <c r="S30" s="48"/>
      <c r="T30" s="48"/>
    </row>
    <row r="31">
      <c r="A31" s="3" t="s">
        <v>51</v>
      </c>
      <c r="B31" s="87">
        <v>8.0</v>
      </c>
      <c r="C31" s="88">
        <v>12.0</v>
      </c>
      <c r="D31" s="89">
        <v>12.0</v>
      </c>
      <c r="E31" s="90">
        <v>11.0</v>
      </c>
      <c r="F31" s="88">
        <v>13.0</v>
      </c>
      <c r="G31" s="89">
        <v>13.0</v>
      </c>
      <c r="H31" s="89">
        <v>11.0</v>
      </c>
      <c r="I31" s="89">
        <v>11.0</v>
      </c>
      <c r="J31" s="89">
        <v>14.0</v>
      </c>
      <c r="K31" s="89">
        <v>14.0</v>
      </c>
      <c r="L31" s="89">
        <v>18.0</v>
      </c>
      <c r="M31" s="89">
        <v>10.0</v>
      </c>
      <c r="N31" s="89">
        <v>12.0</v>
      </c>
      <c r="O31" s="89">
        <v>14.0</v>
      </c>
      <c r="P31" s="48"/>
      <c r="Q31" s="48"/>
      <c r="R31" s="48"/>
      <c r="S31" s="48"/>
      <c r="T31" s="48"/>
    </row>
    <row r="32">
      <c r="A32" s="46"/>
      <c r="B32" s="93"/>
      <c r="C32" s="93"/>
      <c r="D32" s="48"/>
      <c r="E32" s="48"/>
      <c r="F32" s="93"/>
      <c r="G32" s="48"/>
      <c r="H32" s="48"/>
      <c r="I32" s="48"/>
      <c r="J32" s="48"/>
      <c r="K32" s="48"/>
      <c r="L32" s="48"/>
      <c r="M32" s="48"/>
      <c r="N32" s="48"/>
      <c r="O32" s="48"/>
      <c r="P32" s="48"/>
      <c r="Q32" s="48"/>
      <c r="R32" s="48"/>
      <c r="S32" s="48"/>
      <c r="T32" s="48"/>
    </row>
    <row r="33">
      <c r="A33" s="46"/>
      <c r="B33" s="94" t="str">
        <f>POST!M10</f>
        <v>Again do not make changes to the cells. Someone moved a cell &amp; it's contents and it messed with the formula (probably dragged and dropped it).</v>
      </c>
      <c r="Q33" s="48"/>
      <c r="R33" s="48"/>
      <c r="S33" s="48"/>
      <c r="T33" s="48"/>
    </row>
    <row r="34">
      <c r="A34" s="3" t="s">
        <v>507</v>
      </c>
      <c r="B34" s="63" t="s">
        <v>508</v>
      </c>
      <c r="C34" s="6" t="str">
        <f>REC!C137</f>
        <v>1-1</v>
      </c>
      <c r="D34" s="6" t="str">
        <f>REC!D137</f>
        <v>2-4</v>
      </c>
      <c r="E34" s="6" t="str">
        <f>REC!E137</f>
        <v>1-5</v>
      </c>
      <c r="F34" s="6" t="str">
        <f>REC!F137</f>
        <v>3-4</v>
      </c>
      <c r="G34" s="6" t="str">
        <f>REC!G137</f>
        <v>3-4</v>
      </c>
      <c r="H34" s="6" t="str">
        <f>REC!H137</f>
        <v>2-5</v>
      </c>
      <c r="I34" s="6" t="str">
        <f>REC!I137</f>
        <v>3-4</v>
      </c>
      <c r="J34" s="6" t="str">
        <f>REC!J137</f>
        <v>4-4</v>
      </c>
      <c r="K34" s="6" t="str">
        <f>REC!K137</f>
        <v>1-2</v>
      </c>
      <c r="L34" s="6" t="str">
        <f>REC!L137</f>
        <v>5-3</v>
      </c>
      <c r="M34" s="6" t="str">
        <f>REC!M137</f>
        <v>5-3</v>
      </c>
      <c r="N34" s="6" t="str">
        <f>REC!N137</f>
        <v>5-3</v>
      </c>
      <c r="O34" s="6" t="str">
        <f>REC!O137</f>
        <v>-35--42</v>
      </c>
      <c r="P34" s="6" t="str">
        <f>REC!P137</f>
        <v/>
      </c>
      <c r="Q34" s="6" t="str">
        <f>REC!Q137</f>
        <v/>
      </c>
      <c r="R34" s="6" t="str">
        <f>REC!R137</f>
        <v/>
      </c>
      <c r="S34" s="6" t="str">
        <f>REC!S137</f>
        <v/>
      </c>
      <c r="T34" s="46"/>
    </row>
    <row r="35">
      <c r="A35" s="52" t="s">
        <v>509</v>
      </c>
      <c r="B35" s="95" t="s">
        <v>508</v>
      </c>
      <c r="C35" s="6" t="str">
        <f>REC!C169</f>
        <v>1-1</v>
      </c>
      <c r="D35" s="6" t="str">
        <f>REC!D169</f>
        <v>3-5</v>
      </c>
      <c r="E35" s="6" t="str">
        <f>REC!E169</f>
        <v>4-10</v>
      </c>
      <c r="F35" s="6" t="str">
        <f>REC!F169</f>
        <v>7-14</v>
      </c>
      <c r="G35" s="6" t="str">
        <f>REC!G169</f>
        <v>10-18</v>
      </c>
      <c r="H35" s="6" t="str">
        <f>REC!H169</f>
        <v>12-23</v>
      </c>
      <c r="I35" s="6" t="str">
        <f>REC!I169</f>
        <v>15-27</v>
      </c>
      <c r="J35" s="6" t="str">
        <f>REC!J169</f>
        <v>19-31</v>
      </c>
      <c r="K35" s="6" t="str">
        <f>REC!K169</f>
        <v>20-33</v>
      </c>
      <c r="L35" s="6" t="str">
        <f>REC!L169</f>
        <v>25-36</v>
      </c>
      <c r="M35" s="6" t="str">
        <f>REC!M169</f>
        <v>30-39</v>
      </c>
      <c r="N35" s="6" t="str">
        <f>REC!N169</f>
        <v>35-42</v>
      </c>
      <c r="O35" s="6" t="str">
        <f>REC!O169</f>
        <v>-</v>
      </c>
      <c r="P35" s="6" t="str">
        <f>REC!P169</f>
        <v/>
      </c>
      <c r="Q35" s="6" t="str">
        <f>REC!Q169</f>
        <v/>
      </c>
      <c r="R35" s="6" t="str">
        <f>REC!R168</f>
        <v/>
      </c>
      <c r="S35" s="6" t="str">
        <f>REC!S168</f>
        <v/>
      </c>
      <c r="T35" s="96"/>
    </row>
    <row r="36">
      <c r="A36" s="52" t="s">
        <v>270</v>
      </c>
      <c r="B36" s="63" t="s">
        <v>520</v>
      </c>
      <c r="C36" s="72" t="s">
        <v>521</v>
      </c>
      <c r="D36" s="52" t="s">
        <v>522</v>
      </c>
      <c r="E36" s="76" t="s">
        <v>523</v>
      </c>
      <c r="F36" s="72" t="s">
        <v>524</v>
      </c>
      <c r="G36" s="52" t="s">
        <v>525</v>
      </c>
      <c r="H36" s="52" t="s">
        <v>526</v>
      </c>
      <c r="I36" s="52" t="s">
        <v>527</v>
      </c>
      <c r="J36" s="52" t="s">
        <v>528</v>
      </c>
      <c r="K36" s="52" t="s">
        <v>529</v>
      </c>
      <c r="L36" s="52" t="s">
        <v>530</v>
      </c>
      <c r="M36" s="52" t="s">
        <v>531</v>
      </c>
      <c r="N36" s="52" t="s">
        <v>532</v>
      </c>
      <c r="O36" s="52" t="s">
        <v>533</v>
      </c>
      <c r="P36" s="48"/>
      <c r="Q36" s="48"/>
      <c r="R36" s="48"/>
      <c r="S36" s="48"/>
      <c r="T36" s="48"/>
    </row>
  </sheetData>
  <autoFilter ref="$A$1:$O$32"/>
  <mergeCells count="1">
    <mergeCell ref="B33:P33"/>
  </mergeCells>
  <conditionalFormatting sqref="A1">
    <cfRule type="containsText" dxfId="3" priority="1" operator="containsText" text="SORT BY COLUMN A">
      <formula>NOT(ISERROR(SEARCH(("SORT BY COLUMN A"),(A1))))</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9.43"/>
    <col customWidth="1" min="2" max="2" width="7.29"/>
    <col customWidth="1" min="3" max="3" width="4.29"/>
    <col customWidth="1" min="4" max="4" width="4.14"/>
    <col customWidth="1" min="5" max="5" width="4.71"/>
    <col customWidth="1" min="6" max="6" width="6.29"/>
    <col customWidth="1" min="7" max="8" width="7.29"/>
    <col customWidth="1" min="9" max="9" width="9.14"/>
    <col customWidth="1" min="10" max="11" width="1.71"/>
    <col customWidth="1" min="12" max="12" width="8.0"/>
    <col customWidth="1" min="13" max="19" width="7.29"/>
    <col customWidth="1" min="20" max="20" width="17.29"/>
  </cols>
  <sheetData>
    <row r="1">
      <c r="A1" s="46"/>
      <c r="B1" s="47" t="str">
        <f>POST!C1</f>
        <v>0 - 10/20/2014</v>
      </c>
      <c r="C1" s="47" t="str">
        <f>POST!D1</f>
        <v>1 - 11/3/2014</v>
      </c>
      <c r="D1" s="47" t="str">
        <f>POST!E1</f>
        <v>2 - 11/17/2014</v>
      </c>
      <c r="E1" s="47" t="str">
        <f>POST!F1</f>
        <v>3 - 12/1/2014</v>
      </c>
      <c r="F1" s="47" t="str">
        <f>POST!G1</f>
        <v>4 - 12/15/2014</v>
      </c>
      <c r="G1" s="47" t="str">
        <f>POST!H1</f>
        <v>5 - 12/29/2014</v>
      </c>
      <c r="H1" s="47" t="str">
        <f>POST!I1</f>
        <v>6 - 1/12/2015</v>
      </c>
      <c r="I1" s="47" t="str">
        <f>POST!J1</f>
        <v>7 - 1/26/2015</v>
      </c>
      <c r="J1" s="47" t="str">
        <f>POST!K1</f>
        <v>8 - 2/9/2015</v>
      </c>
      <c r="K1" s="47" t="str">
        <f>POST!L1</f>
        <v>9 - 2/23/2015</v>
      </c>
      <c r="L1" s="47" t="str">
        <f>POST!M1</f>
        <v>10 - 3/9/2015</v>
      </c>
      <c r="M1" s="47" t="str">
        <f>POST!N1</f>
        <v>11 - 3/23/2015</v>
      </c>
      <c r="N1" s="47" t="str">
        <f>POST!O1</f>
        <v>12 - 4/6/2015</v>
      </c>
      <c r="O1" s="47" t="str">
        <f>POST!P1</f>
        <v>13 - 4/20/2015</v>
      </c>
      <c r="P1" s="64"/>
      <c r="Q1" s="64"/>
      <c r="R1" s="48"/>
      <c r="S1" s="64"/>
      <c r="T1" s="48"/>
    </row>
    <row r="2">
      <c r="A2" s="3" t="s">
        <v>1</v>
      </c>
      <c r="B2" s="87">
        <v>18.0</v>
      </c>
      <c r="C2" s="97"/>
      <c r="D2" s="91"/>
      <c r="E2" s="98"/>
      <c r="F2" s="88">
        <v>10.0</v>
      </c>
      <c r="G2" s="89">
        <v>3.0</v>
      </c>
      <c r="H2" s="89">
        <v>1.0</v>
      </c>
      <c r="I2" s="89">
        <v>2.0</v>
      </c>
      <c r="J2" s="91"/>
      <c r="K2" s="91"/>
      <c r="L2" s="89">
        <v>1.0</v>
      </c>
      <c r="M2" s="89">
        <v>4.0</v>
      </c>
      <c r="N2" s="89">
        <v>5.0</v>
      </c>
      <c r="O2" s="91"/>
      <c r="P2" s="48"/>
      <c r="Q2" s="48"/>
      <c r="R2" s="48"/>
      <c r="S2" s="48"/>
      <c r="T2" s="48"/>
    </row>
    <row r="3">
      <c r="A3" s="3" t="s">
        <v>22</v>
      </c>
      <c r="B3" s="87">
        <v>27.0</v>
      </c>
      <c r="C3" s="97"/>
      <c r="D3" s="91"/>
      <c r="E3" s="98"/>
      <c r="F3" s="88">
        <v>22.0</v>
      </c>
      <c r="G3" s="89">
        <v>25.0</v>
      </c>
      <c r="H3" s="89">
        <v>26.0</v>
      </c>
      <c r="I3" s="89">
        <v>26.0</v>
      </c>
      <c r="J3" s="91"/>
      <c r="K3" s="91"/>
      <c r="L3" s="89">
        <v>20.0</v>
      </c>
      <c r="M3" s="89">
        <v>21.0</v>
      </c>
      <c r="N3" s="89">
        <v>19.0</v>
      </c>
      <c r="O3" s="91"/>
      <c r="P3" s="48"/>
      <c r="Q3" s="48"/>
      <c r="R3" s="48"/>
      <c r="S3" s="48"/>
      <c r="T3" s="48"/>
    </row>
    <row r="4">
      <c r="A4" s="3" t="s">
        <v>23</v>
      </c>
      <c r="B4" s="87">
        <v>16.0</v>
      </c>
      <c r="C4" s="97"/>
      <c r="D4" s="91"/>
      <c r="E4" s="98"/>
      <c r="F4" s="88">
        <v>18.0</v>
      </c>
      <c r="G4" s="89">
        <v>17.0</v>
      </c>
      <c r="H4" s="89">
        <v>20.0</v>
      </c>
      <c r="I4" s="89">
        <v>23.0</v>
      </c>
      <c r="J4" s="91"/>
      <c r="K4" s="91"/>
      <c r="L4" s="89">
        <v>21.0</v>
      </c>
      <c r="M4" s="89">
        <v>20.0</v>
      </c>
      <c r="N4" s="89">
        <v>17.0</v>
      </c>
      <c r="O4" s="91"/>
      <c r="P4" s="48"/>
      <c r="Q4" s="48"/>
      <c r="R4" s="48"/>
      <c r="S4" s="48"/>
      <c r="T4" s="48"/>
    </row>
    <row r="5">
      <c r="A5" s="3" t="s">
        <v>24</v>
      </c>
      <c r="B5" s="87">
        <v>14.0</v>
      </c>
      <c r="C5" s="97"/>
      <c r="D5" s="91"/>
      <c r="E5" s="98"/>
      <c r="F5" s="88">
        <v>24.0</v>
      </c>
      <c r="G5" s="89">
        <v>21.0</v>
      </c>
      <c r="H5" s="89">
        <v>23.0</v>
      </c>
      <c r="I5" s="89">
        <v>15.0</v>
      </c>
      <c r="J5" s="91"/>
      <c r="K5" s="91"/>
      <c r="L5" s="89">
        <v>16.0</v>
      </c>
      <c r="M5" s="89">
        <v>19.0</v>
      </c>
      <c r="N5" s="89">
        <v>21.0</v>
      </c>
      <c r="O5" s="91"/>
      <c r="P5" s="48"/>
      <c r="Q5" s="48"/>
      <c r="R5" s="48"/>
      <c r="S5" s="48"/>
      <c r="T5" s="48"/>
    </row>
    <row r="6">
      <c r="A6" s="3" t="s">
        <v>25</v>
      </c>
      <c r="B6" s="87">
        <v>4.0</v>
      </c>
      <c r="C6" s="97"/>
      <c r="D6" s="91"/>
      <c r="E6" s="98"/>
      <c r="F6" s="88">
        <v>9.0</v>
      </c>
      <c r="G6" s="89">
        <v>7.0</v>
      </c>
      <c r="H6" s="89">
        <v>6.0</v>
      </c>
      <c r="I6" s="89">
        <v>12.0</v>
      </c>
      <c r="J6" s="91"/>
      <c r="K6" s="91"/>
      <c r="L6" s="89">
        <v>10.0</v>
      </c>
      <c r="M6" s="89">
        <v>11.0</v>
      </c>
      <c r="N6" s="89">
        <v>11.0</v>
      </c>
      <c r="O6" s="91"/>
      <c r="P6" s="48"/>
      <c r="Q6" s="48"/>
      <c r="R6" s="48"/>
      <c r="S6" s="48"/>
      <c r="T6" s="48"/>
    </row>
    <row r="7">
      <c r="A7" s="3" t="s">
        <v>26</v>
      </c>
      <c r="B7" s="87">
        <v>3.0</v>
      </c>
      <c r="C7" s="97"/>
      <c r="D7" s="91"/>
      <c r="E7" s="98"/>
      <c r="F7" s="88">
        <v>11.0</v>
      </c>
      <c r="G7" s="89">
        <v>13.0</v>
      </c>
      <c r="H7" s="89">
        <v>17.0</v>
      </c>
      <c r="I7" s="89">
        <v>11.0</v>
      </c>
      <c r="J7" s="91"/>
      <c r="K7" s="91"/>
      <c r="L7" s="89">
        <v>3.0</v>
      </c>
      <c r="M7" s="89">
        <v>3.0</v>
      </c>
      <c r="N7" s="89">
        <v>3.0</v>
      </c>
      <c r="O7" s="91"/>
      <c r="P7" s="48"/>
      <c r="Q7" s="48"/>
      <c r="R7" s="48"/>
      <c r="S7" s="48"/>
      <c r="T7" s="48"/>
    </row>
    <row r="8">
      <c r="A8" s="3" t="s">
        <v>27</v>
      </c>
      <c r="B8" s="87">
        <v>10.0</v>
      </c>
      <c r="C8" s="97"/>
      <c r="D8" s="91"/>
      <c r="E8" s="98"/>
      <c r="F8" s="88">
        <v>12.0</v>
      </c>
      <c r="G8" s="89">
        <v>10.0</v>
      </c>
      <c r="H8" s="89">
        <v>3.0</v>
      </c>
      <c r="I8" s="89">
        <v>3.0</v>
      </c>
      <c r="J8" s="91"/>
      <c r="K8" s="91"/>
      <c r="L8" s="89">
        <v>12.0</v>
      </c>
      <c r="M8" s="89">
        <v>8.0</v>
      </c>
      <c r="N8" s="89">
        <v>9.0</v>
      </c>
      <c r="O8" s="91"/>
      <c r="P8" s="48"/>
      <c r="Q8" s="48"/>
      <c r="R8" s="48"/>
      <c r="S8" s="48"/>
      <c r="T8" s="48"/>
    </row>
    <row r="9">
      <c r="A9" s="3" t="s">
        <v>28</v>
      </c>
      <c r="B9" s="87">
        <v>17.0</v>
      </c>
      <c r="C9" s="97"/>
      <c r="D9" s="91"/>
      <c r="E9" s="98"/>
      <c r="F9" s="88">
        <v>19.0</v>
      </c>
      <c r="G9" s="89">
        <v>18.0</v>
      </c>
      <c r="H9" s="89">
        <v>19.0</v>
      </c>
      <c r="I9" s="89">
        <v>19.0</v>
      </c>
      <c r="J9" s="91"/>
      <c r="K9" s="91"/>
      <c r="L9" s="89">
        <v>24.0</v>
      </c>
      <c r="M9" s="89">
        <v>24.0</v>
      </c>
      <c r="N9" s="89">
        <v>26.0</v>
      </c>
      <c r="O9" s="91"/>
      <c r="P9" s="48"/>
      <c r="Q9" s="48"/>
      <c r="R9" s="48"/>
      <c r="S9" s="48"/>
      <c r="T9" s="48"/>
    </row>
    <row r="10">
      <c r="A10" s="3" t="s">
        <v>29</v>
      </c>
      <c r="B10" s="87">
        <v>21.0</v>
      </c>
      <c r="C10" s="97"/>
      <c r="D10" s="91"/>
      <c r="E10" s="98"/>
      <c r="F10" s="88">
        <v>29.0</v>
      </c>
      <c r="G10" s="89">
        <v>28.0</v>
      </c>
      <c r="H10" s="89">
        <v>16.0</v>
      </c>
      <c r="I10" s="89">
        <v>17.0</v>
      </c>
      <c r="J10" s="91"/>
      <c r="K10" s="91"/>
      <c r="L10" s="89">
        <v>23.0</v>
      </c>
      <c r="M10" s="89">
        <v>23.0</v>
      </c>
      <c r="N10" s="89">
        <v>22.0</v>
      </c>
      <c r="O10" s="91"/>
      <c r="P10" s="48"/>
      <c r="Q10" s="48"/>
      <c r="R10" s="48"/>
      <c r="S10" s="48"/>
      <c r="T10" s="48"/>
    </row>
    <row r="11">
      <c r="A11" s="3" t="s">
        <v>30</v>
      </c>
      <c r="B11" s="87">
        <v>6.0</v>
      </c>
      <c r="C11" s="97"/>
      <c r="D11" s="91"/>
      <c r="E11" s="98"/>
      <c r="F11" s="88">
        <v>1.0</v>
      </c>
      <c r="G11" s="89">
        <v>4.0</v>
      </c>
      <c r="H11" s="89">
        <v>2.0</v>
      </c>
      <c r="I11" s="89">
        <v>1.0</v>
      </c>
      <c r="J11" s="91"/>
      <c r="K11" s="91"/>
      <c r="L11" s="89">
        <v>2.0</v>
      </c>
      <c r="M11" s="89">
        <v>1.0</v>
      </c>
      <c r="N11" s="89">
        <v>1.0</v>
      </c>
      <c r="O11" s="91"/>
      <c r="P11" s="48"/>
      <c r="Q11" s="48"/>
      <c r="R11" s="48"/>
      <c r="S11" s="48"/>
      <c r="T11" s="48"/>
    </row>
    <row r="12">
      <c r="A12" s="3" t="s">
        <v>31</v>
      </c>
      <c r="B12" s="87">
        <v>7.0</v>
      </c>
      <c r="C12" s="97"/>
      <c r="D12" s="91"/>
      <c r="E12" s="98"/>
      <c r="F12" s="88">
        <v>4.0</v>
      </c>
      <c r="G12" s="89">
        <v>2.0</v>
      </c>
      <c r="H12" s="89">
        <v>7.0</v>
      </c>
      <c r="I12" s="89">
        <v>10.0</v>
      </c>
      <c r="J12" s="91"/>
      <c r="K12" s="91"/>
      <c r="L12" s="89">
        <v>8.0</v>
      </c>
      <c r="M12" s="89">
        <v>5.0</v>
      </c>
      <c r="N12" s="89">
        <v>6.0</v>
      </c>
      <c r="O12" s="91"/>
      <c r="P12" s="48"/>
      <c r="Q12" s="48"/>
      <c r="R12" s="48"/>
      <c r="S12" s="48"/>
      <c r="T12" s="48"/>
    </row>
    <row r="13">
      <c r="A13" s="3" t="s">
        <v>32</v>
      </c>
      <c r="B13" s="87">
        <v>22.0</v>
      </c>
      <c r="C13" s="97"/>
      <c r="D13" s="91"/>
      <c r="E13" s="98"/>
      <c r="F13" s="88">
        <v>23.0</v>
      </c>
      <c r="G13" s="89">
        <v>23.0</v>
      </c>
      <c r="H13" s="89">
        <v>21.0</v>
      </c>
      <c r="I13" s="89">
        <v>25.0</v>
      </c>
      <c r="J13" s="91"/>
      <c r="K13" s="91"/>
      <c r="L13" s="89">
        <v>14.0</v>
      </c>
      <c r="M13" s="89">
        <v>17.0</v>
      </c>
      <c r="N13" s="89">
        <v>20.0</v>
      </c>
      <c r="O13" s="91"/>
      <c r="P13" s="48"/>
      <c r="Q13" s="48"/>
      <c r="R13" s="48"/>
      <c r="S13" s="48"/>
      <c r="T13" s="48"/>
    </row>
    <row r="14">
      <c r="A14" s="3" t="s">
        <v>33</v>
      </c>
      <c r="B14" s="87">
        <v>5.0</v>
      </c>
      <c r="C14" s="97"/>
      <c r="D14" s="91"/>
      <c r="E14" s="98"/>
      <c r="F14" s="88">
        <v>5.0</v>
      </c>
      <c r="G14" s="89">
        <v>9.0</v>
      </c>
      <c r="H14" s="89">
        <v>13.0</v>
      </c>
      <c r="I14" s="89">
        <v>9.0</v>
      </c>
      <c r="J14" s="91"/>
      <c r="K14" s="91"/>
      <c r="L14" s="89">
        <v>9.0</v>
      </c>
      <c r="M14" s="89">
        <v>7.0</v>
      </c>
      <c r="N14" s="89">
        <v>4.0</v>
      </c>
      <c r="O14" s="91"/>
      <c r="P14" s="48"/>
      <c r="Q14" s="48"/>
      <c r="R14" s="48"/>
      <c r="S14" s="48"/>
      <c r="T14" s="48"/>
    </row>
    <row r="15">
      <c r="A15" s="3" t="s">
        <v>34</v>
      </c>
      <c r="B15" s="87">
        <v>25.0</v>
      </c>
      <c r="C15" s="97"/>
      <c r="D15" s="91"/>
      <c r="E15" s="98"/>
      <c r="F15" s="88">
        <v>25.0</v>
      </c>
      <c r="G15" s="89">
        <v>24.0</v>
      </c>
      <c r="H15" s="89">
        <v>25.0</v>
      </c>
      <c r="I15" s="89">
        <v>27.0</v>
      </c>
      <c r="J15" s="91"/>
      <c r="K15" s="91"/>
      <c r="L15" s="89">
        <v>28.0</v>
      </c>
      <c r="M15" s="89">
        <v>29.0</v>
      </c>
      <c r="N15" s="89">
        <v>27.0</v>
      </c>
      <c r="O15" s="91"/>
      <c r="P15" s="48"/>
      <c r="Q15" s="48"/>
      <c r="R15" s="48"/>
      <c r="S15" s="48"/>
      <c r="T15" s="48"/>
    </row>
    <row r="16">
      <c r="A16" s="3" t="s">
        <v>35</v>
      </c>
      <c r="B16" s="87">
        <v>8.0</v>
      </c>
      <c r="C16" s="97"/>
      <c r="D16" s="91"/>
      <c r="E16" s="98"/>
      <c r="F16" s="88">
        <v>2.0</v>
      </c>
      <c r="G16" s="89">
        <v>5.0</v>
      </c>
      <c r="H16" s="89">
        <v>5.0</v>
      </c>
      <c r="I16" s="89">
        <v>4.0</v>
      </c>
      <c r="J16" s="91"/>
      <c r="K16" s="91"/>
      <c r="L16" s="89">
        <v>4.0</v>
      </c>
      <c r="M16" s="89">
        <v>2.0</v>
      </c>
      <c r="N16" s="89">
        <v>8.0</v>
      </c>
      <c r="O16" s="91"/>
      <c r="P16" s="48"/>
      <c r="Q16" s="48"/>
      <c r="R16" s="48"/>
      <c r="S16" s="48"/>
      <c r="T16" s="48"/>
    </row>
    <row r="17">
      <c r="A17" s="3" t="s">
        <v>37</v>
      </c>
      <c r="B17" s="87">
        <v>15.0</v>
      </c>
      <c r="C17" s="97"/>
      <c r="D17" s="91"/>
      <c r="E17" s="98"/>
      <c r="F17" s="88">
        <v>17.0</v>
      </c>
      <c r="G17" s="89">
        <v>19.0</v>
      </c>
      <c r="H17" s="89">
        <v>24.0</v>
      </c>
      <c r="I17" s="89">
        <v>21.0</v>
      </c>
      <c r="J17" s="91"/>
      <c r="K17" s="91"/>
      <c r="L17" s="89">
        <v>15.0</v>
      </c>
      <c r="M17" s="89">
        <v>16.0</v>
      </c>
      <c r="N17" s="89">
        <v>23.0</v>
      </c>
      <c r="O17" s="91"/>
      <c r="P17" s="48"/>
      <c r="Q17" s="48"/>
      <c r="R17" s="48"/>
      <c r="S17" s="48"/>
      <c r="T17" s="48"/>
    </row>
    <row r="18">
      <c r="A18" s="3" t="s">
        <v>38</v>
      </c>
      <c r="B18" s="87">
        <v>26.0</v>
      </c>
      <c r="C18" s="97"/>
      <c r="D18" s="91"/>
      <c r="E18" s="98"/>
      <c r="F18" s="88">
        <v>15.0</v>
      </c>
      <c r="G18" s="89">
        <v>20.0</v>
      </c>
      <c r="H18" s="89">
        <v>14.0</v>
      </c>
      <c r="I18" s="89">
        <v>18.0</v>
      </c>
      <c r="J18" s="91"/>
      <c r="K18" s="91"/>
      <c r="L18" s="89">
        <v>17.0</v>
      </c>
      <c r="M18" s="89">
        <v>18.0</v>
      </c>
      <c r="N18" s="89">
        <v>18.0</v>
      </c>
      <c r="O18" s="91"/>
      <c r="P18" s="48"/>
      <c r="Q18" s="48"/>
      <c r="R18" s="48"/>
      <c r="S18" s="48"/>
      <c r="T18" s="48"/>
    </row>
    <row r="19">
      <c r="A19" s="3" t="s">
        <v>39</v>
      </c>
      <c r="B19" s="87">
        <v>24.0</v>
      </c>
      <c r="C19" s="97"/>
      <c r="D19" s="91"/>
      <c r="E19" s="98"/>
      <c r="F19" s="88">
        <v>27.0</v>
      </c>
      <c r="G19" s="89">
        <v>27.0</v>
      </c>
      <c r="H19" s="89">
        <v>29.0</v>
      </c>
      <c r="I19" s="89">
        <v>28.0</v>
      </c>
      <c r="J19" s="91"/>
      <c r="K19" s="91"/>
      <c r="L19" s="89">
        <v>26.0</v>
      </c>
      <c r="M19" s="89">
        <v>28.0</v>
      </c>
      <c r="N19" s="89">
        <v>29.0</v>
      </c>
      <c r="O19" s="91"/>
      <c r="P19" s="48"/>
      <c r="Q19" s="48"/>
      <c r="R19" s="48"/>
      <c r="S19" s="48"/>
      <c r="T19" s="48"/>
    </row>
    <row r="20">
      <c r="A20" s="3" t="s">
        <v>40</v>
      </c>
      <c r="B20" s="87">
        <v>19.0</v>
      </c>
      <c r="C20" s="97"/>
      <c r="D20" s="91"/>
      <c r="E20" s="98"/>
      <c r="F20" s="88">
        <v>16.0</v>
      </c>
      <c r="G20" s="89">
        <v>15.0</v>
      </c>
      <c r="H20" s="89">
        <v>15.0</v>
      </c>
      <c r="I20" s="89">
        <v>16.0</v>
      </c>
      <c r="J20" s="91"/>
      <c r="K20" s="91"/>
      <c r="L20" s="89">
        <v>11.0</v>
      </c>
      <c r="M20" s="89">
        <v>12.0</v>
      </c>
      <c r="N20" s="89">
        <v>12.0</v>
      </c>
      <c r="O20" s="91"/>
      <c r="P20" s="48"/>
      <c r="Q20" s="48"/>
      <c r="R20" s="48"/>
      <c r="S20" s="48"/>
      <c r="T20" s="48"/>
    </row>
    <row r="21">
      <c r="A21" s="3" t="s">
        <v>41</v>
      </c>
      <c r="B21" s="87">
        <v>20.0</v>
      </c>
      <c r="C21" s="97"/>
      <c r="D21" s="91"/>
      <c r="E21" s="98"/>
      <c r="F21" s="88">
        <v>28.0</v>
      </c>
      <c r="G21" s="89">
        <v>30.0</v>
      </c>
      <c r="H21" s="89">
        <v>30.0</v>
      </c>
      <c r="I21" s="89">
        <v>29.0</v>
      </c>
      <c r="J21" s="91"/>
      <c r="K21" s="91"/>
      <c r="L21" s="89">
        <v>29.0</v>
      </c>
      <c r="M21" s="89">
        <v>30.0</v>
      </c>
      <c r="N21" s="89">
        <v>30.0</v>
      </c>
      <c r="O21" s="91"/>
      <c r="P21" s="48"/>
      <c r="Q21" s="48"/>
      <c r="R21" s="48"/>
      <c r="S21" s="48"/>
      <c r="T21" s="48"/>
    </row>
    <row r="22">
      <c r="A22" s="3" t="s">
        <v>42</v>
      </c>
      <c r="B22" s="87">
        <v>2.0</v>
      </c>
      <c r="C22" s="97"/>
      <c r="D22" s="91"/>
      <c r="E22" s="98"/>
      <c r="F22" s="88">
        <v>14.0</v>
      </c>
      <c r="G22" s="89">
        <v>12.0</v>
      </c>
      <c r="H22" s="89">
        <v>12.0</v>
      </c>
      <c r="I22" s="89">
        <v>5.0</v>
      </c>
      <c r="J22" s="91"/>
      <c r="K22" s="91"/>
      <c r="L22" s="89">
        <v>6.0</v>
      </c>
      <c r="M22" s="89">
        <v>10.0</v>
      </c>
      <c r="N22" s="89">
        <v>10.0</v>
      </c>
      <c r="O22" s="91"/>
      <c r="P22" s="48"/>
      <c r="Q22" s="48"/>
      <c r="R22" s="48"/>
      <c r="S22" s="48"/>
      <c r="T22" s="48"/>
    </row>
    <row r="23">
      <c r="A23" s="3" t="s">
        <v>43</v>
      </c>
      <c r="B23" s="87">
        <v>28.0</v>
      </c>
      <c r="C23" s="97"/>
      <c r="D23" s="91"/>
      <c r="E23" s="98"/>
      <c r="F23" s="88">
        <v>21.0</v>
      </c>
      <c r="G23" s="89">
        <v>22.0</v>
      </c>
      <c r="H23" s="89">
        <v>27.0</v>
      </c>
      <c r="I23" s="89">
        <v>24.0</v>
      </c>
      <c r="J23" s="91"/>
      <c r="K23" s="91"/>
      <c r="L23" s="89">
        <v>27.0</v>
      </c>
      <c r="M23" s="89">
        <v>25.0</v>
      </c>
      <c r="N23" s="89">
        <v>24.0</v>
      </c>
      <c r="O23" s="91"/>
      <c r="P23" s="48"/>
      <c r="Q23" s="48"/>
      <c r="R23" s="48"/>
      <c r="S23" s="48"/>
      <c r="T23" s="48"/>
    </row>
    <row r="24">
      <c r="A24" s="3" t="s">
        <v>44</v>
      </c>
      <c r="B24" s="87">
        <v>30.0</v>
      </c>
      <c r="C24" s="97"/>
      <c r="D24" s="91"/>
      <c r="E24" s="98"/>
      <c r="F24" s="88">
        <v>30.0</v>
      </c>
      <c r="G24" s="89">
        <v>29.0</v>
      </c>
      <c r="H24" s="89">
        <v>28.0</v>
      </c>
      <c r="I24" s="89">
        <v>30.0</v>
      </c>
      <c r="J24" s="91"/>
      <c r="K24" s="91"/>
      <c r="L24" s="89">
        <v>30.0</v>
      </c>
      <c r="M24" s="89">
        <v>26.0</v>
      </c>
      <c r="N24" s="89">
        <v>28.0</v>
      </c>
      <c r="O24" s="91"/>
      <c r="P24" s="48"/>
      <c r="Q24" s="48"/>
      <c r="R24" s="48"/>
      <c r="S24" s="48"/>
      <c r="T24" s="48"/>
    </row>
    <row r="25">
      <c r="A25" s="3" t="s">
        <v>45</v>
      </c>
      <c r="B25" s="87">
        <v>13.0</v>
      </c>
      <c r="C25" s="97"/>
      <c r="D25" s="91"/>
      <c r="E25" s="98"/>
      <c r="F25" s="88">
        <v>13.0</v>
      </c>
      <c r="G25" s="89">
        <v>11.0</v>
      </c>
      <c r="H25" s="89">
        <v>10.0</v>
      </c>
      <c r="I25" s="89">
        <v>8.0</v>
      </c>
      <c r="J25" s="91"/>
      <c r="K25" s="91"/>
      <c r="L25" s="89">
        <v>18.0</v>
      </c>
      <c r="M25" s="89">
        <v>22.0</v>
      </c>
      <c r="N25" s="89">
        <v>14.0</v>
      </c>
      <c r="O25" s="91"/>
      <c r="P25" s="48"/>
      <c r="Q25" s="48"/>
      <c r="R25" s="48"/>
      <c r="S25" s="48"/>
      <c r="T25" s="48"/>
    </row>
    <row r="26">
      <c r="A26" s="3" t="s">
        <v>46</v>
      </c>
      <c r="B26" s="87">
        <v>9.0</v>
      </c>
      <c r="C26" s="97"/>
      <c r="D26" s="91"/>
      <c r="E26" s="98"/>
      <c r="F26" s="88">
        <v>6.0</v>
      </c>
      <c r="G26" s="89">
        <v>1.0</v>
      </c>
      <c r="H26" s="89">
        <v>4.0</v>
      </c>
      <c r="I26" s="89">
        <v>14.0</v>
      </c>
      <c r="J26" s="91"/>
      <c r="K26" s="91"/>
      <c r="L26" s="89">
        <v>5.0</v>
      </c>
      <c r="M26" s="89">
        <v>9.0</v>
      </c>
      <c r="N26" s="89">
        <v>7.0</v>
      </c>
      <c r="O26" s="91"/>
      <c r="P26" s="48"/>
      <c r="Q26" s="48"/>
      <c r="R26" s="48"/>
      <c r="S26" s="48"/>
      <c r="T26" s="48"/>
    </row>
    <row r="27">
      <c r="A27" s="3" t="s">
        <v>47</v>
      </c>
      <c r="B27" s="87">
        <v>23.0</v>
      </c>
      <c r="C27" s="97"/>
      <c r="D27" s="91"/>
      <c r="E27" s="98"/>
      <c r="F27" s="88">
        <v>20.0</v>
      </c>
      <c r="G27" s="89">
        <v>16.0</v>
      </c>
      <c r="H27" s="89">
        <v>18.0</v>
      </c>
      <c r="I27" s="89">
        <v>20.0</v>
      </c>
      <c r="J27" s="91"/>
      <c r="K27" s="91"/>
      <c r="L27" s="89">
        <v>25.0</v>
      </c>
      <c r="M27" s="89">
        <v>27.0</v>
      </c>
      <c r="N27" s="89">
        <v>25.0</v>
      </c>
      <c r="O27" s="91"/>
      <c r="P27" s="48"/>
      <c r="Q27" s="48"/>
      <c r="R27" s="48"/>
      <c r="S27" s="48"/>
      <c r="T27" s="48"/>
    </row>
    <row r="28">
      <c r="A28" s="3" t="s">
        <v>48</v>
      </c>
      <c r="B28" s="87">
        <v>1.0</v>
      </c>
      <c r="C28" s="97"/>
      <c r="D28" s="91"/>
      <c r="E28" s="98"/>
      <c r="F28" s="88">
        <v>3.0</v>
      </c>
      <c r="G28" s="89">
        <v>6.0</v>
      </c>
      <c r="H28" s="89">
        <v>9.0</v>
      </c>
      <c r="I28" s="89">
        <v>7.0</v>
      </c>
      <c r="J28" s="91"/>
      <c r="K28" s="91"/>
      <c r="L28" s="89">
        <v>7.0</v>
      </c>
      <c r="M28" s="89">
        <v>7.0</v>
      </c>
      <c r="N28" s="89">
        <v>2.0</v>
      </c>
      <c r="O28" s="91"/>
      <c r="P28" s="48"/>
      <c r="Q28" s="48"/>
      <c r="R28" s="48"/>
      <c r="S28" s="48"/>
      <c r="T28" s="48"/>
    </row>
    <row r="29">
      <c r="A29" s="3" t="s">
        <v>49</v>
      </c>
      <c r="B29" s="87">
        <v>11.0</v>
      </c>
      <c r="C29" s="97"/>
      <c r="D29" s="91"/>
      <c r="E29" s="98"/>
      <c r="F29" s="88">
        <v>7.0</v>
      </c>
      <c r="G29" s="89">
        <v>8.0</v>
      </c>
      <c r="H29" s="89">
        <v>11.0</v>
      </c>
      <c r="I29" s="89">
        <v>13.0</v>
      </c>
      <c r="J29" s="91"/>
      <c r="K29" s="91"/>
      <c r="L29" s="89">
        <v>13.0</v>
      </c>
      <c r="M29" s="89">
        <v>13.0</v>
      </c>
      <c r="N29" s="89">
        <v>16.0</v>
      </c>
      <c r="O29" s="91"/>
      <c r="P29" s="48"/>
      <c r="Q29" s="48"/>
      <c r="R29" s="48"/>
      <c r="S29" s="48"/>
      <c r="T29" s="48"/>
    </row>
    <row r="30">
      <c r="A30" s="3" t="s">
        <v>50</v>
      </c>
      <c r="B30" s="87">
        <v>29.0</v>
      </c>
      <c r="C30" s="97"/>
      <c r="D30" s="91"/>
      <c r="E30" s="98"/>
      <c r="F30" s="88">
        <v>26.0</v>
      </c>
      <c r="G30" s="89">
        <v>26.0</v>
      </c>
      <c r="H30" s="89">
        <v>22.0</v>
      </c>
      <c r="I30" s="89">
        <v>22.0</v>
      </c>
      <c r="J30" s="91"/>
      <c r="K30" s="91"/>
      <c r="L30" s="89">
        <v>22.0</v>
      </c>
      <c r="M30" s="89">
        <v>14.0</v>
      </c>
      <c r="N30" s="89">
        <v>13.0</v>
      </c>
      <c r="O30" s="91"/>
      <c r="P30" s="48"/>
      <c r="Q30" s="48"/>
      <c r="R30" s="48"/>
      <c r="S30" s="48"/>
      <c r="T30" s="48"/>
    </row>
    <row r="31">
      <c r="A31" s="3" t="s">
        <v>51</v>
      </c>
      <c r="B31" s="87">
        <v>12.0</v>
      </c>
      <c r="C31" s="97"/>
      <c r="D31" s="91"/>
      <c r="E31" s="98"/>
      <c r="F31" s="88">
        <v>8.0</v>
      </c>
      <c r="G31" s="89">
        <v>14.0</v>
      </c>
      <c r="H31" s="89">
        <v>8.0</v>
      </c>
      <c r="I31" s="89">
        <v>6.0</v>
      </c>
      <c r="J31" s="91"/>
      <c r="K31" s="91"/>
      <c r="L31" s="89">
        <v>19.0</v>
      </c>
      <c r="M31" s="89">
        <v>15.0</v>
      </c>
      <c r="N31" s="89">
        <v>15.0</v>
      </c>
      <c r="O31" s="91"/>
      <c r="P31" s="48"/>
      <c r="Q31" s="48"/>
      <c r="R31" s="48"/>
      <c r="S31" s="48"/>
      <c r="T31" s="48"/>
    </row>
    <row r="32">
      <c r="A32" s="46"/>
      <c r="B32" s="93"/>
      <c r="C32" s="64"/>
      <c r="D32" s="48"/>
      <c r="E32" s="61"/>
      <c r="F32" s="64"/>
      <c r="G32" s="48"/>
      <c r="H32" s="48"/>
      <c r="I32" s="48"/>
      <c r="J32" s="48"/>
      <c r="K32" s="48"/>
      <c r="L32" s="48"/>
      <c r="M32" s="48"/>
      <c r="N32" s="48"/>
      <c r="O32" s="48"/>
      <c r="P32" s="48"/>
      <c r="Q32" s="48"/>
      <c r="R32" s="48"/>
      <c r="S32" s="48"/>
      <c r="T32" s="48"/>
    </row>
    <row r="33">
      <c r="A33" s="46"/>
      <c r="B33" s="94" t="str">
        <f>POST!M10</f>
        <v>Again do not make changes to the cells. Someone moved a cell &amp; it's contents and it messed with the formula (probably dragged and dropped it).</v>
      </c>
      <c r="Q33" s="48"/>
      <c r="R33" s="48"/>
      <c r="S33" s="48"/>
      <c r="T33" s="48"/>
    </row>
    <row r="34">
      <c r="A34" s="3" t="s">
        <v>507</v>
      </c>
      <c r="B34" s="93"/>
      <c r="C34" s="6" t="str">
        <f>REC!C138</f>
        <v>1-1</v>
      </c>
      <c r="D34" s="6" t="str">
        <f>REC!D138</f>
        <v>3-4</v>
      </c>
      <c r="E34" s="6" t="str">
        <f>REC!E138</f>
        <v>2-4</v>
      </c>
      <c r="F34" s="6" t="str">
        <f>REC!F138</f>
        <v>4-3</v>
      </c>
      <c r="G34" s="6" t="str">
        <f>REC!G138</f>
        <v>3-4</v>
      </c>
      <c r="H34" s="6" t="str">
        <f>REC!H138</f>
        <v>3-5</v>
      </c>
      <c r="I34" s="6" t="str">
        <f>REC!I138</f>
        <v>2-5</v>
      </c>
      <c r="J34" s="6" t="str">
        <f>REC!J138</f>
        <v>3-3</v>
      </c>
      <c r="K34" s="6" t="str">
        <f>REC!K138</f>
        <v>1-2</v>
      </c>
      <c r="L34" s="6" t="str">
        <f>REC!L138</f>
        <v>3-5</v>
      </c>
      <c r="M34" s="6" t="str">
        <f>REC!M138</f>
        <v>4-3</v>
      </c>
      <c r="N34" s="6" t="str">
        <f>REC!N138</f>
        <v>6-2</v>
      </c>
      <c r="O34" s="6" t="str">
        <f>REC!O138</f>
        <v>-35--41</v>
      </c>
      <c r="P34" s="6" t="str">
        <f>REC!P136</f>
        <v/>
      </c>
      <c r="Q34" s="6" t="str">
        <f>REC!Q136</f>
        <v/>
      </c>
      <c r="R34" s="6" t="str">
        <f>REC!R136</f>
        <v/>
      </c>
      <c r="S34" s="6" t="str">
        <f>REC!S136</f>
        <v/>
      </c>
      <c r="T34" s="6" t="str">
        <f>REC!T136</f>
        <v/>
      </c>
    </row>
    <row r="35">
      <c r="A35" s="52" t="s">
        <v>509</v>
      </c>
      <c r="B35" s="93"/>
      <c r="C35" s="6" t="str">
        <f>REC!C170</f>
        <v>1-1</v>
      </c>
      <c r="D35" s="6" t="str">
        <f>REC!D170</f>
        <v>4-5</v>
      </c>
      <c r="E35" s="6" t="str">
        <f>REC!E170</f>
        <v>6-9</v>
      </c>
      <c r="F35" s="6" t="str">
        <f>REC!F170</f>
        <v>10-12</v>
      </c>
      <c r="G35" s="6" t="str">
        <f>REC!G170</f>
        <v>13-16</v>
      </c>
      <c r="H35" s="6" t="str">
        <f>REC!H170</f>
        <v>16-21</v>
      </c>
      <c r="I35" s="6" t="str">
        <f>REC!I170</f>
        <v>18-26</v>
      </c>
      <c r="J35" s="6" t="str">
        <f>REC!J170</f>
        <v>21-29</v>
      </c>
      <c r="K35" s="6" t="str">
        <f>REC!K170</f>
        <v>22-31</v>
      </c>
      <c r="L35" s="6" t="str">
        <f>REC!L170</f>
        <v>25-36</v>
      </c>
      <c r="M35" s="6" t="str">
        <f>REC!M170</f>
        <v>29-39</v>
      </c>
      <c r="N35" s="6" t="str">
        <f>REC!N170</f>
        <v>35-41</v>
      </c>
      <c r="O35" s="6" t="str">
        <f>REC!O170</f>
        <v>-</v>
      </c>
      <c r="P35" s="6" t="str">
        <f>REC!P168</f>
        <v/>
      </c>
      <c r="Q35" s="6" t="str">
        <f>REC!Q168</f>
        <v/>
      </c>
      <c r="R35" s="6" t="str">
        <f>REC!R168</f>
        <v/>
      </c>
      <c r="S35" s="6" t="str">
        <f>REC!S168</f>
        <v/>
      </c>
      <c r="T35" s="6" t="str">
        <f>REC!T168</f>
        <v/>
      </c>
    </row>
    <row r="36">
      <c r="A36" s="52" t="s">
        <v>270</v>
      </c>
      <c r="B36" s="63" t="s">
        <v>534</v>
      </c>
      <c r="C36" s="93"/>
      <c r="D36" s="93"/>
      <c r="E36" s="93"/>
      <c r="F36" s="63" t="s">
        <v>535</v>
      </c>
      <c r="G36" s="63" t="s">
        <v>536</v>
      </c>
      <c r="H36" s="63" t="s">
        <v>537</v>
      </c>
      <c r="I36" s="63" t="s">
        <v>538</v>
      </c>
      <c r="J36" s="93"/>
      <c r="K36" s="93"/>
      <c r="L36" s="63" t="s">
        <v>539</v>
      </c>
      <c r="M36" s="52" t="s">
        <v>540</v>
      </c>
      <c r="N36" s="52" t="s">
        <v>541</v>
      </c>
      <c r="O36" s="48"/>
      <c r="P36" s="48"/>
      <c r="Q36" s="48"/>
      <c r="R36" s="48"/>
      <c r="S36" s="48"/>
      <c r="T36" s="46"/>
    </row>
  </sheetData>
  <autoFilter ref="$A$1:$O$31"/>
  <mergeCells count="1">
    <mergeCell ref="B33:P33"/>
  </mergeCells>
  <conditionalFormatting sqref="A1">
    <cfRule type="containsText" dxfId="3" priority="1" operator="containsText" text="SORT BY COLUMN A">
      <formula>NOT(ISERROR(SEARCH(("SORT BY COLUMN A"),(A1))))</formula>
    </cfRule>
  </conditionalFormatting>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20.71"/>
    <col customWidth="1" min="2" max="19" width="7.29"/>
    <col customWidth="1" min="20" max="20" width="17.29"/>
  </cols>
  <sheetData>
    <row r="1">
      <c r="A1" s="86" t="str">
        <f>if(and(A2="Atlanta", A3="Boston", A4="Brooklyn", A5="Charlotte"),"","SORT BY COLUMN A")</f>
        <v/>
      </c>
      <c r="B1" s="47" t="str">
        <f>POST!C1</f>
        <v>0 - 10/20/2014</v>
      </c>
      <c r="C1" s="47" t="str">
        <f>POST!D1</f>
        <v>1 - 11/3/2014</v>
      </c>
      <c r="D1" s="47" t="str">
        <f>POST!E1</f>
        <v>2 - 11/17/2014</v>
      </c>
      <c r="E1" s="47" t="str">
        <f>POST!F1</f>
        <v>3 - 12/1/2014</v>
      </c>
      <c r="F1" s="47" t="str">
        <f>POST!G1</f>
        <v>4 - 12/15/2014</v>
      </c>
      <c r="G1" s="47" t="str">
        <f>POST!H1</f>
        <v>5 - 12/29/2014</v>
      </c>
      <c r="H1" s="47" t="str">
        <f>POST!I1</f>
        <v>6 - 1/12/2015</v>
      </c>
      <c r="I1" s="47" t="str">
        <f>POST!J1</f>
        <v>7 - 1/26/2015</v>
      </c>
      <c r="J1" s="47" t="str">
        <f>POST!K1</f>
        <v>8 - 2/9/2015</v>
      </c>
      <c r="K1" s="47" t="str">
        <f>POST!L1</f>
        <v>9 - 2/23/2015</v>
      </c>
      <c r="L1" s="47" t="str">
        <f>POST!M1</f>
        <v>10 - 3/9/2015</v>
      </c>
      <c r="M1" s="47" t="str">
        <f>POST!N1</f>
        <v>11 - 3/23/2015</v>
      </c>
      <c r="N1" s="47" t="str">
        <f>POST!O1</f>
        <v>12 - 4/6/2015</v>
      </c>
      <c r="O1" s="47" t="str">
        <f>POST!P1</f>
        <v>13 - 4/20/2015</v>
      </c>
      <c r="P1" s="99"/>
      <c r="Q1" s="99"/>
      <c r="S1" s="99"/>
    </row>
    <row r="2">
      <c r="A2" s="3" t="s">
        <v>1</v>
      </c>
      <c r="B2" s="100">
        <v>16.0</v>
      </c>
      <c r="C2" s="100">
        <v>17.0</v>
      </c>
      <c r="D2" s="92">
        <v>15.0</v>
      </c>
      <c r="E2" s="101">
        <v>12.0</v>
      </c>
      <c r="F2" s="75">
        <v>9.0</v>
      </c>
      <c r="G2" s="92">
        <v>3.0</v>
      </c>
      <c r="H2" s="92">
        <v>2.0</v>
      </c>
      <c r="I2" s="92">
        <v>2.0</v>
      </c>
      <c r="J2" s="92">
        <v>1.0</v>
      </c>
      <c r="K2" s="92">
        <v>2.0</v>
      </c>
      <c r="L2" s="102"/>
      <c r="M2" s="92">
        <v>4.0</v>
      </c>
      <c r="N2" s="92">
        <v>4.0</v>
      </c>
      <c r="O2" s="91"/>
    </row>
    <row r="3">
      <c r="A3" s="3" t="s">
        <v>22</v>
      </c>
      <c r="B3" s="100">
        <v>26.0</v>
      </c>
      <c r="C3" s="100">
        <v>22.0</v>
      </c>
      <c r="D3" s="92">
        <v>18.0</v>
      </c>
      <c r="E3" s="101">
        <v>22.0</v>
      </c>
      <c r="F3" s="75">
        <v>22.0</v>
      </c>
      <c r="G3" s="92">
        <v>24.0</v>
      </c>
      <c r="H3" s="92">
        <v>26.0</v>
      </c>
      <c r="I3" s="92">
        <v>25.0</v>
      </c>
      <c r="J3" s="92">
        <v>23.0</v>
      </c>
      <c r="K3" s="92">
        <v>23.0</v>
      </c>
      <c r="L3" s="102"/>
      <c r="M3" s="92">
        <v>20.0</v>
      </c>
      <c r="N3" s="92">
        <v>16.0</v>
      </c>
      <c r="O3" s="102"/>
    </row>
    <row r="4">
      <c r="A4" s="3" t="s">
        <v>23</v>
      </c>
      <c r="B4" s="100">
        <v>19.0</v>
      </c>
      <c r="C4" s="100">
        <v>19.0</v>
      </c>
      <c r="D4" s="92">
        <v>17.0</v>
      </c>
      <c r="E4" s="101">
        <v>19.0</v>
      </c>
      <c r="F4" s="75">
        <v>19.0</v>
      </c>
      <c r="G4" s="92">
        <v>18.0</v>
      </c>
      <c r="H4" s="92">
        <v>22.0</v>
      </c>
      <c r="I4" s="92">
        <v>22.0</v>
      </c>
      <c r="J4" s="92">
        <v>22.0</v>
      </c>
      <c r="K4" s="92">
        <v>21.0</v>
      </c>
      <c r="L4" s="102"/>
      <c r="M4" s="92">
        <v>22.0</v>
      </c>
      <c r="N4" s="92">
        <v>20.0</v>
      </c>
      <c r="O4" s="102"/>
    </row>
    <row r="5">
      <c r="A5" s="3" t="s">
        <v>24</v>
      </c>
      <c r="B5" s="100">
        <v>17.0</v>
      </c>
      <c r="C5" s="100">
        <v>18.0</v>
      </c>
      <c r="D5" s="92">
        <v>19.0</v>
      </c>
      <c r="E5" s="101">
        <v>28.0</v>
      </c>
      <c r="F5" s="75">
        <v>26.0</v>
      </c>
      <c r="G5" s="92">
        <v>22.0</v>
      </c>
      <c r="H5" s="92">
        <v>20.0</v>
      </c>
      <c r="I5" s="92">
        <v>18.0</v>
      </c>
      <c r="J5" s="92">
        <v>17.0</v>
      </c>
      <c r="K5" s="92">
        <v>22.0</v>
      </c>
      <c r="L5" s="102"/>
      <c r="M5" s="92">
        <v>18.0</v>
      </c>
      <c r="N5" s="92">
        <v>23.0</v>
      </c>
      <c r="O5" s="102"/>
    </row>
    <row r="6">
      <c r="A6" s="3" t="s">
        <v>25</v>
      </c>
      <c r="B6" s="100">
        <v>7.0</v>
      </c>
      <c r="C6" s="100">
        <v>6.0</v>
      </c>
      <c r="D6" s="92">
        <v>7.0</v>
      </c>
      <c r="E6" s="101">
        <v>11.0</v>
      </c>
      <c r="F6" s="75">
        <v>11.0</v>
      </c>
      <c r="G6" s="92">
        <v>4.0</v>
      </c>
      <c r="H6" s="92">
        <v>10.0</v>
      </c>
      <c r="I6" s="92">
        <v>11.0</v>
      </c>
      <c r="J6" s="92">
        <v>11.0</v>
      </c>
      <c r="K6" s="92">
        <v>11.0</v>
      </c>
      <c r="L6" s="102"/>
      <c r="M6" s="92">
        <v>12.0</v>
      </c>
      <c r="N6" s="92">
        <v>10.0</v>
      </c>
      <c r="O6" s="102"/>
    </row>
    <row r="7">
      <c r="A7" s="3" t="s">
        <v>26</v>
      </c>
      <c r="B7" s="100">
        <v>3.0</v>
      </c>
      <c r="C7" s="100">
        <v>5.0</v>
      </c>
      <c r="D7" s="92">
        <v>9.0</v>
      </c>
      <c r="E7" s="101">
        <v>9.0</v>
      </c>
      <c r="F7" s="75">
        <v>12.0</v>
      </c>
      <c r="G7" s="92">
        <v>14.0</v>
      </c>
      <c r="H7" s="92">
        <v>18.0</v>
      </c>
      <c r="I7" s="92">
        <v>10.0</v>
      </c>
      <c r="J7" s="92">
        <v>5.0</v>
      </c>
      <c r="K7" s="92">
        <v>4.0</v>
      </c>
      <c r="L7" s="102"/>
      <c r="M7" s="92">
        <v>2.0</v>
      </c>
      <c r="N7" s="92">
        <v>3.0</v>
      </c>
      <c r="O7" s="102"/>
    </row>
    <row r="8">
      <c r="A8" s="3" t="s">
        <v>27</v>
      </c>
      <c r="B8" s="100">
        <v>10.0</v>
      </c>
      <c r="C8" s="100">
        <v>4.0</v>
      </c>
      <c r="D8" s="92">
        <v>6.0</v>
      </c>
      <c r="E8" s="101">
        <v>6.0</v>
      </c>
      <c r="F8" s="75">
        <v>6.0</v>
      </c>
      <c r="G8" s="92">
        <v>7.0</v>
      </c>
      <c r="H8" s="92">
        <v>6.0</v>
      </c>
      <c r="I8" s="92">
        <v>8.0</v>
      </c>
      <c r="J8" s="92">
        <v>7.0</v>
      </c>
      <c r="K8" s="92">
        <v>8.0</v>
      </c>
      <c r="L8" s="102"/>
      <c r="M8" s="92">
        <v>10.0</v>
      </c>
      <c r="N8" s="92">
        <v>9.0</v>
      </c>
      <c r="O8" s="102"/>
    </row>
    <row r="9">
      <c r="A9" s="3" t="s">
        <v>28</v>
      </c>
      <c r="B9" s="100">
        <v>18.0</v>
      </c>
      <c r="C9" s="100">
        <v>23.0</v>
      </c>
      <c r="D9" s="92">
        <v>28.0</v>
      </c>
      <c r="E9" s="101">
        <v>14.0</v>
      </c>
      <c r="F9" s="75">
        <v>16.0</v>
      </c>
      <c r="G9" s="92">
        <v>21.0</v>
      </c>
      <c r="H9" s="92">
        <v>16.0</v>
      </c>
      <c r="I9" s="92">
        <v>20.0</v>
      </c>
      <c r="J9" s="92">
        <v>25.0</v>
      </c>
      <c r="K9" s="92">
        <v>24.0</v>
      </c>
      <c r="L9" s="102"/>
      <c r="M9" s="92">
        <v>26.0</v>
      </c>
      <c r="N9" s="92">
        <v>25.0</v>
      </c>
      <c r="O9" s="102"/>
    </row>
    <row r="10">
      <c r="A10" s="3" t="s">
        <v>29</v>
      </c>
      <c r="B10" s="100">
        <v>20.0</v>
      </c>
      <c r="C10" s="100">
        <v>28.0</v>
      </c>
      <c r="D10" s="92">
        <v>24.0</v>
      </c>
      <c r="E10" s="101">
        <v>29.0</v>
      </c>
      <c r="F10" s="75">
        <v>27.0</v>
      </c>
      <c r="G10" s="92">
        <v>25.0</v>
      </c>
      <c r="H10" s="92">
        <v>17.0</v>
      </c>
      <c r="I10" s="92">
        <v>19.0</v>
      </c>
      <c r="J10" s="92">
        <v>19.0</v>
      </c>
      <c r="K10" s="92">
        <v>18.0</v>
      </c>
      <c r="L10" s="102"/>
      <c r="M10" s="92">
        <v>23.0</v>
      </c>
      <c r="N10" s="92">
        <v>22.0</v>
      </c>
      <c r="O10" s="102"/>
    </row>
    <row r="11">
      <c r="A11" s="3" t="s">
        <v>30</v>
      </c>
      <c r="B11" s="100">
        <v>5.0</v>
      </c>
      <c r="C11" s="100">
        <v>1.0</v>
      </c>
      <c r="D11" s="92">
        <v>1.0</v>
      </c>
      <c r="E11" s="101">
        <v>1.0</v>
      </c>
      <c r="F11" s="75">
        <v>1.0</v>
      </c>
      <c r="G11" s="92">
        <v>2.0</v>
      </c>
      <c r="H11" s="92">
        <v>1.0</v>
      </c>
      <c r="I11" s="92">
        <v>1.0</v>
      </c>
      <c r="J11" s="92">
        <v>2.0</v>
      </c>
      <c r="K11" s="92">
        <v>1.0</v>
      </c>
      <c r="L11" s="102"/>
      <c r="M11" s="92">
        <v>1.0</v>
      </c>
      <c r="N11" s="92">
        <v>1.0</v>
      </c>
      <c r="O11" s="102"/>
    </row>
    <row r="12">
      <c r="A12" s="3" t="s">
        <v>31</v>
      </c>
      <c r="B12" s="100">
        <v>8.0</v>
      </c>
      <c r="C12" s="100">
        <v>3.0</v>
      </c>
      <c r="D12" s="92">
        <v>2.0</v>
      </c>
      <c r="E12" s="101">
        <v>3.0</v>
      </c>
      <c r="F12" s="75">
        <v>3.0</v>
      </c>
      <c r="G12" s="92">
        <v>6.0</v>
      </c>
      <c r="H12" s="92">
        <v>4.0</v>
      </c>
      <c r="I12" s="92">
        <v>7.0</v>
      </c>
      <c r="J12" s="92">
        <v>6.0</v>
      </c>
      <c r="K12" s="92">
        <v>6.0</v>
      </c>
      <c r="L12" s="102"/>
      <c r="M12" s="92">
        <v>7.0</v>
      </c>
      <c r="N12" s="92">
        <v>6.0</v>
      </c>
      <c r="O12" s="102"/>
    </row>
    <row r="13">
      <c r="A13" s="3" t="s">
        <v>32</v>
      </c>
      <c r="B13" s="100">
        <v>21.0</v>
      </c>
      <c r="C13" s="100">
        <v>26.0</v>
      </c>
      <c r="D13" s="92">
        <v>23.0</v>
      </c>
      <c r="E13" s="101">
        <v>20.0</v>
      </c>
      <c r="F13" s="75">
        <v>24.0</v>
      </c>
      <c r="G13" s="92">
        <v>23.0</v>
      </c>
      <c r="H13" s="92">
        <v>21.0</v>
      </c>
      <c r="I13" s="92">
        <v>24.0</v>
      </c>
      <c r="J13" s="92">
        <v>20.0</v>
      </c>
      <c r="K13" s="92">
        <v>19.0</v>
      </c>
      <c r="L13" s="102"/>
      <c r="M13" s="92">
        <v>21.0</v>
      </c>
      <c r="N13" s="92">
        <v>18.0</v>
      </c>
      <c r="O13" s="102"/>
    </row>
    <row r="14">
      <c r="A14" s="3" t="s">
        <v>33</v>
      </c>
      <c r="B14" s="100">
        <v>2.0</v>
      </c>
      <c r="C14" s="100">
        <v>7.0</v>
      </c>
      <c r="D14" s="92">
        <v>11.0</v>
      </c>
      <c r="E14" s="101">
        <v>8.0</v>
      </c>
      <c r="F14" s="75">
        <v>8.0</v>
      </c>
      <c r="G14" s="92">
        <v>10.0</v>
      </c>
      <c r="H14" s="92">
        <v>5.0</v>
      </c>
      <c r="I14" s="92">
        <v>4.0</v>
      </c>
      <c r="J14" s="92">
        <v>9.0</v>
      </c>
      <c r="K14" s="92">
        <v>9.0</v>
      </c>
      <c r="L14" s="102"/>
      <c r="M14" s="92">
        <v>6.0</v>
      </c>
      <c r="N14" s="92">
        <v>5.0</v>
      </c>
      <c r="O14" s="102"/>
    </row>
    <row r="15">
      <c r="A15" s="3" t="s">
        <v>34</v>
      </c>
      <c r="B15" s="100">
        <v>25.0</v>
      </c>
      <c r="C15" s="100">
        <v>29.0</v>
      </c>
      <c r="D15" s="92">
        <v>29.0</v>
      </c>
      <c r="E15" s="101">
        <v>27.0</v>
      </c>
      <c r="F15" s="75">
        <v>23.0</v>
      </c>
      <c r="G15" s="92">
        <v>26.0</v>
      </c>
      <c r="H15" s="92">
        <v>27.0</v>
      </c>
      <c r="I15" s="92">
        <v>27.0</v>
      </c>
      <c r="J15" s="92">
        <v>29.0</v>
      </c>
      <c r="K15" s="92">
        <v>28.0</v>
      </c>
      <c r="L15" s="102"/>
      <c r="M15" s="92">
        <v>27.0</v>
      </c>
      <c r="N15" s="92">
        <v>27.0</v>
      </c>
      <c r="O15" s="102"/>
    </row>
    <row r="16">
      <c r="A16" s="3" t="s">
        <v>35</v>
      </c>
      <c r="B16" s="100">
        <v>11.0</v>
      </c>
      <c r="C16" s="100">
        <v>9.0</v>
      </c>
      <c r="D16" s="92">
        <v>3.0</v>
      </c>
      <c r="E16" s="101">
        <v>2.0</v>
      </c>
      <c r="F16" s="75">
        <v>2.0</v>
      </c>
      <c r="G16" s="92">
        <v>8.0</v>
      </c>
      <c r="H16" s="92">
        <v>7.0</v>
      </c>
      <c r="I16" s="92">
        <v>3.0</v>
      </c>
      <c r="J16" s="92">
        <v>3.0</v>
      </c>
      <c r="K16" s="92">
        <v>3.0</v>
      </c>
      <c r="L16" s="102"/>
      <c r="M16" s="92">
        <v>5.0</v>
      </c>
      <c r="N16" s="92">
        <v>8.0</v>
      </c>
      <c r="O16" s="102"/>
    </row>
    <row r="17">
      <c r="A17" s="3" t="s">
        <v>37</v>
      </c>
      <c r="B17" s="100">
        <v>14.0</v>
      </c>
      <c r="C17" s="100">
        <v>8.0</v>
      </c>
      <c r="D17" s="92">
        <v>16.0</v>
      </c>
      <c r="E17" s="101">
        <v>16.0</v>
      </c>
      <c r="F17" s="75">
        <v>17.0</v>
      </c>
      <c r="G17" s="92">
        <v>17.0</v>
      </c>
      <c r="H17" s="92">
        <v>19.0</v>
      </c>
      <c r="I17" s="92">
        <v>17.0</v>
      </c>
      <c r="J17" s="92">
        <v>18.0</v>
      </c>
      <c r="K17" s="92">
        <v>17.0</v>
      </c>
      <c r="L17" s="102"/>
      <c r="M17" s="92">
        <v>17.0</v>
      </c>
      <c r="N17" s="92">
        <v>21.0</v>
      </c>
      <c r="O17" s="102"/>
    </row>
    <row r="18">
      <c r="A18" s="3" t="s">
        <v>38</v>
      </c>
      <c r="B18" s="100">
        <v>29.0</v>
      </c>
      <c r="C18" s="100">
        <v>24.0</v>
      </c>
      <c r="D18" s="92">
        <v>20.0</v>
      </c>
      <c r="E18" s="101">
        <v>18.0</v>
      </c>
      <c r="F18" s="75">
        <v>15.0</v>
      </c>
      <c r="G18" s="92">
        <v>16.0</v>
      </c>
      <c r="H18" s="92">
        <v>15.0</v>
      </c>
      <c r="I18" s="92">
        <v>16.0</v>
      </c>
      <c r="J18" s="92">
        <v>16.0</v>
      </c>
      <c r="K18" s="92">
        <v>13.0</v>
      </c>
      <c r="L18" s="102"/>
      <c r="M18" s="92">
        <v>19.0</v>
      </c>
      <c r="N18" s="92">
        <v>19.0</v>
      </c>
      <c r="O18" s="102"/>
    </row>
    <row r="19">
      <c r="A19" s="3" t="s">
        <v>39</v>
      </c>
      <c r="B19" s="100">
        <v>27.0</v>
      </c>
      <c r="C19" s="100">
        <v>21.0</v>
      </c>
      <c r="D19" s="92">
        <v>27.0</v>
      </c>
      <c r="E19" s="101">
        <v>26.0</v>
      </c>
      <c r="F19" s="75">
        <v>29.0</v>
      </c>
      <c r="G19" s="92">
        <v>30.0</v>
      </c>
      <c r="H19" s="92">
        <v>29.0</v>
      </c>
      <c r="I19" s="92">
        <v>30.0</v>
      </c>
      <c r="J19" s="92">
        <v>28.0</v>
      </c>
      <c r="K19" s="92">
        <v>27.0</v>
      </c>
      <c r="L19" s="102"/>
      <c r="M19" s="92">
        <v>28.0</v>
      </c>
      <c r="N19" s="92">
        <v>29.0</v>
      </c>
      <c r="O19" s="102"/>
    </row>
    <row r="20">
      <c r="A20" s="3" t="s">
        <v>40</v>
      </c>
      <c r="B20" s="100">
        <v>15.0</v>
      </c>
      <c r="C20" s="100">
        <v>16.0</v>
      </c>
      <c r="D20" s="92">
        <v>12.0</v>
      </c>
      <c r="E20" s="101">
        <v>17.0</v>
      </c>
      <c r="F20" s="75">
        <v>14.0</v>
      </c>
      <c r="G20" s="92">
        <v>15.0</v>
      </c>
      <c r="H20" s="92">
        <v>13.0</v>
      </c>
      <c r="I20" s="92">
        <v>15.0</v>
      </c>
      <c r="J20" s="92">
        <v>15.0</v>
      </c>
      <c r="K20" s="92">
        <v>16.0</v>
      </c>
      <c r="L20" s="102"/>
      <c r="M20" s="92">
        <v>13.0</v>
      </c>
      <c r="N20" s="92">
        <v>12.0</v>
      </c>
      <c r="O20" s="102"/>
    </row>
    <row r="21">
      <c r="A21" s="3" t="s">
        <v>41</v>
      </c>
      <c r="B21" s="100">
        <v>22.0</v>
      </c>
      <c r="C21" s="100">
        <v>15.0</v>
      </c>
      <c r="D21" s="92">
        <v>26.0</v>
      </c>
      <c r="E21" s="101">
        <v>25.0</v>
      </c>
      <c r="F21" s="75">
        <v>28.0</v>
      </c>
      <c r="G21" s="92">
        <v>29.0</v>
      </c>
      <c r="H21" s="92">
        <v>30.0</v>
      </c>
      <c r="I21" s="92">
        <v>28.0</v>
      </c>
      <c r="J21" s="92">
        <v>30.0</v>
      </c>
      <c r="K21" s="92">
        <v>30.0</v>
      </c>
      <c r="L21" s="102"/>
      <c r="M21" s="92">
        <v>30.0</v>
      </c>
      <c r="N21" s="92">
        <v>30.0</v>
      </c>
      <c r="O21" s="102"/>
    </row>
    <row r="22">
      <c r="A22" s="3" t="s">
        <v>42</v>
      </c>
      <c r="B22" s="100">
        <v>4.0</v>
      </c>
      <c r="C22" s="100">
        <v>20.0</v>
      </c>
      <c r="D22" s="92">
        <v>25.0</v>
      </c>
      <c r="E22" s="101">
        <v>23.0</v>
      </c>
      <c r="F22" s="75">
        <v>10.0</v>
      </c>
      <c r="G22" s="92">
        <v>11.0</v>
      </c>
      <c r="H22" s="92">
        <v>14.0</v>
      </c>
      <c r="I22" s="92">
        <v>14.0</v>
      </c>
      <c r="J22" s="92">
        <v>13.0</v>
      </c>
      <c r="K22" s="92">
        <v>10.0</v>
      </c>
      <c r="L22" s="102"/>
      <c r="M22" s="92">
        <v>8.0</v>
      </c>
      <c r="N22" s="92">
        <v>11.0</v>
      </c>
      <c r="O22" s="102"/>
    </row>
    <row r="23">
      <c r="A23" s="3" t="s">
        <v>43</v>
      </c>
      <c r="B23" s="100">
        <v>24.0</v>
      </c>
      <c r="C23" s="100">
        <v>27.0</v>
      </c>
      <c r="D23" s="92">
        <v>22.0</v>
      </c>
      <c r="E23" s="101">
        <v>21.0</v>
      </c>
      <c r="F23" s="75">
        <v>21.0</v>
      </c>
      <c r="G23" s="92">
        <v>20.0</v>
      </c>
      <c r="H23" s="92">
        <v>25.0</v>
      </c>
      <c r="I23" s="92">
        <v>26.0</v>
      </c>
      <c r="J23" s="92">
        <v>26.0</v>
      </c>
      <c r="K23" s="92">
        <v>25.0</v>
      </c>
      <c r="L23" s="102"/>
      <c r="M23" s="92">
        <v>25.0</v>
      </c>
      <c r="N23" s="92">
        <v>26.0</v>
      </c>
      <c r="O23" s="102"/>
    </row>
    <row r="24">
      <c r="A24" s="3" t="s">
        <v>44</v>
      </c>
      <c r="B24" s="100">
        <v>30.0</v>
      </c>
      <c r="C24" s="100">
        <v>30.0</v>
      </c>
      <c r="D24" s="92">
        <v>30.0</v>
      </c>
      <c r="E24" s="101">
        <v>30.0</v>
      </c>
      <c r="F24" s="75">
        <v>30.0</v>
      </c>
      <c r="G24" s="92">
        <v>28.0</v>
      </c>
      <c r="H24" s="92">
        <v>28.0</v>
      </c>
      <c r="I24" s="92">
        <v>29.0</v>
      </c>
      <c r="J24" s="92">
        <v>27.0</v>
      </c>
      <c r="K24" s="92">
        <v>29.0</v>
      </c>
      <c r="L24" s="102"/>
      <c r="M24" s="92">
        <v>29.0</v>
      </c>
      <c r="N24" s="92">
        <v>28.0</v>
      </c>
      <c r="O24" s="102"/>
    </row>
    <row r="25">
      <c r="A25" s="3" t="s">
        <v>45</v>
      </c>
      <c r="B25" s="100">
        <v>12.0</v>
      </c>
      <c r="C25" s="100">
        <v>10.0</v>
      </c>
      <c r="D25" s="92">
        <v>14.0</v>
      </c>
      <c r="E25" s="101">
        <v>15.0</v>
      </c>
      <c r="F25" s="75">
        <v>18.0</v>
      </c>
      <c r="G25" s="92">
        <v>13.0</v>
      </c>
      <c r="H25" s="92">
        <v>11.0</v>
      </c>
      <c r="I25" s="92">
        <v>12.0</v>
      </c>
      <c r="J25" s="92">
        <v>12.0</v>
      </c>
      <c r="K25" s="92">
        <v>14.0</v>
      </c>
      <c r="L25" s="102"/>
      <c r="M25" s="92">
        <v>15.0</v>
      </c>
      <c r="N25" s="92">
        <v>17.0</v>
      </c>
      <c r="O25" s="102"/>
    </row>
    <row r="26">
      <c r="A26" s="3" t="s">
        <v>46</v>
      </c>
      <c r="B26" s="100">
        <v>6.0</v>
      </c>
      <c r="C26" s="100">
        <v>13.0</v>
      </c>
      <c r="D26" s="92">
        <v>5.0</v>
      </c>
      <c r="E26" s="101">
        <v>5.0</v>
      </c>
      <c r="F26" s="75">
        <v>5.0</v>
      </c>
      <c r="G26" s="92">
        <v>1.0</v>
      </c>
      <c r="H26" s="92">
        <v>3.0</v>
      </c>
      <c r="I26" s="92">
        <v>5.0</v>
      </c>
      <c r="J26" s="92">
        <v>4.0</v>
      </c>
      <c r="K26" s="92">
        <v>5.0</v>
      </c>
      <c r="L26" s="102"/>
      <c r="M26" s="92">
        <v>9.0</v>
      </c>
      <c r="N26" s="92">
        <v>7.0</v>
      </c>
      <c r="O26" s="102"/>
    </row>
    <row r="27">
      <c r="A27" s="3" t="s">
        <v>47</v>
      </c>
      <c r="B27" s="100">
        <v>23.0</v>
      </c>
      <c r="C27" s="100">
        <v>14.0</v>
      </c>
      <c r="D27" s="92">
        <v>10.0</v>
      </c>
      <c r="E27" s="101">
        <v>13.0</v>
      </c>
      <c r="F27" s="75">
        <v>20.0</v>
      </c>
      <c r="G27" s="92">
        <v>19.0</v>
      </c>
      <c r="H27" s="92">
        <v>23.0</v>
      </c>
      <c r="I27" s="92">
        <v>23.0</v>
      </c>
      <c r="J27" s="92">
        <v>24.0</v>
      </c>
      <c r="K27" s="92">
        <v>26.0</v>
      </c>
      <c r="L27" s="102"/>
      <c r="M27" s="92">
        <v>24.0</v>
      </c>
      <c r="N27" s="92">
        <v>24.0</v>
      </c>
      <c r="O27" s="102"/>
    </row>
    <row r="28">
      <c r="A28" s="3" t="s">
        <v>48</v>
      </c>
      <c r="B28" s="100">
        <v>1.0</v>
      </c>
      <c r="C28" s="100">
        <v>2.0</v>
      </c>
      <c r="D28" s="92">
        <v>13.0</v>
      </c>
      <c r="E28" s="101">
        <v>4.0</v>
      </c>
      <c r="F28" s="75">
        <v>4.0</v>
      </c>
      <c r="G28" s="92">
        <v>12.0</v>
      </c>
      <c r="H28" s="92">
        <v>9.0</v>
      </c>
      <c r="I28" s="92">
        <v>6.0</v>
      </c>
      <c r="J28" s="92">
        <v>8.0</v>
      </c>
      <c r="K28" s="92">
        <v>12.0</v>
      </c>
      <c r="L28" s="102"/>
      <c r="M28" s="92">
        <v>3.0</v>
      </c>
      <c r="N28" s="92">
        <v>2.0</v>
      </c>
      <c r="O28" s="102"/>
    </row>
    <row r="29">
      <c r="A29" s="3" t="s">
        <v>49</v>
      </c>
      <c r="B29" s="100">
        <v>13.0</v>
      </c>
      <c r="C29" s="100">
        <v>11.0</v>
      </c>
      <c r="D29" s="92">
        <v>4.0</v>
      </c>
      <c r="E29" s="101">
        <v>7.0</v>
      </c>
      <c r="F29" s="75">
        <v>13.0</v>
      </c>
      <c r="G29" s="92">
        <v>5.0</v>
      </c>
      <c r="H29" s="92">
        <v>12.0</v>
      </c>
      <c r="I29" s="92">
        <v>13.0</v>
      </c>
      <c r="J29" s="92">
        <v>10.0</v>
      </c>
      <c r="K29" s="92">
        <v>7.0</v>
      </c>
      <c r="L29" s="102"/>
      <c r="M29" s="92">
        <v>11.0</v>
      </c>
      <c r="N29" s="92">
        <v>13.0</v>
      </c>
      <c r="O29" s="102"/>
    </row>
    <row r="30">
      <c r="A30" s="3" t="s">
        <v>50</v>
      </c>
      <c r="B30" s="100">
        <v>28.0</v>
      </c>
      <c r="C30" s="100">
        <v>25.0</v>
      </c>
      <c r="D30" s="92">
        <v>21.0</v>
      </c>
      <c r="E30" s="101">
        <v>24.0</v>
      </c>
      <c r="F30" s="75">
        <v>25.0</v>
      </c>
      <c r="G30" s="92">
        <v>27.0</v>
      </c>
      <c r="H30" s="92">
        <v>24.0</v>
      </c>
      <c r="I30" s="92">
        <v>21.0</v>
      </c>
      <c r="J30" s="92">
        <v>21.0</v>
      </c>
      <c r="K30" s="92">
        <v>20.0</v>
      </c>
      <c r="L30" s="102"/>
      <c r="M30" s="92">
        <v>16.0</v>
      </c>
      <c r="N30" s="92">
        <v>15.0</v>
      </c>
      <c r="O30" s="102"/>
    </row>
    <row r="31">
      <c r="A31" s="3" t="s">
        <v>51</v>
      </c>
      <c r="B31" s="100">
        <v>9.0</v>
      </c>
      <c r="C31" s="100">
        <v>12.0</v>
      </c>
      <c r="D31" s="92">
        <v>8.0</v>
      </c>
      <c r="E31" s="101">
        <v>10.0</v>
      </c>
      <c r="F31" s="75">
        <v>7.0</v>
      </c>
      <c r="G31" s="92">
        <v>9.0</v>
      </c>
      <c r="H31" s="92">
        <v>8.0</v>
      </c>
      <c r="I31" s="92">
        <v>9.0</v>
      </c>
      <c r="J31" s="92">
        <v>14.0</v>
      </c>
      <c r="K31" s="92">
        <v>15.0</v>
      </c>
      <c r="L31" s="102"/>
      <c r="M31" s="92">
        <v>14.0</v>
      </c>
      <c r="N31" s="92">
        <v>14.0</v>
      </c>
      <c r="O31" s="102"/>
    </row>
    <row r="32">
      <c r="A32" s="46"/>
      <c r="C32" s="103"/>
      <c r="F32" s="103"/>
    </row>
    <row r="33">
      <c r="A33" s="46"/>
      <c r="B33" s="94" t="str">
        <f>POST!M10</f>
        <v>Again do not make changes to the cells. Someone moved a cell &amp; it's contents and it messed with the formula (probably dragged and dropped it).</v>
      </c>
    </row>
    <row r="34">
      <c r="A34" s="3" t="s">
        <v>507</v>
      </c>
      <c r="B34" s="2" t="s">
        <v>508</v>
      </c>
      <c r="C34" s="6" t="str">
        <f>REC!C139</f>
        <v>1-2</v>
      </c>
      <c r="D34" s="6" t="str">
        <f>REC!D139</f>
        <v>3-4</v>
      </c>
      <c r="E34" s="6" t="str">
        <f>REC!E139</f>
        <v>0-8</v>
      </c>
      <c r="F34" s="6" t="str">
        <f>REC!F139</f>
        <v>2-3</v>
      </c>
      <c r="G34" s="6" t="str">
        <f>REC!G139</f>
        <v>4-4</v>
      </c>
      <c r="H34" s="6" t="str">
        <f>REC!H139</f>
        <v>5-3</v>
      </c>
      <c r="I34" s="6" t="str">
        <f>REC!I139</f>
        <v>4-2</v>
      </c>
      <c r="J34" s="6" t="str">
        <f>REC!J139</f>
        <v>3-3</v>
      </c>
      <c r="K34" s="6" t="str">
        <f>REC!K139</f>
        <v>0-3</v>
      </c>
      <c r="L34" s="6" t="str">
        <f>REC!L139</f>
        <v>6-1</v>
      </c>
      <c r="M34" s="6" t="str">
        <f>REC!M139</f>
        <v>2-5</v>
      </c>
      <c r="N34" s="6" t="str">
        <f>REC!N139</f>
        <v>3-5</v>
      </c>
      <c r="O34" s="6" t="str">
        <f>REC!O139</f>
        <v>-33--43</v>
      </c>
      <c r="P34" s="6" t="str">
        <f>REC!P136</f>
        <v/>
      </c>
      <c r="Q34" s="6" t="str">
        <f>REC!Q136</f>
        <v/>
      </c>
      <c r="R34" s="6" t="str">
        <f>REC!R136</f>
        <v/>
      </c>
      <c r="S34" s="6" t="str">
        <f>REC!S136</f>
        <v/>
      </c>
      <c r="T34" s="104"/>
    </row>
    <row r="35">
      <c r="A35" s="52" t="s">
        <v>509</v>
      </c>
      <c r="B35" s="105" t="s">
        <v>508</v>
      </c>
      <c r="C35" s="6" t="str">
        <f>REC!C171</f>
        <v>1-2</v>
      </c>
      <c r="D35" s="6" t="str">
        <f>REC!D171</f>
        <v>4-6</v>
      </c>
      <c r="E35" s="6" t="str">
        <f>REC!E171</f>
        <v>4-14</v>
      </c>
      <c r="F35" s="6" t="str">
        <f>REC!F171</f>
        <v>6-17</v>
      </c>
      <c r="G35" s="6" t="str">
        <f>REC!G171</f>
        <v>10-21</v>
      </c>
      <c r="H35" s="6" t="str">
        <f>REC!H171</f>
        <v>15-24</v>
      </c>
      <c r="I35" s="6" t="str">
        <f>REC!I171</f>
        <v>19-26</v>
      </c>
      <c r="J35" s="6" t="str">
        <f>REC!J171</f>
        <v>22-29</v>
      </c>
      <c r="K35" s="6" t="str">
        <f>REC!K171</f>
        <v>22-32</v>
      </c>
      <c r="L35" s="6" t="str">
        <f>REC!L171</f>
        <v>28-33</v>
      </c>
      <c r="M35" s="6" t="str">
        <f>REC!M171</f>
        <v>30-38</v>
      </c>
      <c r="N35" s="6" t="str">
        <f>REC!N171</f>
        <v>33-43</v>
      </c>
      <c r="O35" s="6" t="str">
        <f>REC!O171</f>
        <v>-</v>
      </c>
      <c r="P35" s="6" t="str">
        <f>REC!P168</f>
        <v/>
      </c>
      <c r="Q35" s="6" t="str">
        <f>REC!Q168</f>
        <v/>
      </c>
      <c r="R35" s="6" t="str">
        <f>REC!R168</f>
        <v/>
      </c>
      <c r="S35" s="6" t="str">
        <f>REC!S168</f>
        <v/>
      </c>
      <c r="T35" s="106"/>
    </row>
    <row r="36">
      <c r="A36" s="52" t="s">
        <v>270</v>
      </c>
      <c r="B36" s="3" t="s">
        <v>542</v>
      </c>
      <c r="C36" s="3" t="s">
        <v>443</v>
      </c>
      <c r="D36" s="52" t="s">
        <v>543</v>
      </c>
      <c r="E36" s="76" t="s">
        <v>544</v>
      </c>
      <c r="F36" s="72" t="s">
        <v>545</v>
      </c>
      <c r="G36" s="52" t="s">
        <v>546</v>
      </c>
      <c r="H36" s="52" t="s">
        <v>547</v>
      </c>
      <c r="I36" s="52" t="s">
        <v>548</v>
      </c>
      <c r="J36" s="52" t="s">
        <v>549</v>
      </c>
      <c r="K36" s="52" t="s">
        <v>550</v>
      </c>
      <c r="L36" s="52" t="s">
        <v>551</v>
      </c>
      <c r="M36" s="52" t="s">
        <v>552</v>
      </c>
      <c r="N36" s="52" t="s">
        <v>553</v>
      </c>
      <c r="O36" s="48"/>
      <c r="P36" s="48"/>
      <c r="Q36" s="48"/>
      <c r="R36" s="48"/>
      <c r="S36" s="48"/>
      <c r="T36" s="46"/>
    </row>
    <row r="37">
      <c r="A37" s="46"/>
      <c r="B37" s="93"/>
      <c r="C37" s="46"/>
      <c r="D37" s="48"/>
      <c r="E37" s="61"/>
      <c r="F37" s="64"/>
      <c r="G37" s="48"/>
      <c r="H37" s="48"/>
      <c r="I37" s="48"/>
      <c r="J37" s="48"/>
      <c r="K37" s="48"/>
      <c r="L37" s="48"/>
      <c r="M37" s="48"/>
      <c r="N37" s="48"/>
      <c r="O37" s="48"/>
      <c r="P37" s="48"/>
      <c r="Q37" s="48"/>
      <c r="R37" s="48"/>
      <c r="S37" s="48"/>
      <c r="T37" s="46"/>
    </row>
    <row r="38">
      <c r="A38" s="46"/>
      <c r="B38" s="93"/>
      <c r="C38" s="46"/>
      <c r="D38" s="48"/>
      <c r="E38" s="61"/>
      <c r="F38" s="64"/>
      <c r="G38" s="48"/>
      <c r="H38" s="48"/>
      <c r="I38" s="48"/>
      <c r="J38" s="48"/>
      <c r="K38" s="48"/>
      <c r="L38" s="48"/>
      <c r="M38" s="48"/>
      <c r="N38" s="48"/>
      <c r="O38" s="48"/>
      <c r="P38" s="48"/>
      <c r="Q38" s="48"/>
      <c r="R38" s="48"/>
      <c r="S38" s="48"/>
      <c r="T38" s="46"/>
    </row>
  </sheetData>
  <autoFilter ref="$A$1:$O$31"/>
  <mergeCells count="1">
    <mergeCell ref="B33:P33"/>
  </mergeCells>
  <conditionalFormatting sqref="A1">
    <cfRule type="containsText" dxfId="3" priority="1" operator="containsText" text="SORT BY COLUMN A">
      <formula>NOT(ISERROR(SEARCH(("SORT BY COLUMN A"),(A1))))</formula>
    </cfRule>
  </conditionalFormatting>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9.57"/>
    <col customWidth="1" min="2" max="12" width="7.29"/>
    <col customWidth="1" min="13" max="13" width="4.0"/>
    <col customWidth="1" min="14" max="17" width="7.29"/>
    <col customWidth="1" min="18" max="18" width="13.71"/>
    <col customWidth="1" min="19" max="19" width="7.29"/>
    <col customWidth="1" min="20" max="20" width="17.29"/>
  </cols>
  <sheetData>
    <row r="1">
      <c r="A1" s="86" t="str">
        <f>if(and(A2="Atlanta", A3="Boston", A4="Brooklyn", A5="Charlotte"),"","SORT BY COLUMN A")</f>
        <v/>
      </c>
      <c r="B1" s="47" t="str">
        <f>POST!C1</f>
        <v>0 - 10/20/2014</v>
      </c>
      <c r="C1" s="47" t="str">
        <f>POST!D1</f>
        <v>1 - 11/3/2014</v>
      </c>
      <c r="D1" s="47" t="str">
        <f>POST!E1</f>
        <v>2 - 11/17/2014</v>
      </c>
      <c r="E1" s="47" t="str">
        <f>POST!F1</f>
        <v>3 - 12/1/2014</v>
      </c>
      <c r="F1" s="47" t="str">
        <f>POST!G1</f>
        <v>4 - 12/15/2014</v>
      </c>
      <c r="G1" s="47" t="str">
        <f>POST!H1</f>
        <v>5 - 12/29/2014</v>
      </c>
      <c r="H1" s="47" t="str">
        <f>POST!I1</f>
        <v>6 - 1/12/2015</v>
      </c>
      <c r="I1" s="47" t="str">
        <f>POST!J1</f>
        <v>7 - 1/26/2015</v>
      </c>
      <c r="J1" s="47" t="str">
        <f>POST!K1</f>
        <v>8 - 2/9/2015</v>
      </c>
      <c r="K1" s="47" t="str">
        <f>POST!L1</f>
        <v>9 - 2/23/2015</v>
      </c>
      <c r="L1" s="47" t="str">
        <f>POST!M1</f>
        <v>10 - 3/9/2015</v>
      </c>
      <c r="M1" s="47" t="str">
        <f>POST!N1</f>
        <v>11 - 3/23/2015</v>
      </c>
      <c r="N1" s="47" t="str">
        <f>POST!O1</f>
        <v>12 - 4/6/2015</v>
      </c>
      <c r="O1" s="47" t="str">
        <f>POST!P1</f>
        <v>13 - 4/20/2015</v>
      </c>
      <c r="P1" s="64"/>
      <c r="Q1" s="64"/>
      <c r="R1" s="48"/>
      <c r="S1" s="64"/>
      <c r="T1" s="48"/>
    </row>
    <row r="2">
      <c r="A2" s="3" t="s">
        <v>1</v>
      </c>
      <c r="B2" s="87">
        <v>13.0</v>
      </c>
      <c r="C2" s="88">
        <v>18.0</v>
      </c>
      <c r="D2" s="89">
        <v>15.0</v>
      </c>
      <c r="E2" s="90">
        <v>12.0</v>
      </c>
      <c r="F2" s="88">
        <v>11.0</v>
      </c>
      <c r="G2" s="89">
        <v>4.0</v>
      </c>
      <c r="H2" s="89">
        <v>1.0</v>
      </c>
      <c r="I2" s="91"/>
      <c r="J2" s="91"/>
      <c r="K2" s="89">
        <v>4.0</v>
      </c>
      <c r="L2" s="89">
        <v>2.0</v>
      </c>
      <c r="M2" s="89">
        <v>4.0</v>
      </c>
      <c r="N2" s="89">
        <v>4.0</v>
      </c>
      <c r="O2" s="91"/>
      <c r="P2" s="48"/>
      <c r="Q2" s="48"/>
      <c r="R2" s="48"/>
      <c r="S2" s="48"/>
      <c r="T2" s="48"/>
    </row>
    <row r="3">
      <c r="A3" s="3" t="s">
        <v>22</v>
      </c>
      <c r="B3" s="87">
        <v>27.0</v>
      </c>
      <c r="C3" s="88">
        <v>26.0</v>
      </c>
      <c r="D3" s="89">
        <v>21.0</v>
      </c>
      <c r="E3" s="90">
        <v>26.0</v>
      </c>
      <c r="F3" s="88">
        <v>22.0</v>
      </c>
      <c r="G3" s="89">
        <v>24.0</v>
      </c>
      <c r="H3" s="89">
        <v>28.0</v>
      </c>
      <c r="I3" s="91"/>
      <c r="J3" s="91"/>
      <c r="K3" s="89">
        <v>25.0</v>
      </c>
      <c r="L3" s="89">
        <v>22.0</v>
      </c>
      <c r="M3" s="89">
        <v>20.0</v>
      </c>
      <c r="N3" s="89">
        <v>18.0</v>
      </c>
      <c r="O3" s="91"/>
      <c r="P3" s="48"/>
      <c r="Q3" s="48"/>
      <c r="R3" s="48"/>
      <c r="S3" s="48"/>
      <c r="T3" s="48"/>
    </row>
    <row r="4">
      <c r="A4" s="3" t="s">
        <v>23</v>
      </c>
      <c r="B4" s="87">
        <v>19.0</v>
      </c>
      <c r="C4" s="88">
        <v>21.0</v>
      </c>
      <c r="D4" s="89">
        <v>18.0</v>
      </c>
      <c r="E4" s="90">
        <v>19.0</v>
      </c>
      <c r="F4" s="88">
        <v>17.0</v>
      </c>
      <c r="G4" s="89">
        <v>17.0</v>
      </c>
      <c r="H4" s="89">
        <v>22.0</v>
      </c>
      <c r="I4" s="91"/>
      <c r="J4" s="91"/>
      <c r="K4" s="89">
        <v>19.0</v>
      </c>
      <c r="L4" s="89">
        <v>20.0</v>
      </c>
      <c r="M4" s="89">
        <v>19.0</v>
      </c>
      <c r="N4" s="89">
        <v>14.0</v>
      </c>
      <c r="O4" s="91"/>
      <c r="P4" s="48"/>
      <c r="Q4" s="48"/>
      <c r="R4" s="48"/>
      <c r="S4" s="48"/>
      <c r="T4" s="48"/>
    </row>
    <row r="5">
      <c r="A5" s="3" t="s">
        <v>24</v>
      </c>
      <c r="B5" s="87">
        <v>14.0</v>
      </c>
      <c r="C5" s="88">
        <v>20.0</v>
      </c>
      <c r="D5" s="89">
        <v>17.0</v>
      </c>
      <c r="E5" s="90">
        <v>25.0</v>
      </c>
      <c r="F5" s="88">
        <v>24.0</v>
      </c>
      <c r="G5" s="89">
        <v>23.0</v>
      </c>
      <c r="H5" s="89">
        <v>20.0</v>
      </c>
      <c r="I5" s="91"/>
      <c r="J5" s="91"/>
      <c r="K5" s="89">
        <v>20.0</v>
      </c>
      <c r="L5" s="89">
        <v>17.0</v>
      </c>
      <c r="M5" s="89">
        <v>21.0</v>
      </c>
      <c r="N5" s="89">
        <v>21.0</v>
      </c>
      <c r="O5" s="91"/>
      <c r="P5" s="48"/>
      <c r="Q5" s="48"/>
      <c r="R5" s="48"/>
      <c r="S5" s="48"/>
      <c r="T5" s="48"/>
    </row>
    <row r="6">
      <c r="A6" s="3" t="s">
        <v>25</v>
      </c>
      <c r="B6" s="87">
        <v>2.0</v>
      </c>
      <c r="C6" s="88">
        <v>7.0</v>
      </c>
      <c r="D6" s="89">
        <v>5.0</v>
      </c>
      <c r="E6" s="90">
        <v>7.0</v>
      </c>
      <c r="F6" s="88">
        <v>5.0</v>
      </c>
      <c r="G6" s="89">
        <v>2.0</v>
      </c>
      <c r="H6" s="89">
        <v>5.0</v>
      </c>
      <c r="I6" s="91"/>
      <c r="J6" s="91"/>
      <c r="K6" s="89">
        <v>9.0</v>
      </c>
      <c r="L6" s="89">
        <v>9.0</v>
      </c>
      <c r="M6" s="89">
        <v>15.0</v>
      </c>
      <c r="N6" s="89">
        <v>7.0</v>
      </c>
      <c r="O6" s="91"/>
      <c r="P6" s="48"/>
      <c r="Q6" s="48"/>
      <c r="R6" s="48"/>
      <c r="S6" s="48"/>
      <c r="T6" s="48"/>
    </row>
    <row r="7">
      <c r="A7" s="3" t="s">
        <v>26</v>
      </c>
      <c r="B7" s="87">
        <v>6.0</v>
      </c>
      <c r="C7" s="88">
        <v>9.0</v>
      </c>
      <c r="D7" s="89">
        <v>12.0</v>
      </c>
      <c r="E7" s="90">
        <v>15.0</v>
      </c>
      <c r="F7" s="88">
        <v>10.0</v>
      </c>
      <c r="G7" s="89">
        <v>12.0</v>
      </c>
      <c r="H7" s="89">
        <v>25.0</v>
      </c>
      <c r="I7" s="91"/>
      <c r="J7" s="91"/>
      <c r="K7" s="89">
        <v>7.0</v>
      </c>
      <c r="L7" s="89">
        <v>7.0</v>
      </c>
      <c r="M7" s="89">
        <v>5.0</v>
      </c>
      <c r="N7" s="89">
        <v>6.0</v>
      </c>
      <c r="O7" s="91"/>
      <c r="P7" s="48"/>
      <c r="Q7" s="48"/>
      <c r="R7" s="48"/>
      <c r="S7" s="48"/>
      <c r="T7" s="48"/>
    </row>
    <row r="8">
      <c r="A8" s="3" t="s">
        <v>27</v>
      </c>
      <c r="B8" s="87">
        <v>7.0</v>
      </c>
      <c r="C8" s="88">
        <v>6.0</v>
      </c>
      <c r="D8" s="89">
        <v>7.0</v>
      </c>
      <c r="E8" s="90">
        <v>8.0</v>
      </c>
      <c r="F8" s="88">
        <v>9.0</v>
      </c>
      <c r="G8" s="89">
        <v>6.0</v>
      </c>
      <c r="H8" s="89">
        <v>7.0</v>
      </c>
      <c r="I8" s="91"/>
      <c r="J8" s="91"/>
      <c r="K8" s="89">
        <v>3.0</v>
      </c>
      <c r="L8" s="89">
        <v>12.0</v>
      </c>
      <c r="M8" s="89">
        <v>11.0</v>
      </c>
      <c r="N8" s="89">
        <v>12.0</v>
      </c>
      <c r="O8" s="91"/>
      <c r="P8" s="48"/>
      <c r="Q8" s="48"/>
      <c r="R8" s="48"/>
      <c r="S8" s="48"/>
      <c r="T8" s="48"/>
    </row>
    <row r="9">
      <c r="A9" s="3" t="s">
        <v>28</v>
      </c>
      <c r="B9" s="87">
        <v>15.0</v>
      </c>
      <c r="C9" s="88">
        <v>17.0</v>
      </c>
      <c r="D9" s="89">
        <v>25.0</v>
      </c>
      <c r="E9" s="90">
        <v>14.0</v>
      </c>
      <c r="F9" s="88">
        <v>20.0</v>
      </c>
      <c r="G9" s="89">
        <v>19.0</v>
      </c>
      <c r="H9" s="89">
        <v>18.0</v>
      </c>
      <c r="I9" s="91"/>
      <c r="J9" s="91"/>
      <c r="K9" s="89">
        <v>28.0</v>
      </c>
      <c r="L9" s="89">
        <v>29.0</v>
      </c>
      <c r="M9" s="89">
        <v>23.0</v>
      </c>
      <c r="N9" s="89">
        <v>26.0</v>
      </c>
      <c r="O9" s="91"/>
      <c r="P9" s="48"/>
      <c r="Q9" s="48"/>
      <c r="R9" s="48"/>
      <c r="S9" s="48"/>
      <c r="T9" s="48"/>
    </row>
    <row r="10">
      <c r="A10" s="3" t="s">
        <v>29</v>
      </c>
      <c r="B10" s="87">
        <v>20.0</v>
      </c>
      <c r="C10" s="88">
        <v>24.0</v>
      </c>
      <c r="D10" s="89">
        <v>26.0</v>
      </c>
      <c r="E10" s="90">
        <v>29.0</v>
      </c>
      <c r="F10" s="88">
        <v>30.0</v>
      </c>
      <c r="G10" s="89">
        <v>26.0</v>
      </c>
      <c r="H10" s="89">
        <v>15.0</v>
      </c>
      <c r="I10" s="91"/>
      <c r="J10" s="91"/>
      <c r="K10" s="89">
        <v>18.0</v>
      </c>
      <c r="L10" s="89">
        <v>25.0</v>
      </c>
      <c r="M10" s="89">
        <v>24.0</v>
      </c>
      <c r="N10" s="89">
        <v>19.0</v>
      </c>
      <c r="O10" s="91"/>
      <c r="P10" s="48"/>
      <c r="Q10" s="48"/>
      <c r="R10" s="48"/>
      <c r="S10" s="48"/>
      <c r="T10" s="48"/>
    </row>
    <row r="11">
      <c r="A11" s="3" t="s">
        <v>30</v>
      </c>
      <c r="B11" s="87">
        <v>4.0</v>
      </c>
      <c r="C11" s="88">
        <v>1.0</v>
      </c>
      <c r="D11" s="89">
        <v>2.0</v>
      </c>
      <c r="E11" s="90">
        <v>2.0</v>
      </c>
      <c r="F11" s="88">
        <v>1.0</v>
      </c>
      <c r="G11" s="89">
        <v>3.0</v>
      </c>
      <c r="H11" s="89">
        <v>2.0</v>
      </c>
      <c r="I11" s="91"/>
      <c r="J11" s="91"/>
      <c r="K11" s="89">
        <v>2.0</v>
      </c>
      <c r="L11" s="89">
        <v>1.0</v>
      </c>
      <c r="M11" s="89">
        <v>1.0</v>
      </c>
      <c r="N11" s="89">
        <v>2.0</v>
      </c>
      <c r="O11" s="91"/>
      <c r="P11" s="48"/>
      <c r="Q11" s="48"/>
      <c r="R11" s="48"/>
      <c r="S11" s="48"/>
      <c r="T11" s="48"/>
    </row>
    <row r="12">
      <c r="A12" s="3" t="s">
        <v>31</v>
      </c>
      <c r="B12" s="87">
        <v>11.0</v>
      </c>
      <c r="C12" s="88">
        <v>4.0</v>
      </c>
      <c r="D12" s="89">
        <v>3.0</v>
      </c>
      <c r="E12" s="90">
        <v>9.0</v>
      </c>
      <c r="F12" s="88">
        <v>4.0</v>
      </c>
      <c r="G12" s="89">
        <v>8.0</v>
      </c>
      <c r="H12" s="89">
        <v>9.0</v>
      </c>
      <c r="I12" s="91"/>
      <c r="J12" s="91"/>
      <c r="K12" s="89">
        <v>5.0</v>
      </c>
      <c r="L12" s="89">
        <v>3.0</v>
      </c>
      <c r="M12" s="89">
        <v>2.0</v>
      </c>
      <c r="N12" s="89">
        <v>3.0</v>
      </c>
      <c r="O12" s="91"/>
      <c r="P12" s="48"/>
      <c r="Q12" s="48"/>
      <c r="R12" s="48"/>
      <c r="S12" s="48"/>
      <c r="T12" s="48"/>
    </row>
    <row r="13">
      <c r="A13" s="3" t="s">
        <v>32</v>
      </c>
      <c r="B13" s="87">
        <v>26.0</v>
      </c>
      <c r="C13" s="88">
        <v>27.0</v>
      </c>
      <c r="D13" s="89">
        <v>22.0</v>
      </c>
      <c r="E13" s="90">
        <v>20.0</v>
      </c>
      <c r="F13" s="88">
        <v>27.0</v>
      </c>
      <c r="G13" s="89">
        <v>22.0</v>
      </c>
      <c r="H13" s="89">
        <v>24.0</v>
      </c>
      <c r="I13" s="91"/>
      <c r="J13" s="91"/>
      <c r="K13" s="89">
        <v>21.0</v>
      </c>
      <c r="L13" s="89">
        <v>16.0</v>
      </c>
      <c r="M13" s="89">
        <v>18.0</v>
      </c>
      <c r="N13" s="89">
        <v>16.0</v>
      </c>
      <c r="O13" s="91"/>
      <c r="P13" s="48"/>
      <c r="Q13" s="48"/>
      <c r="R13" s="48"/>
      <c r="S13" s="48"/>
      <c r="T13" s="48"/>
    </row>
    <row r="14">
      <c r="A14" s="3" t="s">
        <v>33</v>
      </c>
      <c r="B14" s="87">
        <v>5.0</v>
      </c>
      <c r="C14" s="88">
        <v>8.0</v>
      </c>
      <c r="D14" s="89">
        <v>11.0</v>
      </c>
      <c r="E14" s="90">
        <v>5.0</v>
      </c>
      <c r="F14" s="88">
        <v>13.0</v>
      </c>
      <c r="G14" s="89">
        <v>10.0</v>
      </c>
      <c r="H14" s="89">
        <v>8.0</v>
      </c>
      <c r="I14" s="91"/>
      <c r="J14" s="91"/>
      <c r="K14" s="89">
        <v>11.0</v>
      </c>
      <c r="L14" s="89">
        <v>8.0</v>
      </c>
      <c r="M14" s="89">
        <v>7.0</v>
      </c>
      <c r="N14" s="89">
        <v>5.0</v>
      </c>
      <c r="O14" s="91"/>
      <c r="P14" s="48"/>
      <c r="Q14" s="48"/>
      <c r="R14" s="48"/>
      <c r="S14" s="48"/>
      <c r="T14" s="48"/>
    </row>
    <row r="15">
      <c r="A15" s="3" t="s">
        <v>34</v>
      </c>
      <c r="B15" s="87">
        <v>22.0</v>
      </c>
      <c r="C15" s="88">
        <v>29.0</v>
      </c>
      <c r="D15" s="89">
        <v>29.0</v>
      </c>
      <c r="E15" s="90">
        <v>27.0</v>
      </c>
      <c r="F15" s="88">
        <v>21.0</v>
      </c>
      <c r="G15" s="89">
        <v>25.0</v>
      </c>
      <c r="H15" s="89">
        <v>26.0</v>
      </c>
      <c r="I15" s="91"/>
      <c r="J15" s="91"/>
      <c r="K15" s="89">
        <v>29.0</v>
      </c>
      <c r="L15" s="89">
        <v>28.0</v>
      </c>
      <c r="M15" s="89">
        <v>29.0</v>
      </c>
      <c r="N15" s="89">
        <v>28.0</v>
      </c>
      <c r="O15" s="91"/>
      <c r="P15" s="48"/>
      <c r="Q15" s="48"/>
      <c r="R15" s="48"/>
      <c r="S15" s="48"/>
      <c r="T15" s="48"/>
    </row>
    <row r="16">
      <c r="A16" s="3" t="s">
        <v>35</v>
      </c>
      <c r="B16" s="87">
        <v>8.0</v>
      </c>
      <c r="C16" s="88">
        <v>2.0</v>
      </c>
      <c r="D16" s="89">
        <v>1.0</v>
      </c>
      <c r="E16" s="90">
        <v>1.0</v>
      </c>
      <c r="F16" s="88">
        <v>2.0</v>
      </c>
      <c r="G16" s="89">
        <v>9.0</v>
      </c>
      <c r="H16" s="89">
        <v>4.0</v>
      </c>
      <c r="I16" s="91"/>
      <c r="J16" s="91"/>
      <c r="K16" s="89">
        <v>1.0</v>
      </c>
      <c r="L16" s="89">
        <v>5.0</v>
      </c>
      <c r="M16" s="89">
        <v>3.0</v>
      </c>
      <c r="N16" s="89">
        <v>9.0</v>
      </c>
      <c r="O16" s="91"/>
      <c r="P16" s="48"/>
      <c r="Q16" s="48"/>
      <c r="R16" s="48"/>
      <c r="S16" s="48"/>
      <c r="T16" s="48"/>
    </row>
    <row r="17">
      <c r="A17" s="3" t="s">
        <v>37</v>
      </c>
      <c r="B17" s="87">
        <v>17.0</v>
      </c>
      <c r="C17" s="88">
        <v>3.0</v>
      </c>
      <c r="D17" s="89">
        <v>16.0</v>
      </c>
      <c r="E17" s="90">
        <v>13.0</v>
      </c>
      <c r="F17" s="88">
        <v>18.0</v>
      </c>
      <c r="G17" s="89">
        <v>18.0</v>
      </c>
      <c r="H17" s="89">
        <v>17.0</v>
      </c>
      <c r="I17" s="91"/>
      <c r="J17" s="91"/>
      <c r="K17" s="89">
        <v>17.0</v>
      </c>
      <c r="L17" s="89">
        <v>19.0</v>
      </c>
      <c r="M17" s="89">
        <v>14.0</v>
      </c>
      <c r="N17" s="89">
        <v>23.0</v>
      </c>
      <c r="O17" s="91"/>
      <c r="P17" s="48"/>
      <c r="Q17" s="48"/>
      <c r="R17" s="48"/>
      <c r="S17" s="48"/>
      <c r="T17" s="48"/>
    </row>
    <row r="18">
      <c r="A18" s="3" t="s">
        <v>38</v>
      </c>
      <c r="B18" s="87">
        <v>28.0</v>
      </c>
      <c r="C18" s="88">
        <v>25.0</v>
      </c>
      <c r="D18" s="89">
        <v>19.0</v>
      </c>
      <c r="E18" s="90">
        <v>14.0</v>
      </c>
      <c r="F18" s="88">
        <v>15.0</v>
      </c>
      <c r="G18" s="89">
        <v>16.0</v>
      </c>
      <c r="H18" s="89">
        <v>13.0</v>
      </c>
      <c r="I18" s="91"/>
      <c r="J18" s="91"/>
      <c r="K18" s="89">
        <v>14.0</v>
      </c>
      <c r="L18" s="89">
        <v>14.0</v>
      </c>
      <c r="M18" s="89">
        <v>22.0</v>
      </c>
      <c r="N18" s="89">
        <v>20.0</v>
      </c>
      <c r="O18" s="91"/>
      <c r="P18" s="48"/>
      <c r="Q18" s="48"/>
      <c r="R18" s="48"/>
      <c r="S18" s="48"/>
      <c r="T18" s="48"/>
    </row>
    <row r="19">
      <c r="A19" s="3" t="s">
        <v>39</v>
      </c>
      <c r="B19" s="87">
        <v>24.0</v>
      </c>
      <c r="C19" s="88">
        <v>22.0</v>
      </c>
      <c r="D19" s="89">
        <v>28.0</v>
      </c>
      <c r="E19" s="90">
        <v>24.0</v>
      </c>
      <c r="F19" s="88">
        <v>26.0</v>
      </c>
      <c r="G19" s="89">
        <v>28.0</v>
      </c>
      <c r="H19" s="89">
        <v>29.0</v>
      </c>
      <c r="I19" s="91"/>
      <c r="J19" s="91"/>
      <c r="K19" s="89">
        <v>23.0</v>
      </c>
      <c r="L19" s="89">
        <v>27.0</v>
      </c>
      <c r="M19" s="89">
        <v>28.0</v>
      </c>
      <c r="N19" s="89">
        <v>29.0</v>
      </c>
      <c r="O19" s="91"/>
      <c r="P19" s="48"/>
      <c r="Q19" s="48"/>
      <c r="R19" s="48"/>
      <c r="S19" s="48"/>
      <c r="T19" s="48"/>
    </row>
    <row r="20">
      <c r="A20" s="3" t="s">
        <v>40</v>
      </c>
      <c r="B20" s="87">
        <v>18.0</v>
      </c>
      <c r="C20" s="88">
        <v>13.0</v>
      </c>
      <c r="D20" s="89">
        <v>9.0</v>
      </c>
      <c r="E20" s="90">
        <v>18.0</v>
      </c>
      <c r="F20" s="88">
        <v>14.0</v>
      </c>
      <c r="G20" s="89">
        <v>14.0</v>
      </c>
      <c r="H20" s="89">
        <v>12.0</v>
      </c>
      <c r="I20" s="91"/>
      <c r="J20" s="91"/>
      <c r="K20" s="89">
        <v>16.0</v>
      </c>
      <c r="L20" s="89">
        <v>10.0</v>
      </c>
      <c r="M20" s="89">
        <v>13.0</v>
      </c>
      <c r="N20" s="89">
        <v>10.0</v>
      </c>
      <c r="O20" s="91"/>
      <c r="P20" s="48"/>
      <c r="Q20" s="48"/>
      <c r="R20" s="48"/>
      <c r="S20" s="48"/>
      <c r="T20" s="48"/>
    </row>
    <row r="21">
      <c r="A21" s="3" t="s">
        <v>41</v>
      </c>
      <c r="B21" s="87">
        <v>21.0</v>
      </c>
      <c r="C21" s="88">
        <v>10.0</v>
      </c>
      <c r="D21" s="89">
        <v>27.0</v>
      </c>
      <c r="E21" s="90">
        <v>28.0</v>
      </c>
      <c r="F21" s="88">
        <v>28.0</v>
      </c>
      <c r="G21" s="89">
        <v>29.0</v>
      </c>
      <c r="H21" s="89">
        <v>30.0</v>
      </c>
      <c r="I21" s="91"/>
      <c r="J21" s="91"/>
      <c r="K21" s="89">
        <v>30.0</v>
      </c>
      <c r="L21" s="89">
        <v>30.0</v>
      </c>
      <c r="M21" s="89">
        <v>30.0</v>
      </c>
      <c r="N21" s="89">
        <v>30.0</v>
      </c>
      <c r="O21" s="91"/>
      <c r="P21" s="48"/>
      <c r="Q21" s="48"/>
      <c r="R21" s="48"/>
      <c r="S21" s="48"/>
      <c r="T21" s="48"/>
    </row>
    <row r="22">
      <c r="A22" s="3" t="s">
        <v>42</v>
      </c>
      <c r="B22" s="87">
        <v>3.0</v>
      </c>
      <c r="C22" s="88">
        <v>19.0</v>
      </c>
      <c r="D22" s="89">
        <v>24.0</v>
      </c>
      <c r="E22" s="90">
        <v>22.0</v>
      </c>
      <c r="F22" s="88">
        <v>3.0</v>
      </c>
      <c r="G22" s="89">
        <v>13.0</v>
      </c>
      <c r="H22" s="89">
        <v>14.0</v>
      </c>
      <c r="I22" s="91"/>
      <c r="J22" s="91"/>
      <c r="K22" s="89">
        <v>6.0</v>
      </c>
      <c r="L22" s="89">
        <v>11.0</v>
      </c>
      <c r="M22" s="89">
        <v>8.0</v>
      </c>
      <c r="N22" s="89">
        <v>13.0</v>
      </c>
      <c r="O22" s="91"/>
      <c r="P22" s="48"/>
      <c r="Q22" s="48"/>
      <c r="R22" s="48"/>
      <c r="S22" s="48"/>
      <c r="T22" s="48"/>
    </row>
    <row r="23">
      <c r="A23" s="3" t="s">
        <v>43</v>
      </c>
      <c r="B23" s="87">
        <v>29.0</v>
      </c>
      <c r="C23" s="88">
        <v>28.0</v>
      </c>
      <c r="D23" s="89">
        <v>23.0</v>
      </c>
      <c r="E23" s="90">
        <v>21.0</v>
      </c>
      <c r="F23" s="88">
        <v>19.0</v>
      </c>
      <c r="G23" s="89">
        <v>27.0</v>
      </c>
      <c r="H23" s="89">
        <v>27.0</v>
      </c>
      <c r="I23" s="91"/>
      <c r="J23" s="91"/>
      <c r="K23" s="89">
        <v>26.0</v>
      </c>
      <c r="L23" s="89">
        <v>24.0</v>
      </c>
      <c r="M23" s="89">
        <v>26.0</v>
      </c>
      <c r="N23" s="89">
        <v>25.0</v>
      </c>
      <c r="O23" s="91"/>
      <c r="P23" s="48"/>
      <c r="Q23" s="48"/>
      <c r="R23" s="48"/>
      <c r="S23" s="48"/>
      <c r="T23" s="48"/>
    </row>
    <row r="24">
      <c r="A24" s="3" t="s">
        <v>44</v>
      </c>
      <c r="B24" s="87">
        <v>30.0</v>
      </c>
      <c r="C24" s="88">
        <v>30.0</v>
      </c>
      <c r="D24" s="89">
        <v>30.0</v>
      </c>
      <c r="E24" s="90">
        <v>30.0</v>
      </c>
      <c r="F24" s="88">
        <v>29.0</v>
      </c>
      <c r="G24" s="89">
        <v>30.0</v>
      </c>
      <c r="H24" s="89">
        <v>23.0</v>
      </c>
      <c r="I24" s="91"/>
      <c r="J24" s="91"/>
      <c r="K24" s="89">
        <v>27.0</v>
      </c>
      <c r="L24" s="89">
        <v>26.0</v>
      </c>
      <c r="M24" s="89">
        <v>27.0</v>
      </c>
      <c r="N24" s="89">
        <v>27.0</v>
      </c>
      <c r="O24" s="91"/>
      <c r="P24" s="48"/>
      <c r="Q24" s="48"/>
      <c r="R24" s="48"/>
      <c r="S24" s="48"/>
      <c r="T24" s="48"/>
    </row>
    <row r="25">
      <c r="A25" s="3" t="s">
        <v>45</v>
      </c>
      <c r="B25" s="87">
        <v>12.0</v>
      </c>
      <c r="C25" s="88">
        <v>12.0</v>
      </c>
      <c r="D25" s="89">
        <v>14.0</v>
      </c>
      <c r="E25" s="90">
        <v>17.0</v>
      </c>
      <c r="F25" s="88">
        <v>16.0</v>
      </c>
      <c r="G25" s="89">
        <v>11.0</v>
      </c>
      <c r="H25" s="89">
        <v>11.0</v>
      </c>
      <c r="I25" s="91"/>
      <c r="J25" s="91"/>
      <c r="K25" s="89">
        <v>15.0</v>
      </c>
      <c r="L25" s="89">
        <v>13.0</v>
      </c>
      <c r="M25" s="89">
        <v>9.0</v>
      </c>
      <c r="N25" s="89">
        <v>17.0</v>
      </c>
      <c r="O25" s="91"/>
      <c r="P25" s="48"/>
      <c r="Q25" s="48"/>
      <c r="R25" s="48"/>
      <c r="S25" s="48"/>
      <c r="T25" s="48"/>
    </row>
    <row r="26">
      <c r="A26" s="3" t="s">
        <v>46</v>
      </c>
      <c r="B26" s="87">
        <v>10.0</v>
      </c>
      <c r="C26" s="88">
        <v>15.0</v>
      </c>
      <c r="D26" s="89">
        <v>4.0</v>
      </c>
      <c r="E26" s="90">
        <v>3.0</v>
      </c>
      <c r="F26" s="88">
        <v>8.0</v>
      </c>
      <c r="G26" s="89">
        <v>1.0</v>
      </c>
      <c r="H26" s="89">
        <v>3.0</v>
      </c>
      <c r="I26" s="91"/>
      <c r="J26" s="91"/>
      <c r="K26" s="89">
        <v>10.0</v>
      </c>
      <c r="L26" s="89">
        <v>4.0</v>
      </c>
      <c r="M26" s="89">
        <v>10.0</v>
      </c>
      <c r="N26" s="89">
        <v>8.0</v>
      </c>
      <c r="O26" s="91"/>
      <c r="P26" s="48"/>
      <c r="Q26" s="48"/>
      <c r="R26" s="48"/>
      <c r="S26" s="48"/>
      <c r="T26" s="48"/>
    </row>
    <row r="27">
      <c r="A27" s="3" t="s">
        <v>47</v>
      </c>
      <c r="B27" s="87">
        <v>23.0</v>
      </c>
      <c r="C27" s="88">
        <v>11.0</v>
      </c>
      <c r="D27" s="89">
        <v>8.0</v>
      </c>
      <c r="E27" s="90">
        <v>11.0</v>
      </c>
      <c r="F27" s="88">
        <v>23.0</v>
      </c>
      <c r="G27" s="89">
        <v>20.0</v>
      </c>
      <c r="H27" s="89">
        <v>19.0</v>
      </c>
      <c r="I27" s="91"/>
      <c r="J27" s="91"/>
      <c r="K27" s="89">
        <v>22.0</v>
      </c>
      <c r="L27" s="89">
        <v>23.0</v>
      </c>
      <c r="M27" s="89">
        <v>25.0</v>
      </c>
      <c r="N27" s="89">
        <v>24.0</v>
      </c>
      <c r="O27" s="91"/>
      <c r="P27" s="48"/>
      <c r="Q27" s="48"/>
      <c r="R27" s="48"/>
      <c r="S27" s="48"/>
      <c r="T27" s="48"/>
    </row>
    <row r="28">
      <c r="A28" s="3" t="s">
        <v>48</v>
      </c>
      <c r="B28" s="87">
        <v>1.0</v>
      </c>
      <c r="C28" s="88">
        <v>5.0</v>
      </c>
      <c r="D28" s="89">
        <v>10.0</v>
      </c>
      <c r="E28" s="90">
        <v>4.0</v>
      </c>
      <c r="F28" s="88">
        <v>11.0</v>
      </c>
      <c r="G28" s="89">
        <v>15.0</v>
      </c>
      <c r="H28" s="89">
        <v>10.0</v>
      </c>
      <c r="I28" s="91"/>
      <c r="J28" s="91"/>
      <c r="K28" s="89">
        <v>12.0</v>
      </c>
      <c r="L28" s="89">
        <v>6.0</v>
      </c>
      <c r="M28" s="89">
        <v>6.0</v>
      </c>
      <c r="N28" s="89">
        <v>1.0</v>
      </c>
      <c r="O28" s="91"/>
      <c r="P28" s="48"/>
      <c r="Q28" s="48"/>
      <c r="R28" s="48"/>
      <c r="S28" s="48"/>
      <c r="T28" s="48"/>
    </row>
    <row r="29">
      <c r="A29" s="3" t="s">
        <v>49</v>
      </c>
      <c r="B29" s="87">
        <v>16.0</v>
      </c>
      <c r="C29" s="88">
        <v>16.0</v>
      </c>
      <c r="D29" s="89">
        <v>6.0</v>
      </c>
      <c r="E29" s="90">
        <v>6.0</v>
      </c>
      <c r="F29" s="88">
        <v>6.0</v>
      </c>
      <c r="G29" s="89">
        <v>5.0</v>
      </c>
      <c r="H29" s="89">
        <v>16.0</v>
      </c>
      <c r="I29" s="91"/>
      <c r="J29" s="91"/>
      <c r="K29" s="89">
        <v>8.0</v>
      </c>
      <c r="L29" s="89">
        <v>15.0</v>
      </c>
      <c r="M29" s="89">
        <v>17.0</v>
      </c>
      <c r="N29" s="89">
        <v>15.0</v>
      </c>
      <c r="O29" s="91"/>
      <c r="P29" s="48"/>
      <c r="Q29" s="48"/>
      <c r="R29" s="48"/>
      <c r="S29" s="48"/>
      <c r="T29" s="48"/>
    </row>
    <row r="30">
      <c r="A30" s="3" t="s">
        <v>50</v>
      </c>
      <c r="B30" s="87">
        <v>25.0</v>
      </c>
      <c r="C30" s="88">
        <v>23.0</v>
      </c>
      <c r="D30" s="89">
        <v>20.0</v>
      </c>
      <c r="E30" s="90">
        <v>23.0</v>
      </c>
      <c r="F30" s="88">
        <v>25.0</v>
      </c>
      <c r="G30" s="89">
        <v>21.0</v>
      </c>
      <c r="H30" s="89">
        <v>21.0</v>
      </c>
      <c r="I30" s="91"/>
      <c r="J30" s="91"/>
      <c r="K30" s="89">
        <v>24.0</v>
      </c>
      <c r="L30" s="89">
        <v>21.0</v>
      </c>
      <c r="M30" s="89">
        <v>16.0</v>
      </c>
      <c r="N30" s="89">
        <v>22.0</v>
      </c>
      <c r="O30" s="91"/>
      <c r="P30" s="48"/>
      <c r="Q30" s="48"/>
      <c r="R30" s="48"/>
      <c r="S30" s="48"/>
      <c r="T30" s="48"/>
    </row>
    <row r="31">
      <c r="A31" s="3" t="s">
        <v>51</v>
      </c>
      <c r="B31" s="87">
        <v>9.0</v>
      </c>
      <c r="C31" s="88">
        <v>14.0</v>
      </c>
      <c r="D31" s="89">
        <v>13.0</v>
      </c>
      <c r="E31" s="90">
        <v>10.0</v>
      </c>
      <c r="F31" s="88">
        <v>7.0</v>
      </c>
      <c r="G31" s="89">
        <v>7.0</v>
      </c>
      <c r="H31" s="89">
        <v>6.0</v>
      </c>
      <c r="I31" s="91"/>
      <c r="J31" s="91"/>
      <c r="K31" s="89">
        <v>13.0</v>
      </c>
      <c r="L31" s="89">
        <v>18.0</v>
      </c>
      <c r="M31" s="89">
        <v>12.0</v>
      </c>
      <c r="N31" s="89">
        <v>11.0</v>
      </c>
      <c r="O31" s="91"/>
      <c r="P31" s="48"/>
      <c r="Q31" s="48"/>
      <c r="R31" s="48"/>
      <c r="S31" s="48"/>
      <c r="T31" s="48"/>
    </row>
    <row r="32">
      <c r="A32" s="46"/>
      <c r="B32" s="93"/>
      <c r="C32" s="64"/>
      <c r="D32" s="48"/>
      <c r="E32" s="61"/>
      <c r="F32" s="64"/>
      <c r="G32" s="48"/>
      <c r="H32" s="48"/>
      <c r="I32" s="48"/>
      <c r="J32" s="48"/>
      <c r="K32" s="48"/>
      <c r="L32" s="48"/>
      <c r="M32" s="48"/>
      <c r="N32" s="48"/>
      <c r="O32" s="48"/>
      <c r="P32" s="48"/>
      <c r="Q32" s="48"/>
      <c r="R32" s="48"/>
      <c r="S32" s="48"/>
      <c r="T32" s="48"/>
    </row>
    <row r="33">
      <c r="A33" s="46"/>
      <c r="B33" s="94" t="str">
        <f>POST!M10</f>
        <v>Again do not make changes to the cells. Someone moved a cell &amp; it's contents and it messed with the formula (probably dragged and dropped it).</v>
      </c>
      <c r="Q33" s="48"/>
      <c r="R33" s="48"/>
      <c r="S33" s="48"/>
      <c r="T33" s="48"/>
    </row>
    <row r="34">
      <c r="A34" s="3" t="s">
        <v>507</v>
      </c>
      <c r="B34" s="63" t="s">
        <v>508</v>
      </c>
      <c r="C34" s="6" t="str">
        <f>REC!C140</f>
        <v>2-1</v>
      </c>
      <c r="D34" s="6" t="str">
        <f>REC!D140</f>
        <v>5-2</v>
      </c>
      <c r="E34" s="6" t="str">
        <f>REC!E140</f>
        <v>4-3</v>
      </c>
      <c r="F34" s="6" t="str">
        <f>REC!F140</f>
        <v>4-2</v>
      </c>
      <c r="G34" s="6" t="str">
        <f>REC!G140</f>
        <v>6-1</v>
      </c>
      <c r="H34" s="6" t="str">
        <f>REC!H140</f>
        <v>5-3</v>
      </c>
      <c r="I34" s="6" t="str">
        <f>REC!I140</f>
        <v>3-5</v>
      </c>
      <c r="J34" s="6" t="str">
        <f>REC!J140</f>
        <v>3-3</v>
      </c>
      <c r="K34" s="6" t="str">
        <f>REC!K140</f>
        <v>3-1</v>
      </c>
      <c r="L34" s="6" t="str">
        <f>REC!L140</f>
        <v>4-4</v>
      </c>
      <c r="M34" s="6" t="str">
        <f>REC!M140</f>
        <v>3-4</v>
      </c>
      <c r="N34" s="6" t="str">
        <f>REC!N140</f>
        <v>4-2</v>
      </c>
      <c r="O34" s="6" t="str">
        <f>REC!O140</f>
        <v>-46--31</v>
      </c>
      <c r="P34" s="6" t="str">
        <f>REC!P140</f>
        <v/>
      </c>
      <c r="Q34" s="6" t="str">
        <f>REC!Q140</f>
        <v/>
      </c>
      <c r="R34" s="48"/>
      <c r="S34" s="48"/>
      <c r="T34" s="48"/>
    </row>
    <row r="35">
      <c r="A35" s="52" t="s">
        <v>509</v>
      </c>
      <c r="B35" s="95" t="s">
        <v>508</v>
      </c>
      <c r="C35" s="6" t="str">
        <f>REC!C172</f>
        <v>2-1</v>
      </c>
      <c r="D35" s="6" t="str">
        <f>REC!D172</f>
        <v>7-3</v>
      </c>
      <c r="E35" s="6" t="str">
        <f>REC!E172</f>
        <v>11-6</v>
      </c>
      <c r="F35" s="6" t="str">
        <f>REC!F172</f>
        <v>15-8</v>
      </c>
      <c r="G35" s="6" t="str">
        <f>REC!G172</f>
        <v>21-9</v>
      </c>
      <c r="H35" s="6" t="str">
        <f>REC!H172</f>
        <v>26-12</v>
      </c>
      <c r="I35" s="6" t="str">
        <f>REC!I172</f>
        <v>29-17</v>
      </c>
      <c r="J35" s="6" t="str">
        <f>REC!J172</f>
        <v>32-20</v>
      </c>
      <c r="K35" s="6" t="str">
        <f>REC!K172</f>
        <v>35-21</v>
      </c>
      <c r="L35" s="6" t="str">
        <f>REC!L172</f>
        <v>39-25</v>
      </c>
      <c r="M35" s="6" t="str">
        <f>REC!M172</f>
        <v>42-29</v>
      </c>
      <c r="N35" s="6" t="str">
        <f>REC!N172</f>
        <v>46-31</v>
      </c>
      <c r="O35" s="6" t="str">
        <f>REC!O172</f>
        <v>-</v>
      </c>
      <c r="P35" s="6" t="str">
        <f>REC!P172</f>
        <v/>
      </c>
      <c r="Q35" s="6" t="str">
        <f>REC!Q172</f>
        <v/>
      </c>
      <c r="R35" s="6" t="str">
        <f>REC!R172</f>
        <v/>
      </c>
      <c r="S35" s="6" t="str">
        <f>REC!S172</f>
        <v/>
      </c>
      <c r="T35" s="46"/>
    </row>
    <row r="36">
      <c r="A36" s="52" t="s">
        <v>270</v>
      </c>
      <c r="B36" s="3" t="s">
        <v>554</v>
      </c>
      <c r="C36" s="63" t="s">
        <v>389</v>
      </c>
      <c r="D36" s="63" t="s">
        <v>555</v>
      </c>
      <c r="E36" s="63" t="s">
        <v>556</v>
      </c>
      <c r="F36" s="63" t="s">
        <v>557</v>
      </c>
      <c r="G36" s="63" t="s">
        <v>558</v>
      </c>
      <c r="H36" s="63" t="s">
        <v>559</v>
      </c>
      <c r="I36" s="93"/>
      <c r="J36" s="93"/>
      <c r="K36" s="63" t="s">
        <v>560</v>
      </c>
      <c r="L36" s="63" t="s">
        <v>561</v>
      </c>
      <c r="M36" s="52" t="s">
        <v>562</v>
      </c>
      <c r="N36" s="52" t="s">
        <v>563</v>
      </c>
      <c r="O36" s="48"/>
      <c r="P36" s="48"/>
      <c r="Q36" s="48"/>
      <c r="R36" s="48"/>
      <c r="S36" s="48"/>
      <c r="T36" s="46"/>
    </row>
    <row r="37">
      <c r="A37" s="48"/>
      <c r="B37" s="46"/>
      <c r="C37" s="93"/>
      <c r="D37" s="93"/>
      <c r="E37" s="93"/>
      <c r="F37" s="93"/>
      <c r="G37" s="93"/>
      <c r="H37" s="63" t="s">
        <v>564</v>
      </c>
      <c r="M37" s="48"/>
      <c r="N37" s="48"/>
      <c r="O37" s="48"/>
      <c r="P37" s="48"/>
      <c r="Q37" s="48"/>
      <c r="R37" s="48"/>
      <c r="S37" s="48"/>
      <c r="T37" s="46"/>
    </row>
    <row r="38">
      <c r="A38" s="48"/>
      <c r="B38" s="3" t="s">
        <v>565</v>
      </c>
      <c r="C38" s="93"/>
      <c r="D38" s="93"/>
      <c r="E38" s="93"/>
      <c r="F38" s="93"/>
      <c r="G38" s="93"/>
      <c r="H38" s="93"/>
      <c r="I38" s="93"/>
      <c r="J38" s="93"/>
      <c r="K38" s="93"/>
      <c r="L38" s="93"/>
      <c r="M38" s="48"/>
      <c r="N38" s="48"/>
      <c r="O38" s="48"/>
      <c r="P38" s="48"/>
      <c r="Q38" s="48"/>
      <c r="R38" s="48"/>
      <c r="S38" s="48"/>
      <c r="T38" s="46"/>
    </row>
  </sheetData>
  <autoFilter ref="$A$1:$O$31"/>
  <mergeCells count="2">
    <mergeCell ref="B33:P33"/>
    <mergeCell ref="H37:L37"/>
  </mergeCells>
  <conditionalFormatting sqref="A1">
    <cfRule type="containsText" dxfId="3" priority="1" operator="containsText" text="SORT BY COLUMN A">
      <formula>NOT(ISERROR(SEARCH(("SORT BY COLUMN A"),(A1))))</formula>
    </cfRule>
  </conditionalFormatting>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23.29"/>
    <col customWidth="1" min="2" max="2" width="13.71"/>
    <col customWidth="1" min="3" max="19" width="7.29"/>
    <col customWidth="1" min="20" max="20" width="17.29"/>
  </cols>
  <sheetData>
    <row r="1">
      <c r="A1" s="86" t="str">
        <f>if(and(A2="Atlanta", A3="Boston", A4="Brooklyn", A5="Charlotte"),"","SORT BY COLUMN A")</f>
        <v/>
      </c>
      <c r="B1" s="47" t="str">
        <f>POST!C1</f>
        <v>0 - 10/20/2014</v>
      </c>
      <c r="C1" s="47" t="str">
        <f>POST!D1</f>
        <v>1 - 11/3/2014</v>
      </c>
      <c r="D1" s="47" t="str">
        <f>POST!E1</f>
        <v>2 - 11/17/2014</v>
      </c>
      <c r="E1" s="47" t="str">
        <f>POST!F1</f>
        <v>3 - 12/1/2014</v>
      </c>
      <c r="F1" s="47" t="str">
        <f>POST!G1</f>
        <v>4 - 12/15/2014</v>
      </c>
      <c r="G1" s="47" t="str">
        <f>POST!H1</f>
        <v>5 - 12/29/2014</v>
      </c>
      <c r="H1" s="47" t="str">
        <f>POST!I1</f>
        <v>6 - 1/12/2015</v>
      </c>
      <c r="I1" s="47" t="str">
        <f>POST!J1</f>
        <v>7 - 1/26/2015</v>
      </c>
      <c r="J1" s="47" t="str">
        <f>POST!K1</f>
        <v>8 - 2/9/2015</v>
      </c>
      <c r="K1" s="47" t="str">
        <f>POST!L1</f>
        <v>9 - 2/23/2015</v>
      </c>
      <c r="L1" s="47" t="str">
        <f>POST!M1</f>
        <v>10 - 3/9/2015</v>
      </c>
      <c r="M1" s="47" t="str">
        <f>POST!N1</f>
        <v>11 - 3/23/2015</v>
      </c>
      <c r="N1" s="47" t="str">
        <f>POST!O1</f>
        <v>12 - 4/6/2015</v>
      </c>
      <c r="O1" s="47" t="str">
        <f>POST!P1</f>
        <v>13 - 4/20/2015</v>
      </c>
      <c r="P1" s="64"/>
      <c r="Q1" s="64"/>
      <c r="R1" s="48"/>
      <c r="S1" s="64"/>
      <c r="T1" s="48"/>
    </row>
    <row r="2">
      <c r="A2" s="3" t="s">
        <v>1</v>
      </c>
      <c r="B2" s="87">
        <v>16.0</v>
      </c>
      <c r="C2" s="88">
        <v>17.0</v>
      </c>
      <c r="D2" s="89">
        <v>14.0</v>
      </c>
      <c r="E2" s="90">
        <v>13.0</v>
      </c>
      <c r="F2" s="97"/>
      <c r="G2" s="89">
        <v>6.0</v>
      </c>
      <c r="H2" s="89">
        <v>3.0</v>
      </c>
      <c r="I2" s="89">
        <v>1.0</v>
      </c>
      <c r="J2" s="89">
        <v>1.0</v>
      </c>
      <c r="K2" s="89">
        <v>2.0</v>
      </c>
      <c r="L2" s="91"/>
      <c r="M2" s="89">
        <v>3.0</v>
      </c>
      <c r="N2" s="91"/>
      <c r="O2" s="91"/>
      <c r="P2" s="48"/>
      <c r="Q2" s="48"/>
      <c r="R2" s="48"/>
      <c r="S2" s="48"/>
      <c r="T2" s="48"/>
    </row>
    <row r="3">
      <c r="A3" s="3" t="s">
        <v>22</v>
      </c>
      <c r="B3" s="87">
        <v>28.0</v>
      </c>
      <c r="C3" s="88">
        <v>22.0</v>
      </c>
      <c r="D3" s="89">
        <v>21.0</v>
      </c>
      <c r="E3" s="90">
        <v>24.0</v>
      </c>
      <c r="F3" s="97"/>
      <c r="G3" s="89">
        <v>21.0</v>
      </c>
      <c r="H3" s="89">
        <v>25.0</v>
      </c>
      <c r="I3" s="89">
        <v>25.0</v>
      </c>
      <c r="J3" s="89">
        <v>23.0</v>
      </c>
      <c r="K3" s="89">
        <v>24.0</v>
      </c>
      <c r="L3" s="91"/>
      <c r="M3" s="89">
        <v>21.0</v>
      </c>
      <c r="N3" s="91"/>
      <c r="O3" s="91"/>
      <c r="P3" s="48"/>
      <c r="Q3" s="48"/>
      <c r="R3" s="48"/>
      <c r="S3" s="48"/>
      <c r="T3" s="48"/>
    </row>
    <row r="4">
      <c r="A4" s="3" t="s">
        <v>23</v>
      </c>
      <c r="B4" s="87">
        <v>19.0</v>
      </c>
      <c r="C4" s="88">
        <v>21.0</v>
      </c>
      <c r="D4" s="89">
        <v>16.0</v>
      </c>
      <c r="E4" s="90">
        <v>19.0</v>
      </c>
      <c r="F4" s="97"/>
      <c r="G4" s="89">
        <v>17.0</v>
      </c>
      <c r="H4" s="89">
        <v>20.0</v>
      </c>
      <c r="I4" s="89">
        <v>22.0</v>
      </c>
      <c r="J4" s="89">
        <v>22.0</v>
      </c>
      <c r="K4" s="89">
        <v>16.0</v>
      </c>
      <c r="L4" s="91"/>
      <c r="M4" s="89">
        <v>22.0</v>
      </c>
      <c r="N4" s="91"/>
      <c r="O4" s="91"/>
      <c r="P4" s="48"/>
      <c r="Q4" s="48"/>
      <c r="R4" s="48"/>
      <c r="S4" s="48"/>
      <c r="T4" s="48"/>
    </row>
    <row r="5">
      <c r="A5" s="3" t="s">
        <v>24</v>
      </c>
      <c r="B5" s="87">
        <v>13.0</v>
      </c>
      <c r="C5" s="88">
        <v>14.0</v>
      </c>
      <c r="D5" s="89">
        <v>19.0</v>
      </c>
      <c r="E5" s="90">
        <v>27.0</v>
      </c>
      <c r="F5" s="97"/>
      <c r="G5" s="89">
        <v>25.0</v>
      </c>
      <c r="H5" s="89">
        <v>24.0</v>
      </c>
      <c r="I5" s="89">
        <v>21.0</v>
      </c>
      <c r="J5" s="89">
        <v>18.0</v>
      </c>
      <c r="K5" s="89">
        <v>21.0</v>
      </c>
      <c r="L5" s="91"/>
      <c r="M5" s="89">
        <v>20.0</v>
      </c>
      <c r="N5" s="91"/>
      <c r="O5" s="91"/>
      <c r="P5" s="48"/>
      <c r="Q5" s="48"/>
      <c r="R5" s="48"/>
      <c r="S5" s="48"/>
      <c r="T5" s="48"/>
    </row>
    <row r="6">
      <c r="A6" s="3" t="s">
        <v>25</v>
      </c>
      <c r="B6" s="87">
        <v>3.0</v>
      </c>
      <c r="C6" s="88">
        <v>5.0</v>
      </c>
      <c r="D6" s="89">
        <v>6.0</v>
      </c>
      <c r="E6" s="90">
        <v>5.0</v>
      </c>
      <c r="F6" s="97"/>
      <c r="G6" s="89">
        <v>11.0</v>
      </c>
      <c r="H6" s="89">
        <v>8.0</v>
      </c>
      <c r="I6" s="89">
        <v>11.0</v>
      </c>
      <c r="J6" s="89">
        <v>11.0</v>
      </c>
      <c r="K6" s="89">
        <v>11.0</v>
      </c>
      <c r="L6" s="91"/>
      <c r="M6" s="89">
        <v>12.0</v>
      </c>
      <c r="N6" s="91"/>
      <c r="O6" s="91"/>
      <c r="P6" s="48"/>
      <c r="Q6" s="48"/>
      <c r="R6" s="48"/>
      <c r="S6" s="48"/>
      <c r="T6" s="48"/>
    </row>
    <row r="7">
      <c r="A7" s="3" t="s">
        <v>26</v>
      </c>
      <c r="B7" s="87">
        <v>2.0</v>
      </c>
      <c r="C7" s="88">
        <v>2.0</v>
      </c>
      <c r="D7" s="89">
        <v>5.0</v>
      </c>
      <c r="E7" s="90">
        <v>10.0</v>
      </c>
      <c r="F7" s="97"/>
      <c r="G7" s="89">
        <v>13.0</v>
      </c>
      <c r="H7" s="89">
        <v>12.0</v>
      </c>
      <c r="I7" s="89">
        <v>8.0</v>
      </c>
      <c r="J7" s="89">
        <v>5.0</v>
      </c>
      <c r="K7" s="89">
        <v>3.0</v>
      </c>
      <c r="L7" s="91"/>
      <c r="M7" s="89">
        <v>2.0</v>
      </c>
      <c r="N7" s="91"/>
      <c r="O7" s="91"/>
      <c r="P7" s="48"/>
      <c r="Q7" s="48"/>
      <c r="R7" s="48"/>
      <c r="S7" s="48"/>
      <c r="T7" s="48"/>
    </row>
    <row r="8">
      <c r="A8" s="3" t="s">
        <v>27</v>
      </c>
      <c r="B8" s="87">
        <v>7.0</v>
      </c>
      <c r="C8" s="88">
        <v>7.0</v>
      </c>
      <c r="D8" s="89">
        <v>7.0</v>
      </c>
      <c r="E8" s="90">
        <v>7.0</v>
      </c>
      <c r="F8" s="88">
        <v>7.0</v>
      </c>
      <c r="G8" s="89">
        <v>7.0</v>
      </c>
      <c r="H8" s="89">
        <v>7.0</v>
      </c>
      <c r="I8" s="90">
        <v>7.0</v>
      </c>
      <c r="J8" s="89">
        <v>7.0</v>
      </c>
      <c r="K8" s="89">
        <v>7.0</v>
      </c>
      <c r="L8" s="89">
        <v>7.0</v>
      </c>
      <c r="M8" s="89">
        <v>7.0</v>
      </c>
      <c r="N8" s="91"/>
      <c r="O8" s="91"/>
      <c r="P8" s="48"/>
      <c r="Q8" s="48"/>
      <c r="R8" s="48"/>
      <c r="S8" s="48"/>
      <c r="T8" s="48"/>
    </row>
    <row r="9">
      <c r="A9" s="3" t="s">
        <v>28</v>
      </c>
      <c r="B9" s="87">
        <v>17.0</v>
      </c>
      <c r="C9" s="88">
        <v>18.0</v>
      </c>
      <c r="D9" s="89">
        <v>24.0</v>
      </c>
      <c r="E9" s="90">
        <v>18.0</v>
      </c>
      <c r="F9" s="97"/>
      <c r="G9" s="89">
        <v>22.0</v>
      </c>
      <c r="H9" s="89">
        <v>21.0</v>
      </c>
      <c r="I9" s="89">
        <v>19.0</v>
      </c>
      <c r="J9" s="89">
        <v>25.0</v>
      </c>
      <c r="K9" s="89">
        <v>25.0</v>
      </c>
      <c r="L9" s="91"/>
      <c r="M9" s="89">
        <v>26.0</v>
      </c>
      <c r="N9" s="91"/>
      <c r="O9" s="91"/>
      <c r="P9" s="48"/>
      <c r="Q9" s="48"/>
      <c r="R9" s="48"/>
      <c r="S9" s="48"/>
      <c r="T9" s="48"/>
    </row>
    <row r="10">
      <c r="A10" s="3" t="s">
        <v>29</v>
      </c>
      <c r="B10" s="87">
        <v>21.0</v>
      </c>
      <c r="C10" s="88">
        <v>26.0</v>
      </c>
      <c r="D10" s="89">
        <v>25.0</v>
      </c>
      <c r="E10" s="90">
        <v>29.0</v>
      </c>
      <c r="F10" s="97"/>
      <c r="G10" s="89">
        <v>27.0</v>
      </c>
      <c r="H10" s="2">
        <v>18.0</v>
      </c>
      <c r="I10" s="89">
        <v>20.0</v>
      </c>
      <c r="J10" s="89">
        <v>19.0</v>
      </c>
      <c r="K10" s="89">
        <v>19.0</v>
      </c>
      <c r="L10" s="91"/>
      <c r="M10" s="89">
        <v>24.0</v>
      </c>
      <c r="N10" s="91"/>
      <c r="O10" s="91"/>
      <c r="P10" s="48"/>
      <c r="Q10" s="48"/>
      <c r="R10" s="48"/>
      <c r="S10" s="48"/>
      <c r="T10" s="48"/>
    </row>
    <row r="11">
      <c r="A11" s="3" t="s">
        <v>30</v>
      </c>
      <c r="B11" s="87">
        <v>5.0</v>
      </c>
      <c r="C11" s="88">
        <v>3.0</v>
      </c>
      <c r="D11" s="89">
        <v>3.0</v>
      </c>
      <c r="E11" s="90">
        <v>2.0</v>
      </c>
      <c r="F11" s="97"/>
      <c r="G11" s="89">
        <v>1.0</v>
      </c>
      <c r="H11" s="89">
        <v>1.0</v>
      </c>
      <c r="I11" s="89">
        <v>2.0</v>
      </c>
      <c r="J11" s="89">
        <v>2.0</v>
      </c>
      <c r="K11" s="89">
        <v>1.0</v>
      </c>
      <c r="L11" s="91"/>
      <c r="M11" s="89">
        <v>1.0</v>
      </c>
      <c r="N11" s="91"/>
      <c r="O11" s="91"/>
      <c r="P11" s="48"/>
      <c r="Q11" s="48"/>
      <c r="R11" s="48"/>
      <c r="S11" s="48"/>
      <c r="T11" s="48"/>
    </row>
    <row r="12">
      <c r="A12" s="3" t="s">
        <v>31</v>
      </c>
      <c r="B12" s="87">
        <v>9.0</v>
      </c>
      <c r="C12" s="88">
        <v>6.0</v>
      </c>
      <c r="D12" s="89">
        <v>1.0</v>
      </c>
      <c r="E12" s="92">
        <v>3.0</v>
      </c>
      <c r="F12" s="97"/>
      <c r="G12" s="89">
        <v>2.0</v>
      </c>
      <c r="H12" s="89">
        <v>2.0</v>
      </c>
      <c r="I12" s="89">
        <v>4.0</v>
      </c>
      <c r="J12" s="89">
        <v>4.0</v>
      </c>
      <c r="K12" s="89">
        <v>5.0</v>
      </c>
      <c r="L12" s="91"/>
      <c r="M12" s="89">
        <v>5.0</v>
      </c>
      <c r="N12" s="91"/>
      <c r="O12" s="91"/>
      <c r="P12" s="48"/>
      <c r="Q12" s="48"/>
      <c r="R12" s="48"/>
      <c r="S12" s="48"/>
      <c r="T12" s="48"/>
    </row>
    <row r="13">
      <c r="A13" s="3" t="s">
        <v>32</v>
      </c>
      <c r="B13" s="87">
        <v>22.0</v>
      </c>
      <c r="C13" s="88">
        <v>24.0</v>
      </c>
      <c r="D13" s="89">
        <v>23.0</v>
      </c>
      <c r="E13" s="90">
        <v>20.0</v>
      </c>
      <c r="F13" s="97"/>
      <c r="G13" s="89">
        <v>24.0</v>
      </c>
      <c r="H13" s="89">
        <v>23.0</v>
      </c>
      <c r="I13" s="89">
        <v>24.0</v>
      </c>
      <c r="J13" s="89">
        <v>20.0</v>
      </c>
      <c r="K13" s="89">
        <v>20.0</v>
      </c>
      <c r="L13" s="91"/>
      <c r="M13" s="89">
        <v>19.0</v>
      </c>
      <c r="N13" s="91"/>
      <c r="O13" s="91"/>
      <c r="P13" s="48"/>
      <c r="Q13" s="48"/>
      <c r="R13" s="48"/>
      <c r="S13" s="48"/>
      <c r="T13" s="48"/>
    </row>
    <row r="14">
      <c r="A14" s="3" t="s">
        <v>33</v>
      </c>
      <c r="B14" s="87">
        <v>4.0</v>
      </c>
      <c r="C14" s="88">
        <v>4.0</v>
      </c>
      <c r="D14" s="89">
        <v>12.0</v>
      </c>
      <c r="E14" s="90">
        <v>11.0</v>
      </c>
      <c r="F14" s="97"/>
      <c r="G14" s="89">
        <v>9.0</v>
      </c>
      <c r="H14" s="89">
        <v>11.0</v>
      </c>
      <c r="I14" s="89">
        <v>6.0</v>
      </c>
      <c r="J14" s="89">
        <v>12.0</v>
      </c>
      <c r="K14" s="89">
        <v>9.0</v>
      </c>
      <c r="L14" s="91"/>
      <c r="M14" s="89">
        <v>8.0</v>
      </c>
      <c r="N14" s="91"/>
      <c r="O14" s="91"/>
      <c r="P14" s="48"/>
      <c r="Q14" s="48"/>
      <c r="R14" s="48"/>
      <c r="S14" s="48"/>
      <c r="T14" s="48"/>
    </row>
    <row r="15">
      <c r="A15" s="3" t="s">
        <v>34</v>
      </c>
      <c r="B15" s="87">
        <v>24.0</v>
      </c>
      <c r="C15" s="88">
        <v>29.0</v>
      </c>
      <c r="D15" s="89">
        <v>29.0</v>
      </c>
      <c r="E15" s="90">
        <v>28.0</v>
      </c>
      <c r="F15" s="97"/>
      <c r="G15" s="89">
        <v>26.0</v>
      </c>
      <c r="H15" s="89">
        <v>26.0</v>
      </c>
      <c r="I15" s="89">
        <v>27.0</v>
      </c>
      <c r="J15" s="89">
        <v>26.0</v>
      </c>
      <c r="K15" s="89">
        <v>26.0</v>
      </c>
      <c r="L15" s="91"/>
      <c r="M15" s="89">
        <v>25.0</v>
      </c>
      <c r="N15" s="91"/>
      <c r="O15" s="91"/>
      <c r="P15" s="48"/>
      <c r="Q15" s="48"/>
      <c r="R15" s="48"/>
      <c r="S15" s="48"/>
      <c r="T15" s="48"/>
    </row>
    <row r="16">
      <c r="A16" s="3" t="s">
        <v>35</v>
      </c>
      <c r="B16" s="87">
        <v>11.0</v>
      </c>
      <c r="C16" s="88">
        <v>8.0</v>
      </c>
      <c r="D16" s="89">
        <v>2.0</v>
      </c>
      <c r="E16" s="90">
        <v>1.0</v>
      </c>
      <c r="F16" s="97"/>
      <c r="G16" s="89">
        <v>5.0</v>
      </c>
      <c r="H16" s="89">
        <v>5.0</v>
      </c>
      <c r="I16" s="89">
        <v>3.0</v>
      </c>
      <c r="J16" s="89">
        <v>3.0</v>
      </c>
      <c r="K16" s="89">
        <v>4.0</v>
      </c>
      <c r="L16" s="91"/>
      <c r="M16" s="89">
        <v>4.0</v>
      </c>
      <c r="N16" s="91"/>
      <c r="O16" s="91"/>
      <c r="P16" s="48"/>
      <c r="Q16" s="48"/>
      <c r="R16" s="48"/>
      <c r="S16" s="48"/>
      <c r="T16" s="48"/>
    </row>
    <row r="17">
      <c r="A17" s="3" t="s">
        <v>37</v>
      </c>
      <c r="B17" s="87">
        <v>14.0</v>
      </c>
      <c r="C17" s="88">
        <v>10.0</v>
      </c>
      <c r="D17" s="89">
        <v>11.0</v>
      </c>
      <c r="E17" s="90">
        <v>12.0</v>
      </c>
      <c r="F17" s="97"/>
      <c r="G17" s="89">
        <v>14.0</v>
      </c>
      <c r="H17" s="89">
        <v>17.0</v>
      </c>
      <c r="I17" s="89">
        <v>16.0</v>
      </c>
      <c r="J17" s="89">
        <v>17.0</v>
      </c>
      <c r="K17" s="89">
        <v>18.0</v>
      </c>
      <c r="L17" s="91"/>
      <c r="M17" s="89">
        <v>17.0</v>
      </c>
      <c r="N17" s="91"/>
      <c r="O17" s="91"/>
      <c r="P17" s="48"/>
      <c r="Q17" s="48"/>
      <c r="R17" s="48"/>
      <c r="S17" s="48"/>
      <c r="T17" s="48"/>
    </row>
    <row r="18">
      <c r="A18" s="3" t="s">
        <v>38</v>
      </c>
      <c r="B18" s="87">
        <v>29.0</v>
      </c>
      <c r="C18" s="88">
        <v>27.0</v>
      </c>
      <c r="D18" s="89">
        <v>18.0</v>
      </c>
      <c r="E18" s="90">
        <v>16.0</v>
      </c>
      <c r="F18" s="97"/>
      <c r="G18" s="89">
        <v>18.0</v>
      </c>
      <c r="H18" s="89">
        <v>15.0</v>
      </c>
      <c r="I18" s="89">
        <v>14.0</v>
      </c>
      <c r="J18" s="89">
        <v>13.0</v>
      </c>
      <c r="K18" s="89">
        <v>12.0</v>
      </c>
      <c r="L18" s="91"/>
      <c r="M18" s="89">
        <v>16.0</v>
      </c>
      <c r="N18" s="91"/>
      <c r="O18" s="91"/>
      <c r="P18" s="48"/>
      <c r="Q18" s="48"/>
      <c r="R18" s="48"/>
      <c r="S18" s="48"/>
      <c r="T18" s="48"/>
    </row>
    <row r="19">
      <c r="A19" s="3" t="s">
        <v>39</v>
      </c>
      <c r="B19" s="87">
        <v>26.0</v>
      </c>
      <c r="C19" s="88">
        <v>23.0</v>
      </c>
      <c r="D19" s="89">
        <v>28.0</v>
      </c>
      <c r="E19" s="90">
        <v>26.0</v>
      </c>
      <c r="F19" s="97"/>
      <c r="G19" s="89">
        <v>29.0</v>
      </c>
      <c r="H19" s="89">
        <v>30.0</v>
      </c>
      <c r="I19" s="89">
        <v>30.0</v>
      </c>
      <c r="J19" s="89">
        <v>30.0</v>
      </c>
      <c r="K19" s="89">
        <v>29.0</v>
      </c>
      <c r="L19" s="91"/>
      <c r="M19" s="89">
        <v>29.0</v>
      </c>
      <c r="N19" s="91"/>
      <c r="O19" s="91"/>
      <c r="P19" s="48"/>
      <c r="Q19" s="48"/>
      <c r="R19" s="48"/>
      <c r="S19" s="48"/>
      <c r="T19" s="48"/>
    </row>
    <row r="20">
      <c r="A20" s="3" t="s">
        <v>40</v>
      </c>
      <c r="B20" s="87">
        <v>18.0</v>
      </c>
      <c r="C20" s="88">
        <v>19.0</v>
      </c>
      <c r="D20" s="89">
        <v>13.0</v>
      </c>
      <c r="E20" s="90">
        <v>17.0</v>
      </c>
      <c r="F20" s="97"/>
      <c r="G20" s="89">
        <v>16.0</v>
      </c>
      <c r="H20" s="89">
        <v>16.0</v>
      </c>
      <c r="I20" s="89">
        <v>15.0</v>
      </c>
      <c r="J20" s="89">
        <v>15.0</v>
      </c>
      <c r="K20" s="89">
        <v>15.0</v>
      </c>
      <c r="L20" s="91"/>
      <c r="M20" s="89">
        <v>15.0</v>
      </c>
      <c r="N20" s="91"/>
      <c r="O20" s="91"/>
      <c r="P20" s="48"/>
      <c r="Q20" s="48"/>
      <c r="R20" s="48"/>
      <c r="S20" s="48"/>
      <c r="T20" s="48"/>
    </row>
    <row r="21">
      <c r="A21" s="3" t="s">
        <v>41</v>
      </c>
      <c r="B21" s="87">
        <v>20.0</v>
      </c>
      <c r="C21" s="88">
        <v>16.0</v>
      </c>
      <c r="D21" s="89">
        <v>27.0</v>
      </c>
      <c r="E21" s="90">
        <v>22.0</v>
      </c>
      <c r="F21" s="97"/>
      <c r="G21" s="89">
        <v>30.0</v>
      </c>
      <c r="H21" s="89">
        <v>29.0</v>
      </c>
      <c r="I21" s="89">
        <v>29.0</v>
      </c>
      <c r="J21" s="89">
        <v>29.0</v>
      </c>
      <c r="K21" s="89">
        <v>30.0</v>
      </c>
      <c r="L21" s="91"/>
      <c r="M21" s="89">
        <v>30.0</v>
      </c>
      <c r="N21" s="91"/>
      <c r="O21" s="91"/>
      <c r="P21" s="48"/>
      <c r="Q21" s="48"/>
      <c r="R21" s="48"/>
      <c r="S21" s="48"/>
      <c r="T21" s="48"/>
    </row>
    <row r="22">
      <c r="A22" s="3" t="s">
        <v>42</v>
      </c>
      <c r="B22" s="87">
        <v>6.0</v>
      </c>
      <c r="C22" s="88">
        <v>13.0</v>
      </c>
      <c r="D22" s="89">
        <v>22.0</v>
      </c>
      <c r="E22" s="90">
        <v>25.0</v>
      </c>
      <c r="F22" s="97"/>
      <c r="G22" s="89">
        <v>12.0</v>
      </c>
      <c r="H22" s="89">
        <v>14.0</v>
      </c>
      <c r="I22" s="89">
        <v>17.0</v>
      </c>
      <c r="J22" s="89">
        <v>16.0</v>
      </c>
      <c r="K22" s="89">
        <v>14.0</v>
      </c>
      <c r="L22" s="91"/>
      <c r="M22" s="89">
        <v>11.0</v>
      </c>
      <c r="N22" s="91"/>
      <c r="O22" s="91"/>
      <c r="P22" s="48"/>
      <c r="Q22" s="48"/>
      <c r="R22" s="48"/>
      <c r="S22" s="48"/>
      <c r="T22" s="48"/>
    </row>
    <row r="23">
      <c r="A23" s="3" t="s">
        <v>43</v>
      </c>
      <c r="B23" s="87">
        <v>25.0</v>
      </c>
      <c r="C23" s="88">
        <v>28.0</v>
      </c>
      <c r="D23" s="89">
        <v>26.0</v>
      </c>
      <c r="E23" s="90">
        <v>21.0</v>
      </c>
      <c r="F23" s="97"/>
      <c r="G23" s="89">
        <v>20.0</v>
      </c>
      <c r="H23" s="89">
        <v>27.0</v>
      </c>
      <c r="I23" s="89">
        <v>26.0</v>
      </c>
      <c r="J23" s="89">
        <v>28.0</v>
      </c>
      <c r="K23" s="89">
        <v>27.0</v>
      </c>
      <c r="L23" s="91"/>
      <c r="M23" s="89">
        <v>27.0</v>
      </c>
      <c r="N23" s="91"/>
      <c r="O23" s="91"/>
      <c r="P23" s="48"/>
      <c r="Q23" s="48"/>
      <c r="R23" s="48"/>
      <c r="S23" s="48"/>
      <c r="T23" s="48"/>
    </row>
    <row r="24">
      <c r="A24" s="3" t="s">
        <v>44</v>
      </c>
      <c r="B24" s="87">
        <v>30.0</v>
      </c>
      <c r="C24" s="88">
        <v>30.0</v>
      </c>
      <c r="D24" s="89">
        <v>30.0</v>
      </c>
      <c r="E24" s="90">
        <v>30.0</v>
      </c>
      <c r="F24" s="97"/>
      <c r="G24" s="89">
        <v>28.0</v>
      </c>
      <c r="H24" s="89">
        <v>28.0</v>
      </c>
      <c r="I24" s="89">
        <v>28.0</v>
      </c>
      <c r="J24" s="89">
        <v>27.0</v>
      </c>
      <c r="K24" s="89">
        <v>28.0</v>
      </c>
      <c r="L24" s="91"/>
      <c r="M24" s="89">
        <v>28.0</v>
      </c>
      <c r="N24" s="91"/>
      <c r="O24" s="91"/>
      <c r="P24" s="48"/>
      <c r="Q24" s="48"/>
      <c r="R24" s="48"/>
      <c r="S24" s="48"/>
      <c r="T24" s="48"/>
    </row>
    <row r="25">
      <c r="A25" s="3" t="s">
        <v>45</v>
      </c>
      <c r="B25" s="87">
        <v>15.0</v>
      </c>
      <c r="C25" s="88">
        <v>15.0</v>
      </c>
      <c r="D25" s="89">
        <v>17.0</v>
      </c>
      <c r="E25" s="90">
        <v>14.0</v>
      </c>
      <c r="F25" s="97"/>
      <c r="G25" s="89">
        <v>15.0</v>
      </c>
      <c r="H25" s="89">
        <v>13.0</v>
      </c>
      <c r="I25" s="89">
        <v>13.0</v>
      </c>
      <c r="J25" s="89">
        <v>14.0</v>
      </c>
      <c r="K25" s="89">
        <v>17.0</v>
      </c>
      <c r="L25" s="91"/>
      <c r="M25" s="89">
        <v>13.0</v>
      </c>
      <c r="N25" s="91"/>
      <c r="O25" s="91"/>
      <c r="P25" s="48"/>
      <c r="Q25" s="48"/>
      <c r="R25" s="48"/>
      <c r="S25" s="48"/>
      <c r="T25" s="48"/>
    </row>
    <row r="26">
      <c r="A26" s="3" t="s">
        <v>46</v>
      </c>
      <c r="B26" s="87">
        <v>8.0</v>
      </c>
      <c r="C26" s="88">
        <v>11.0</v>
      </c>
      <c r="D26" s="89">
        <v>10.0</v>
      </c>
      <c r="E26" s="90">
        <v>8.0</v>
      </c>
      <c r="F26" s="97"/>
      <c r="G26" s="89">
        <v>4.0</v>
      </c>
      <c r="H26" s="89">
        <v>4.0</v>
      </c>
      <c r="I26" s="89">
        <v>12.0</v>
      </c>
      <c r="J26" s="89">
        <v>9.0</v>
      </c>
      <c r="K26" s="89">
        <v>8.0</v>
      </c>
      <c r="L26" s="91"/>
      <c r="M26" s="89">
        <v>9.0</v>
      </c>
      <c r="N26" s="91"/>
      <c r="O26" s="91"/>
      <c r="P26" s="48"/>
      <c r="Q26" s="48"/>
      <c r="R26" s="48"/>
      <c r="S26" s="48"/>
      <c r="T26" s="48"/>
    </row>
    <row r="27">
      <c r="A27" s="3" t="s">
        <v>47</v>
      </c>
      <c r="B27" s="87">
        <v>23.0</v>
      </c>
      <c r="C27" s="88">
        <v>20.0</v>
      </c>
      <c r="D27" s="89">
        <v>15.0</v>
      </c>
      <c r="E27" s="90">
        <v>15.0</v>
      </c>
      <c r="F27" s="97"/>
      <c r="G27" s="89">
        <v>19.0</v>
      </c>
      <c r="H27" s="89">
        <v>19.0</v>
      </c>
      <c r="I27" s="89">
        <v>18.0</v>
      </c>
      <c r="J27" s="89">
        <v>21.0</v>
      </c>
      <c r="K27" s="89">
        <v>22.0</v>
      </c>
      <c r="L27" s="91"/>
      <c r="M27" s="89">
        <v>23.0</v>
      </c>
      <c r="N27" s="91"/>
      <c r="O27" s="91"/>
      <c r="P27" s="48"/>
      <c r="Q27" s="48"/>
      <c r="R27" s="48"/>
      <c r="S27" s="48"/>
      <c r="T27" s="48"/>
    </row>
    <row r="28">
      <c r="A28" s="3" t="s">
        <v>48</v>
      </c>
      <c r="B28" s="87">
        <v>1.0</v>
      </c>
      <c r="C28" s="88">
        <v>1.0</v>
      </c>
      <c r="D28" s="89">
        <v>8.0</v>
      </c>
      <c r="E28" s="90">
        <v>6.0</v>
      </c>
      <c r="F28" s="97"/>
      <c r="G28" s="89">
        <v>8.0</v>
      </c>
      <c r="H28" s="89">
        <v>9.0</v>
      </c>
      <c r="I28" s="89">
        <v>10.0</v>
      </c>
      <c r="J28" s="89">
        <v>8.0</v>
      </c>
      <c r="K28" s="89">
        <v>10.0</v>
      </c>
      <c r="L28" s="91"/>
      <c r="M28" s="89">
        <v>6.0</v>
      </c>
      <c r="N28" s="91"/>
      <c r="O28" s="91"/>
      <c r="P28" s="48"/>
      <c r="Q28" s="48"/>
      <c r="R28" s="48"/>
      <c r="S28" s="48"/>
      <c r="T28" s="48"/>
    </row>
    <row r="29">
      <c r="A29" s="3" t="s">
        <v>49</v>
      </c>
      <c r="B29" s="87">
        <v>12.0</v>
      </c>
      <c r="C29" s="88">
        <v>12.0</v>
      </c>
      <c r="D29" s="89">
        <v>4.0</v>
      </c>
      <c r="E29" s="90">
        <v>4.0</v>
      </c>
      <c r="F29" s="97"/>
      <c r="G29" s="89">
        <v>3.0</v>
      </c>
      <c r="H29" s="89">
        <v>6.0</v>
      </c>
      <c r="I29" s="89">
        <v>5.0</v>
      </c>
      <c r="J29" s="89">
        <v>6.0</v>
      </c>
      <c r="K29" s="89">
        <v>6.0</v>
      </c>
      <c r="L29" s="91"/>
      <c r="M29" s="89">
        <v>10.0</v>
      </c>
      <c r="N29" s="91"/>
      <c r="O29" s="91"/>
      <c r="P29" s="48"/>
      <c r="Q29" s="48"/>
      <c r="R29" s="48"/>
      <c r="S29" s="48"/>
      <c r="T29" s="48"/>
    </row>
    <row r="30">
      <c r="A30" s="3" t="s">
        <v>50</v>
      </c>
      <c r="B30" s="87">
        <v>27.0</v>
      </c>
      <c r="C30" s="88">
        <v>25.0</v>
      </c>
      <c r="D30" s="89">
        <v>20.0</v>
      </c>
      <c r="E30" s="90">
        <v>23.0</v>
      </c>
      <c r="F30" s="97"/>
      <c r="G30" s="89">
        <v>23.0</v>
      </c>
      <c r="H30" s="89">
        <v>22.0</v>
      </c>
      <c r="I30" s="89">
        <v>23.0</v>
      </c>
      <c r="J30" s="89">
        <v>24.0</v>
      </c>
      <c r="K30" s="89">
        <v>23.0</v>
      </c>
      <c r="L30" s="91"/>
      <c r="M30" s="89">
        <v>18.0</v>
      </c>
      <c r="N30" s="91"/>
      <c r="O30" s="91"/>
      <c r="P30" s="48"/>
      <c r="Q30" s="48"/>
      <c r="R30" s="48"/>
      <c r="S30" s="48"/>
      <c r="T30" s="48"/>
    </row>
    <row r="31">
      <c r="A31" s="3" t="s">
        <v>51</v>
      </c>
      <c r="B31" s="87">
        <v>10.0</v>
      </c>
      <c r="C31" s="88">
        <v>9.0</v>
      </c>
      <c r="D31" s="89">
        <v>9.0</v>
      </c>
      <c r="E31" s="90">
        <v>9.0</v>
      </c>
      <c r="F31" s="97"/>
      <c r="G31" s="89">
        <v>10.0</v>
      </c>
      <c r="H31" s="89">
        <v>10.0</v>
      </c>
      <c r="I31" s="89">
        <v>9.0</v>
      </c>
      <c r="J31" s="89">
        <v>10.0</v>
      </c>
      <c r="K31" s="89">
        <v>13.0</v>
      </c>
      <c r="L31" s="91"/>
      <c r="M31" s="89">
        <v>14.0</v>
      </c>
      <c r="N31" s="91"/>
      <c r="O31" s="91"/>
      <c r="P31" s="48"/>
      <c r="Q31" s="48"/>
      <c r="R31" s="48"/>
      <c r="S31" s="48"/>
      <c r="T31" s="48"/>
    </row>
    <row r="32">
      <c r="A32" s="46"/>
      <c r="B32" s="93"/>
      <c r="C32" s="93"/>
      <c r="D32" s="93"/>
      <c r="E32" s="93"/>
      <c r="F32" s="93"/>
      <c r="G32" s="93"/>
      <c r="H32" s="93"/>
      <c r="I32" s="93"/>
      <c r="J32" s="93"/>
      <c r="K32" s="93"/>
      <c r="L32" s="93"/>
      <c r="M32" s="93"/>
      <c r="N32" s="93"/>
      <c r="O32" s="93"/>
      <c r="P32" s="93"/>
      <c r="Q32" s="93"/>
      <c r="R32" s="93"/>
      <c r="S32" s="48"/>
      <c r="T32" s="48"/>
    </row>
    <row r="33">
      <c r="A33" s="46"/>
      <c r="B33" s="94" t="str">
        <f>POST!M10</f>
        <v>Again do not make changes to the cells. Someone moved a cell &amp; it's contents and it messed with the formula (probably dragged and dropped it).</v>
      </c>
      <c r="Q33" s="48"/>
      <c r="R33" s="48"/>
      <c r="S33" s="48"/>
      <c r="T33" s="48"/>
    </row>
    <row r="34">
      <c r="A34" s="3" t="s">
        <v>507</v>
      </c>
      <c r="C34" s="6" t="str">
        <f>REC!C141</f>
        <v>1-1</v>
      </c>
      <c r="D34" s="6" t="str">
        <f>REC!D141</f>
        <v>4-2</v>
      </c>
      <c r="E34" s="6" t="str">
        <f>REC!E141</f>
        <v>3-4</v>
      </c>
      <c r="F34" s="6" t="str">
        <f>REC!F141</f>
        <v>5-2</v>
      </c>
      <c r="G34" s="6" t="str">
        <f>REC!G141</f>
        <v>5-3</v>
      </c>
      <c r="H34" s="6" t="str">
        <f>REC!H141</f>
        <v>1-7</v>
      </c>
      <c r="I34" s="6" t="str">
        <f>REC!I141</f>
        <v>6-1</v>
      </c>
      <c r="J34" s="6" t="str">
        <f>REC!J141</f>
        <v>7-1</v>
      </c>
      <c r="K34" s="6" t="str">
        <f>REC!K141</f>
        <v>3-1</v>
      </c>
      <c r="L34" s="6" t="str">
        <f>REC!L141</f>
        <v>5-3</v>
      </c>
      <c r="M34" s="6" t="str">
        <f>REC!M141</f>
        <v>6-1</v>
      </c>
      <c r="N34" s="6" t="str">
        <f>REC!N141</f>
        <v>4-1</v>
      </c>
      <c r="O34" s="6" t="str">
        <f>REC!O141</f>
        <v>-50--27</v>
      </c>
      <c r="P34" s="6" t="str">
        <f>REC!P141</f>
        <v/>
      </c>
      <c r="Q34" s="6" t="str">
        <f>REC!Q141</f>
        <v/>
      </c>
      <c r="R34" s="6" t="str">
        <f>REC!R141</f>
        <v/>
      </c>
      <c r="S34" s="6" t="str">
        <f>REC!S141</f>
        <v/>
      </c>
      <c r="T34" s="96"/>
    </row>
    <row r="35" ht="16.5" customHeight="1">
      <c r="A35" s="52" t="s">
        <v>509</v>
      </c>
      <c r="B35" s="107"/>
      <c r="C35" s="6" t="str">
        <f>REC!C173</f>
        <v>1-1</v>
      </c>
      <c r="D35" s="6" t="str">
        <f>REC!D173</f>
        <v>5-3</v>
      </c>
      <c r="E35" s="6" t="str">
        <f>REC!E173</f>
        <v>8-7</v>
      </c>
      <c r="F35" s="6" t="str">
        <f>REC!F173</f>
        <v>13-9</v>
      </c>
      <c r="G35" s="6" t="str">
        <f>REC!G173</f>
        <v>18-12</v>
      </c>
      <c r="H35" s="6" t="str">
        <f>REC!H173</f>
        <v>19-19</v>
      </c>
      <c r="I35" s="6" t="str">
        <f>REC!I173</f>
        <v>25-20</v>
      </c>
      <c r="J35" s="6" t="str">
        <f>REC!J173</f>
        <v>32-21</v>
      </c>
      <c r="K35" s="6" t="str">
        <f>REC!K173</f>
        <v>35-22</v>
      </c>
      <c r="L35" s="6" t="str">
        <f>REC!L173</f>
        <v>40-25</v>
      </c>
      <c r="M35" s="6" t="str">
        <f>REC!M173</f>
        <v>46-26</v>
      </c>
      <c r="N35" s="6" t="str">
        <f>REC!N173</f>
        <v>50-27</v>
      </c>
      <c r="O35" s="6" t="str">
        <f>REC!O173</f>
        <v>-</v>
      </c>
      <c r="P35" s="6" t="str">
        <f>REC!P173</f>
        <v/>
      </c>
      <c r="Q35" s="6" t="str">
        <f>REC!Q173</f>
        <v/>
      </c>
      <c r="R35" s="6" t="str">
        <f>REC!R173</f>
        <v/>
      </c>
      <c r="S35" s="6" t="str">
        <f>REC!S173</f>
        <v/>
      </c>
      <c r="T35" s="46"/>
    </row>
    <row r="36" ht="49.5" customHeight="1">
      <c r="A36" s="52" t="s">
        <v>270</v>
      </c>
      <c r="C36" s="63" t="s">
        <v>384</v>
      </c>
      <c r="D36" s="93"/>
      <c r="E36" s="63" t="s">
        <v>566</v>
      </c>
      <c r="F36" s="93"/>
      <c r="G36" s="63" t="s">
        <v>567</v>
      </c>
      <c r="H36" s="63" t="s">
        <v>568</v>
      </c>
      <c r="I36" s="63" t="s">
        <v>569</v>
      </c>
      <c r="J36" s="63" t="s">
        <v>570</v>
      </c>
      <c r="K36" s="63" t="s">
        <v>571</v>
      </c>
      <c r="L36" s="93"/>
      <c r="M36" s="52" t="s">
        <v>572</v>
      </c>
      <c r="N36" s="48"/>
      <c r="O36" s="48"/>
      <c r="P36" s="48"/>
      <c r="Q36" s="48"/>
      <c r="R36" s="48"/>
      <c r="S36" s="48"/>
      <c r="T36" s="48"/>
    </row>
    <row r="37">
      <c r="A37" s="46"/>
      <c r="B37" s="93"/>
      <c r="C37" s="93"/>
      <c r="D37" s="93"/>
      <c r="E37" s="93"/>
      <c r="F37" s="93"/>
      <c r="G37" s="93"/>
      <c r="H37" s="93"/>
      <c r="I37" s="93"/>
      <c r="J37" s="93"/>
      <c r="K37" s="93"/>
      <c r="L37" s="93"/>
      <c r="M37" s="48"/>
      <c r="N37" s="48"/>
      <c r="O37" s="48"/>
      <c r="P37" s="48"/>
      <c r="Q37" s="48"/>
      <c r="R37" s="48"/>
      <c r="S37" s="48"/>
      <c r="T37" s="48"/>
    </row>
  </sheetData>
  <autoFilter ref="$A$1:$O$31"/>
  <mergeCells count="1">
    <mergeCell ref="B33:P33"/>
  </mergeCells>
  <conditionalFormatting sqref="A1">
    <cfRule type="containsText" dxfId="3" priority="1" operator="containsText" text="SORT BY COLUMN A">
      <formula>NOT(ISERROR(SEARCH(("SORT BY COLUMN A"),(A1))))</formula>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7.29"/>
    <col customWidth="1" min="2" max="19" width="7.29"/>
    <col customWidth="1" min="20" max="20" width="17.29"/>
  </cols>
  <sheetData>
    <row r="1">
      <c r="A1" s="86" t="str">
        <f>if(and(A2="Atlanta", A3="Boston", A4="Brooklyn", A5="Charlotte"),"","SORT BY COLUMN A")</f>
        <v/>
      </c>
      <c r="B1" s="47" t="str">
        <f>POST!C1</f>
        <v>0 - 10/20/2014</v>
      </c>
      <c r="C1" s="47" t="str">
        <f>POST!D1</f>
        <v>1 - 11/3/2014</v>
      </c>
      <c r="D1" s="47" t="str">
        <f>POST!E1</f>
        <v>2 - 11/17/2014</v>
      </c>
      <c r="E1" s="47" t="str">
        <f>POST!F1</f>
        <v>3 - 12/1/2014</v>
      </c>
      <c r="F1" s="47" t="str">
        <f>POST!G1</f>
        <v>4 - 12/15/2014</v>
      </c>
      <c r="G1" s="47" t="str">
        <f>POST!H1</f>
        <v>5 - 12/29/2014</v>
      </c>
      <c r="H1" s="47" t="str">
        <f>POST!I1</f>
        <v>6 - 1/12/2015</v>
      </c>
      <c r="I1" s="47" t="str">
        <f>POST!J1</f>
        <v>7 - 1/26/2015</v>
      </c>
      <c r="J1" s="47" t="str">
        <f>POST!K1</f>
        <v>8 - 2/9/2015</v>
      </c>
      <c r="K1" s="47" t="str">
        <f>POST!L1</f>
        <v>9 - 2/23/2015</v>
      </c>
      <c r="L1" s="47" t="str">
        <f>POST!M1</f>
        <v>10 - 3/9/2015</v>
      </c>
      <c r="M1" s="47" t="str">
        <f>POST!N1</f>
        <v>11 - 3/23/2015</v>
      </c>
      <c r="N1" s="47" t="str">
        <f>POST!O1</f>
        <v>12 - 4/6/2015</v>
      </c>
      <c r="O1" s="47" t="str">
        <f>POST!P1</f>
        <v>13 - 4/20/2015</v>
      </c>
      <c r="P1" s="64"/>
      <c r="Q1" s="64"/>
      <c r="R1" s="48"/>
      <c r="S1" s="64"/>
      <c r="T1" s="48"/>
    </row>
    <row r="2">
      <c r="A2" s="3" t="s">
        <v>1</v>
      </c>
      <c r="B2" s="87">
        <v>17.0</v>
      </c>
      <c r="C2" s="88">
        <v>14.0</v>
      </c>
      <c r="D2" s="88">
        <v>13.0</v>
      </c>
      <c r="E2" s="90">
        <v>11.0</v>
      </c>
      <c r="F2" s="88">
        <v>9.0</v>
      </c>
      <c r="G2" s="89">
        <v>6.0</v>
      </c>
      <c r="H2" s="89">
        <v>2.0</v>
      </c>
      <c r="I2" s="89">
        <v>2.0</v>
      </c>
      <c r="J2" s="89">
        <v>1.0</v>
      </c>
      <c r="K2" s="89">
        <v>2.0</v>
      </c>
      <c r="L2" s="89">
        <v>2.0</v>
      </c>
      <c r="M2" s="89">
        <v>2.0</v>
      </c>
      <c r="N2" s="89">
        <v>2.0</v>
      </c>
      <c r="O2" s="89">
        <v>2.0</v>
      </c>
      <c r="P2" s="48"/>
      <c r="Q2" s="48"/>
      <c r="R2" s="48"/>
      <c r="S2" s="48"/>
      <c r="T2" s="48"/>
    </row>
    <row r="3">
      <c r="A3" s="3" t="s">
        <v>22</v>
      </c>
      <c r="B3" s="87">
        <v>26.0</v>
      </c>
      <c r="C3" s="88">
        <v>20.0</v>
      </c>
      <c r="D3" s="88">
        <v>20.0</v>
      </c>
      <c r="E3" s="90">
        <v>24.0</v>
      </c>
      <c r="F3" s="88">
        <v>22.0</v>
      </c>
      <c r="G3" s="89">
        <v>22.0</v>
      </c>
      <c r="H3" s="89">
        <v>23.0</v>
      </c>
      <c r="I3" s="89">
        <v>23.0</v>
      </c>
      <c r="J3" s="89">
        <v>23.0</v>
      </c>
      <c r="K3" s="89">
        <v>23.0</v>
      </c>
      <c r="L3" s="89">
        <v>22.0</v>
      </c>
      <c r="M3" s="89">
        <v>20.0</v>
      </c>
      <c r="N3" s="89">
        <v>18.0</v>
      </c>
      <c r="O3" s="89">
        <v>16.0</v>
      </c>
      <c r="P3" s="48"/>
      <c r="Q3" s="48"/>
      <c r="R3" s="48"/>
      <c r="S3" s="48"/>
      <c r="T3" s="48"/>
    </row>
    <row r="4">
      <c r="A4" s="3" t="s">
        <v>23</v>
      </c>
      <c r="B4" s="87">
        <v>20.0</v>
      </c>
      <c r="C4" s="88">
        <v>21.0</v>
      </c>
      <c r="D4" s="88">
        <v>17.0</v>
      </c>
      <c r="E4" s="90">
        <v>19.0</v>
      </c>
      <c r="F4" s="88">
        <v>20.0</v>
      </c>
      <c r="G4" s="89">
        <v>19.0</v>
      </c>
      <c r="H4" s="89">
        <v>19.0</v>
      </c>
      <c r="I4" s="89">
        <v>20.0</v>
      </c>
      <c r="J4" s="89">
        <v>20.0</v>
      </c>
      <c r="K4" s="89">
        <v>19.0</v>
      </c>
      <c r="L4" s="89">
        <v>21.0</v>
      </c>
      <c r="M4" s="89">
        <v>22.0</v>
      </c>
      <c r="N4" s="89">
        <v>19.0</v>
      </c>
      <c r="O4" s="89">
        <v>19.0</v>
      </c>
      <c r="P4" s="48"/>
      <c r="Q4" s="48"/>
      <c r="R4" s="48"/>
      <c r="S4" s="48"/>
      <c r="T4" s="48"/>
    </row>
    <row r="5">
      <c r="A5" s="3" t="s">
        <v>24</v>
      </c>
      <c r="B5" s="87">
        <v>12.0</v>
      </c>
      <c r="C5" s="88">
        <v>16.0</v>
      </c>
      <c r="D5" s="88">
        <v>19.0</v>
      </c>
      <c r="E5" s="90">
        <v>26.0</v>
      </c>
      <c r="F5" s="88">
        <v>26.0</v>
      </c>
      <c r="G5" s="89">
        <v>26.0</v>
      </c>
      <c r="H5" s="89">
        <v>22.0</v>
      </c>
      <c r="I5" s="89">
        <v>21.0</v>
      </c>
      <c r="J5" s="89">
        <v>17.0</v>
      </c>
      <c r="K5" s="89">
        <v>21.0</v>
      </c>
      <c r="L5" s="89">
        <v>18.0</v>
      </c>
      <c r="M5" s="89">
        <v>19.0</v>
      </c>
      <c r="N5" s="89">
        <v>22.0</v>
      </c>
      <c r="O5" s="89">
        <v>23.0</v>
      </c>
      <c r="P5" s="48"/>
      <c r="Q5" s="48"/>
      <c r="R5" s="48"/>
      <c r="S5" s="48"/>
      <c r="T5" s="48"/>
    </row>
    <row r="6">
      <c r="A6" s="3" t="s">
        <v>25</v>
      </c>
      <c r="B6" s="87">
        <v>3.0</v>
      </c>
      <c r="C6" s="88">
        <v>3.0</v>
      </c>
      <c r="D6" s="88">
        <v>6.0</v>
      </c>
      <c r="E6" s="90">
        <v>8.0</v>
      </c>
      <c r="F6" s="88">
        <v>11.0</v>
      </c>
      <c r="G6" s="89">
        <v>8.0</v>
      </c>
      <c r="H6" s="89">
        <v>5.0</v>
      </c>
      <c r="I6" s="89">
        <v>9.0</v>
      </c>
      <c r="J6" s="89">
        <v>9.0</v>
      </c>
      <c r="K6" s="89">
        <v>9.0</v>
      </c>
      <c r="L6" s="89">
        <v>9.0</v>
      </c>
      <c r="M6" s="89">
        <v>9.0</v>
      </c>
      <c r="N6" s="89">
        <v>9.0</v>
      </c>
      <c r="O6" s="89">
        <v>9.0</v>
      </c>
      <c r="P6" s="48"/>
      <c r="Q6" s="48"/>
      <c r="R6" s="48"/>
      <c r="S6" s="48"/>
      <c r="T6" s="48"/>
    </row>
    <row r="7">
      <c r="A7" s="3" t="s">
        <v>26</v>
      </c>
      <c r="B7" s="87">
        <v>2.0</v>
      </c>
      <c r="C7" s="88">
        <v>2.0</v>
      </c>
      <c r="D7" s="88">
        <v>9.0</v>
      </c>
      <c r="E7" s="90">
        <v>13.0</v>
      </c>
      <c r="F7" s="88">
        <v>12.0</v>
      </c>
      <c r="G7" s="89">
        <v>12.0</v>
      </c>
      <c r="H7" s="89">
        <v>13.0</v>
      </c>
      <c r="I7" s="89">
        <v>10.0</v>
      </c>
      <c r="J7" s="89">
        <v>11.0</v>
      </c>
      <c r="K7" s="89">
        <v>10.0</v>
      </c>
      <c r="L7" s="89">
        <v>6.0</v>
      </c>
      <c r="M7" s="89">
        <v>5.0</v>
      </c>
      <c r="N7" s="89">
        <v>4.0</v>
      </c>
      <c r="O7" s="89">
        <v>4.0</v>
      </c>
      <c r="P7" s="48"/>
      <c r="Q7" s="48"/>
      <c r="R7" s="48"/>
      <c r="S7" s="48"/>
      <c r="T7" s="48"/>
    </row>
    <row r="8">
      <c r="A8" s="3" t="s">
        <v>27</v>
      </c>
      <c r="B8" s="87">
        <v>6.0</v>
      </c>
      <c r="C8" s="88">
        <v>6.0</v>
      </c>
      <c r="D8" s="88">
        <v>5.0</v>
      </c>
      <c r="E8" s="90">
        <v>6.0</v>
      </c>
      <c r="F8" s="88">
        <v>8.0</v>
      </c>
      <c r="G8" s="89">
        <v>7.0</v>
      </c>
      <c r="H8" s="89">
        <v>8.0</v>
      </c>
      <c r="I8" s="89">
        <v>6.0</v>
      </c>
      <c r="J8" s="89">
        <v>6.0</v>
      </c>
      <c r="K8" s="89">
        <v>7.0</v>
      </c>
      <c r="L8" s="89">
        <v>10.0</v>
      </c>
      <c r="M8" s="89">
        <v>10.0</v>
      </c>
      <c r="N8" s="89">
        <v>10.0</v>
      </c>
      <c r="O8" s="89">
        <v>10.0</v>
      </c>
      <c r="P8" s="48"/>
      <c r="Q8" s="48"/>
      <c r="R8" s="48"/>
      <c r="S8" s="48"/>
      <c r="T8" s="48"/>
    </row>
    <row r="9">
      <c r="A9" s="3" t="s">
        <v>28</v>
      </c>
      <c r="B9" s="87">
        <v>14.0</v>
      </c>
      <c r="C9" s="88">
        <v>18.0</v>
      </c>
      <c r="D9" s="88">
        <v>27.0</v>
      </c>
      <c r="E9" s="90">
        <v>17.0</v>
      </c>
      <c r="F9" s="88">
        <v>19.0</v>
      </c>
      <c r="G9" s="89">
        <v>20.0</v>
      </c>
      <c r="H9" s="89">
        <v>18.0</v>
      </c>
      <c r="I9" s="89">
        <v>19.0</v>
      </c>
      <c r="J9" s="89">
        <v>28.0</v>
      </c>
      <c r="K9" s="89">
        <v>27.0</v>
      </c>
      <c r="L9" s="89">
        <v>23.0</v>
      </c>
      <c r="M9" s="89">
        <v>23.0</v>
      </c>
      <c r="N9" s="89">
        <v>25.0</v>
      </c>
      <c r="O9" s="89">
        <v>25.0</v>
      </c>
      <c r="P9" s="48"/>
      <c r="Q9" s="48"/>
      <c r="R9" s="48"/>
      <c r="S9" s="48"/>
      <c r="T9" s="48"/>
    </row>
    <row r="10">
      <c r="A10" s="3" t="s">
        <v>29</v>
      </c>
      <c r="B10" s="87">
        <v>21.0</v>
      </c>
      <c r="C10" s="88">
        <v>25.0</v>
      </c>
      <c r="D10" s="88">
        <v>26.0</v>
      </c>
      <c r="E10" s="90">
        <v>28.0</v>
      </c>
      <c r="F10" s="88">
        <v>29.0</v>
      </c>
      <c r="G10" s="89">
        <v>27.0</v>
      </c>
      <c r="H10" s="89">
        <v>20.0</v>
      </c>
      <c r="I10" s="89">
        <v>18.0</v>
      </c>
      <c r="J10" s="89">
        <v>19.0</v>
      </c>
      <c r="K10" s="89">
        <v>18.0</v>
      </c>
      <c r="L10" s="89">
        <v>24.0</v>
      </c>
      <c r="M10" s="89">
        <v>24.0</v>
      </c>
      <c r="N10" s="89">
        <v>23.0</v>
      </c>
      <c r="O10" s="89">
        <v>22.0</v>
      </c>
      <c r="P10" s="48"/>
      <c r="Q10" s="48"/>
      <c r="R10" s="48"/>
      <c r="S10" s="48"/>
      <c r="T10" s="48"/>
    </row>
    <row r="11">
      <c r="A11" s="3" t="s">
        <v>30</v>
      </c>
      <c r="B11" s="87">
        <v>5.0</v>
      </c>
      <c r="C11" s="88">
        <v>4.0</v>
      </c>
      <c r="D11" s="88">
        <v>1.0</v>
      </c>
      <c r="E11" s="90">
        <v>1.0</v>
      </c>
      <c r="F11" s="88">
        <v>1.0</v>
      </c>
      <c r="G11" s="89">
        <v>1.0</v>
      </c>
      <c r="H11" s="89">
        <v>1.0</v>
      </c>
      <c r="I11" s="89">
        <v>1.0</v>
      </c>
      <c r="J11" s="89">
        <v>2.0</v>
      </c>
      <c r="K11" s="89">
        <v>1.0</v>
      </c>
      <c r="L11" s="89">
        <v>1.0</v>
      </c>
      <c r="M11" s="89">
        <v>1.0</v>
      </c>
      <c r="N11" s="89">
        <v>1.0</v>
      </c>
      <c r="O11" s="89">
        <v>1.0</v>
      </c>
      <c r="P11" s="48"/>
      <c r="Q11" s="48"/>
      <c r="R11" s="48"/>
      <c r="S11" s="48"/>
      <c r="T11" s="48"/>
    </row>
    <row r="12">
      <c r="A12" s="3" t="s">
        <v>31</v>
      </c>
      <c r="B12" s="87">
        <v>13.0</v>
      </c>
      <c r="C12" s="88">
        <v>10.0</v>
      </c>
      <c r="D12" s="88">
        <v>2.0</v>
      </c>
      <c r="E12" s="90">
        <v>3.0</v>
      </c>
      <c r="F12" s="88">
        <v>3.0</v>
      </c>
      <c r="G12" s="89">
        <v>5.0</v>
      </c>
      <c r="H12" s="89">
        <v>4.0</v>
      </c>
      <c r="I12" s="89">
        <v>5.0</v>
      </c>
      <c r="J12" s="89">
        <v>5.0</v>
      </c>
      <c r="K12" s="89">
        <v>4.0</v>
      </c>
      <c r="L12" s="89">
        <v>3.0</v>
      </c>
      <c r="M12" s="89">
        <v>4.0</v>
      </c>
      <c r="N12" s="89">
        <v>3.0</v>
      </c>
      <c r="O12" s="89">
        <v>3.0</v>
      </c>
      <c r="P12" s="48"/>
      <c r="Q12" s="48"/>
      <c r="R12" s="48"/>
      <c r="S12" s="48"/>
      <c r="T12" s="48"/>
    </row>
    <row r="13">
      <c r="A13" s="3" t="s">
        <v>32</v>
      </c>
      <c r="B13" s="87">
        <v>22.0</v>
      </c>
      <c r="C13" s="88">
        <v>24.0</v>
      </c>
      <c r="D13" s="88">
        <v>21.0</v>
      </c>
      <c r="E13" s="90">
        <v>20.0</v>
      </c>
      <c r="F13" s="88">
        <v>25.0</v>
      </c>
      <c r="G13" s="89">
        <v>23.0</v>
      </c>
      <c r="H13" s="89">
        <v>24.0</v>
      </c>
      <c r="I13" s="89">
        <v>24.0</v>
      </c>
      <c r="J13" s="89">
        <v>21.0</v>
      </c>
      <c r="K13" s="89">
        <v>20.0</v>
      </c>
      <c r="L13" s="89">
        <v>17.0</v>
      </c>
      <c r="M13" s="89">
        <v>21.0</v>
      </c>
      <c r="N13" s="89">
        <v>20.0</v>
      </c>
      <c r="O13" s="89">
        <v>20.0</v>
      </c>
      <c r="P13" s="48"/>
      <c r="Q13" s="48"/>
      <c r="R13" s="48"/>
      <c r="S13" s="48"/>
      <c r="T13" s="48"/>
    </row>
    <row r="14">
      <c r="A14" s="3" t="s">
        <v>33</v>
      </c>
      <c r="B14" s="87">
        <v>4.0</v>
      </c>
      <c r="C14" s="88">
        <v>5.0</v>
      </c>
      <c r="D14" s="88">
        <v>10.0</v>
      </c>
      <c r="E14" s="90">
        <v>9.0</v>
      </c>
      <c r="F14" s="88">
        <v>6.0</v>
      </c>
      <c r="G14" s="89">
        <v>9.0</v>
      </c>
      <c r="H14" s="89">
        <v>10.0</v>
      </c>
      <c r="I14" s="89">
        <v>11.0</v>
      </c>
      <c r="J14" s="89">
        <v>12.0</v>
      </c>
      <c r="K14" s="89">
        <v>8.0</v>
      </c>
      <c r="L14" s="89">
        <v>7.0</v>
      </c>
      <c r="M14" s="89">
        <v>6.0</v>
      </c>
      <c r="N14" s="89">
        <v>7.0</v>
      </c>
      <c r="O14" s="89">
        <v>7.0</v>
      </c>
      <c r="P14" s="48"/>
      <c r="Q14" s="48"/>
      <c r="R14" s="48"/>
      <c r="S14" s="48"/>
      <c r="T14" s="48"/>
    </row>
    <row r="15">
      <c r="A15" s="3" t="s">
        <v>34</v>
      </c>
      <c r="B15" s="87">
        <v>24.0</v>
      </c>
      <c r="C15" s="88">
        <v>29.0</v>
      </c>
      <c r="D15" s="88">
        <v>29.0</v>
      </c>
      <c r="E15" s="90">
        <v>29.0</v>
      </c>
      <c r="F15" s="88">
        <v>24.0</v>
      </c>
      <c r="G15" s="89">
        <v>25.0</v>
      </c>
      <c r="H15" s="89">
        <v>26.0</v>
      </c>
      <c r="I15" s="89">
        <v>27.0</v>
      </c>
      <c r="J15" s="89">
        <v>29.0</v>
      </c>
      <c r="K15" s="89">
        <v>29.0</v>
      </c>
      <c r="L15" s="89">
        <v>29.0</v>
      </c>
      <c r="M15" s="89">
        <v>28.0</v>
      </c>
      <c r="N15" s="89">
        <v>28.0</v>
      </c>
      <c r="O15" s="89">
        <v>27.0</v>
      </c>
      <c r="P15" s="48"/>
      <c r="Q15" s="48"/>
      <c r="R15" s="48"/>
      <c r="S15" s="48"/>
      <c r="T15" s="48"/>
    </row>
    <row r="16">
      <c r="A16" s="3" t="s">
        <v>35</v>
      </c>
      <c r="B16" s="87">
        <v>11.0</v>
      </c>
      <c r="C16" s="88">
        <v>7.0</v>
      </c>
      <c r="D16" s="88">
        <v>3.0</v>
      </c>
      <c r="E16" s="90">
        <v>2.0</v>
      </c>
      <c r="F16" s="88">
        <v>2.0</v>
      </c>
      <c r="G16" s="89">
        <v>4.0</v>
      </c>
      <c r="H16" s="89">
        <v>7.0</v>
      </c>
      <c r="I16" s="89">
        <v>4.0</v>
      </c>
      <c r="J16" s="89">
        <v>3.0</v>
      </c>
      <c r="K16" s="89">
        <v>3.0</v>
      </c>
      <c r="L16" s="89">
        <v>4.0</v>
      </c>
      <c r="M16" s="89">
        <v>3.0</v>
      </c>
      <c r="N16" s="89">
        <v>6.0</v>
      </c>
      <c r="O16" s="89">
        <v>6.0</v>
      </c>
      <c r="P16" s="48"/>
      <c r="Q16" s="48"/>
      <c r="R16" s="48"/>
      <c r="S16" s="48"/>
      <c r="T16" s="48"/>
    </row>
    <row r="17">
      <c r="A17" s="3" t="s">
        <v>37</v>
      </c>
      <c r="B17" s="87">
        <v>18.0</v>
      </c>
      <c r="C17" s="88">
        <v>9.0</v>
      </c>
      <c r="D17" s="88">
        <v>15.0</v>
      </c>
      <c r="E17" s="90">
        <v>16.0</v>
      </c>
      <c r="F17" s="88">
        <v>18.0</v>
      </c>
      <c r="G17" s="89">
        <v>18.0</v>
      </c>
      <c r="H17" s="89">
        <v>17.0</v>
      </c>
      <c r="I17" s="89">
        <v>17.0</v>
      </c>
      <c r="J17" s="89">
        <v>18.0</v>
      </c>
      <c r="K17" s="89">
        <v>17.0</v>
      </c>
      <c r="L17" s="89">
        <v>19.0</v>
      </c>
      <c r="M17" s="89">
        <v>18.0</v>
      </c>
      <c r="N17" s="89">
        <v>21.0</v>
      </c>
      <c r="O17" s="89">
        <v>21.0</v>
      </c>
      <c r="P17" s="48"/>
      <c r="Q17" s="48"/>
      <c r="R17" s="48"/>
      <c r="S17" s="48"/>
      <c r="T17" s="48"/>
    </row>
    <row r="18">
      <c r="A18" s="3" t="s">
        <v>38</v>
      </c>
      <c r="B18" s="87">
        <v>27.0</v>
      </c>
      <c r="C18" s="88">
        <v>26.0</v>
      </c>
      <c r="D18" s="88">
        <v>18.0</v>
      </c>
      <c r="E18" s="90">
        <v>15.0</v>
      </c>
      <c r="F18" s="88">
        <v>17.0</v>
      </c>
      <c r="G18" s="89">
        <v>17.0</v>
      </c>
      <c r="H18" s="89">
        <v>16.0</v>
      </c>
      <c r="I18" s="89">
        <v>16.0</v>
      </c>
      <c r="J18" s="89">
        <v>14.0</v>
      </c>
      <c r="K18" s="89">
        <v>14.0</v>
      </c>
      <c r="L18" s="89">
        <v>14.0</v>
      </c>
      <c r="M18" s="89">
        <v>17.0</v>
      </c>
      <c r="N18" s="89">
        <v>16.0</v>
      </c>
      <c r="O18" s="89">
        <v>15.0</v>
      </c>
      <c r="P18" s="48"/>
      <c r="Q18" s="48"/>
      <c r="R18" s="48"/>
      <c r="S18" s="48"/>
      <c r="T18" s="48"/>
    </row>
    <row r="19">
      <c r="A19" s="3" t="s">
        <v>39</v>
      </c>
      <c r="B19" s="87">
        <v>25.0</v>
      </c>
      <c r="C19" s="88">
        <v>23.0</v>
      </c>
      <c r="D19" s="88">
        <v>28.0</v>
      </c>
      <c r="E19" s="90">
        <v>27.0</v>
      </c>
      <c r="F19" s="88">
        <v>27.0</v>
      </c>
      <c r="G19" s="89">
        <v>28.0</v>
      </c>
      <c r="H19" s="89">
        <v>29.0</v>
      </c>
      <c r="I19" s="89">
        <v>29.0</v>
      </c>
      <c r="J19" s="89">
        <v>27.0</v>
      </c>
      <c r="K19" s="89">
        <v>26.0</v>
      </c>
      <c r="L19" s="89">
        <v>27.0</v>
      </c>
      <c r="M19" s="89">
        <v>29.0</v>
      </c>
      <c r="N19" s="89">
        <v>29.0</v>
      </c>
      <c r="O19" s="89">
        <v>30.0</v>
      </c>
      <c r="P19" s="48"/>
      <c r="Q19" s="48"/>
      <c r="R19" s="48"/>
      <c r="S19" s="48"/>
      <c r="T19" s="48"/>
    </row>
    <row r="20">
      <c r="A20" s="3" t="s">
        <v>40</v>
      </c>
      <c r="B20" s="87">
        <v>16.0</v>
      </c>
      <c r="C20" s="88">
        <v>15.0</v>
      </c>
      <c r="D20" s="88">
        <v>11.0</v>
      </c>
      <c r="E20" s="90">
        <v>18.0</v>
      </c>
      <c r="F20" s="88">
        <v>15.0</v>
      </c>
      <c r="G20" s="89">
        <v>15.0</v>
      </c>
      <c r="H20" s="89">
        <v>15.0</v>
      </c>
      <c r="I20" s="89">
        <v>14.0</v>
      </c>
      <c r="J20" s="89">
        <v>15.0</v>
      </c>
      <c r="K20" s="89">
        <v>15.0</v>
      </c>
      <c r="L20" s="89">
        <v>15.0</v>
      </c>
      <c r="M20" s="89">
        <v>15.0</v>
      </c>
      <c r="N20" s="89">
        <v>14.0</v>
      </c>
      <c r="O20" s="89">
        <v>13.0</v>
      </c>
      <c r="P20" s="48"/>
      <c r="Q20" s="48"/>
      <c r="R20" s="48"/>
      <c r="S20" s="48"/>
      <c r="T20" s="48"/>
    </row>
    <row r="21">
      <c r="A21" s="3" t="s">
        <v>41</v>
      </c>
      <c r="B21" s="87">
        <v>19.0</v>
      </c>
      <c r="C21" s="88">
        <v>17.0</v>
      </c>
      <c r="D21" s="88">
        <v>25.0</v>
      </c>
      <c r="E21" s="90">
        <v>25.0</v>
      </c>
      <c r="F21" s="88">
        <v>28.0</v>
      </c>
      <c r="G21" s="89">
        <v>30.0</v>
      </c>
      <c r="H21" s="89">
        <v>30.0</v>
      </c>
      <c r="I21" s="89">
        <v>30.0</v>
      </c>
      <c r="J21" s="89">
        <v>30.0</v>
      </c>
      <c r="K21" s="89">
        <v>30.0</v>
      </c>
      <c r="L21" s="89">
        <v>30.0</v>
      </c>
      <c r="M21" s="89">
        <v>30.0</v>
      </c>
      <c r="N21" s="89">
        <v>30.0</v>
      </c>
      <c r="O21" s="89">
        <v>29.0</v>
      </c>
      <c r="P21" s="48"/>
      <c r="Q21" s="48"/>
      <c r="R21" s="48"/>
      <c r="S21" s="48"/>
      <c r="T21" s="48"/>
    </row>
    <row r="22">
      <c r="A22" s="3" t="s">
        <v>42</v>
      </c>
      <c r="B22" s="87">
        <v>7.0</v>
      </c>
      <c r="C22" s="88">
        <v>19.0</v>
      </c>
      <c r="D22" s="88">
        <v>24.0</v>
      </c>
      <c r="E22" s="90">
        <v>22.0</v>
      </c>
      <c r="F22" s="88">
        <v>13.0</v>
      </c>
      <c r="G22" s="89">
        <v>14.0</v>
      </c>
      <c r="H22" s="89">
        <v>14.0</v>
      </c>
      <c r="I22" s="89">
        <v>15.0</v>
      </c>
      <c r="J22" s="89">
        <v>16.0</v>
      </c>
      <c r="K22" s="89">
        <v>13.0</v>
      </c>
      <c r="L22" s="89">
        <v>12.0</v>
      </c>
      <c r="M22" s="89">
        <v>12.0</v>
      </c>
      <c r="N22" s="89">
        <v>13.0</v>
      </c>
      <c r="O22" s="89">
        <v>14.0</v>
      </c>
      <c r="P22" s="48"/>
      <c r="Q22" s="48"/>
      <c r="R22" s="48"/>
      <c r="S22" s="48"/>
      <c r="T22" s="48"/>
    </row>
    <row r="23">
      <c r="A23" s="3" t="s">
        <v>43</v>
      </c>
      <c r="B23" s="87">
        <v>28.0</v>
      </c>
      <c r="C23" s="88">
        <v>28.0</v>
      </c>
      <c r="D23" s="88">
        <v>22.0</v>
      </c>
      <c r="E23" s="90">
        <v>21.0</v>
      </c>
      <c r="F23" s="88">
        <v>21.0</v>
      </c>
      <c r="G23" s="89">
        <v>21.0</v>
      </c>
      <c r="H23" s="89">
        <v>27.0</v>
      </c>
      <c r="I23" s="89">
        <v>26.0</v>
      </c>
      <c r="J23" s="89">
        <v>25.0</v>
      </c>
      <c r="K23" s="89">
        <v>25.0</v>
      </c>
      <c r="L23" s="89">
        <v>25.0</v>
      </c>
      <c r="M23" s="89">
        <v>26.0</v>
      </c>
      <c r="N23" s="89">
        <v>24.0</v>
      </c>
      <c r="O23" s="89">
        <v>26.0</v>
      </c>
      <c r="P23" s="48"/>
      <c r="Q23" s="48"/>
      <c r="R23" s="48"/>
      <c r="S23" s="48"/>
      <c r="T23" s="48"/>
    </row>
    <row r="24">
      <c r="A24" s="3" t="s">
        <v>44</v>
      </c>
      <c r="B24" s="87">
        <v>30.0</v>
      </c>
      <c r="C24" s="88">
        <v>30.0</v>
      </c>
      <c r="D24" s="88">
        <v>30.0</v>
      </c>
      <c r="E24" s="90">
        <v>30.0</v>
      </c>
      <c r="F24" s="88">
        <v>30.0</v>
      </c>
      <c r="G24" s="89">
        <v>29.0</v>
      </c>
      <c r="H24" s="89">
        <v>28.0</v>
      </c>
      <c r="I24" s="89">
        <v>28.0</v>
      </c>
      <c r="J24" s="89">
        <v>26.0</v>
      </c>
      <c r="K24" s="89">
        <v>28.0</v>
      </c>
      <c r="L24" s="89">
        <v>28.0</v>
      </c>
      <c r="M24" s="89">
        <v>27.0</v>
      </c>
      <c r="N24" s="89">
        <v>27.0</v>
      </c>
      <c r="O24" s="89">
        <v>28.0</v>
      </c>
      <c r="P24" s="48"/>
      <c r="Q24" s="48"/>
      <c r="R24" s="48"/>
      <c r="S24" s="48"/>
      <c r="T24" s="48"/>
    </row>
    <row r="25">
      <c r="A25" s="3" t="s">
        <v>45</v>
      </c>
      <c r="B25" s="87">
        <v>15.0</v>
      </c>
      <c r="C25" s="88">
        <v>13.0</v>
      </c>
      <c r="D25" s="88">
        <v>16.0</v>
      </c>
      <c r="E25" s="90">
        <v>12.0</v>
      </c>
      <c r="F25" s="88">
        <v>14.0</v>
      </c>
      <c r="G25" s="89">
        <v>13.0</v>
      </c>
      <c r="H25" s="89">
        <v>12.0</v>
      </c>
      <c r="I25" s="89">
        <v>13.0</v>
      </c>
      <c r="J25" s="89">
        <v>13.0</v>
      </c>
      <c r="K25" s="89">
        <v>16.0</v>
      </c>
      <c r="L25" s="89">
        <v>16.0</v>
      </c>
      <c r="M25" s="89">
        <v>14.0</v>
      </c>
      <c r="N25" s="89">
        <v>15.0</v>
      </c>
      <c r="O25" s="89">
        <v>17.0</v>
      </c>
      <c r="P25" s="48"/>
      <c r="Q25" s="48"/>
      <c r="R25" s="48"/>
      <c r="S25" s="48"/>
      <c r="T25" s="48"/>
    </row>
    <row r="26">
      <c r="A26" s="3" t="s">
        <v>46</v>
      </c>
      <c r="B26" s="87">
        <v>8.0</v>
      </c>
      <c r="C26" s="88">
        <v>8.0</v>
      </c>
      <c r="D26" s="88">
        <v>7.0</v>
      </c>
      <c r="E26" s="90">
        <v>5.0</v>
      </c>
      <c r="F26" s="88">
        <v>5.0</v>
      </c>
      <c r="G26" s="89">
        <v>2.0</v>
      </c>
      <c r="H26" s="89">
        <v>3.0</v>
      </c>
      <c r="I26" s="89">
        <v>3.0</v>
      </c>
      <c r="J26" s="89">
        <v>4.0</v>
      </c>
      <c r="K26" s="89">
        <v>5.0</v>
      </c>
      <c r="L26" s="89">
        <v>5.0</v>
      </c>
      <c r="M26" s="89">
        <v>7.0</v>
      </c>
      <c r="N26" s="89">
        <v>8.0</v>
      </c>
      <c r="O26" s="89">
        <v>8.0</v>
      </c>
      <c r="P26" s="48"/>
      <c r="Q26" s="48"/>
      <c r="R26" s="48"/>
      <c r="S26" s="48"/>
      <c r="T26" s="48"/>
    </row>
    <row r="27">
      <c r="A27" s="3" t="s">
        <v>47</v>
      </c>
      <c r="B27" s="87">
        <v>23.0</v>
      </c>
      <c r="C27" s="88">
        <v>22.0</v>
      </c>
      <c r="D27" s="88">
        <v>12.0</v>
      </c>
      <c r="E27" s="90">
        <v>14.0</v>
      </c>
      <c r="F27" s="88">
        <v>16.0</v>
      </c>
      <c r="G27" s="89">
        <v>16.0</v>
      </c>
      <c r="H27" s="89">
        <v>21.0</v>
      </c>
      <c r="I27" s="89">
        <v>22.0</v>
      </c>
      <c r="J27" s="89">
        <v>22.0</v>
      </c>
      <c r="K27" s="89">
        <v>24.0</v>
      </c>
      <c r="L27" s="89">
        <v>26.0</v>
      </c>
      <c r="M27" s="89">
        <v>25.0</v>
      </c>
      <c r="N27" s="89">
        <v>26.0</v>
      </c>
      <c r="O27" s="89">
        <v>24.0</v>
      </c>
      <c r="P27" s="48"/>
      <c r="Q27" s="48"/>
      <c r="R27" s="48"/>
      <c r="S27" s="48"/>
      <c r="T27" s="48"/>
    </row>
    <row r="28">
      <c r="A28" s="3" t="s">
        <v>48</v>
      </c>
      <c r="B28" s="87">
        <v>1.0</v>
      </c>
      <c r="C28" s="88">
        <v>1.0</v>
      </c>
      <c r="D28" s="88">
        <v>14.0</v>
      </c>
      <c r="E28" s="90">
        <v>7.0</v>
      </c>
      <c r="F28" s="88">
        <v>7.0</v>
      </c>
      <c r="G28" s="89">
        <v>11.0</v>
      </c>
      <c r="H28" s="89">
        <v>11.0</v>
      </c>
      <c r="I28" s="89">
        <v>12.0</v>
      </c>
      <c r="J28" s="89">
        <v>8.0</v>
      </c>
      <c r="K28" s="89">
        <v>11.0</v>
      </c>
      <c r="L28" s="89">
        <v>8.0</v>
      </c>
      <c r="M28" s="89">
        <v>8.0</v>
      </c>
      <c r="N28" s="89">
        <v>5.0</v>
      </c>
      <c r="O28" s="89">
        <v>5.0</v>
      </c>
      <c r="P28" s="48"/>
      <c r="Q28" s="48"/>
      <c r="R28" s="48"/>
      <c r="S28" s="48"/>
      <c r="T28" s="48"/>
    </row>
    <row r="29">
      <c r="A29" s="3" t="s">
        <v>49</v>
      </c>
      <c r="B29" s="87">
        <v>9.0</v>
      </c>
      <c r="C29" s="88">
        <v>11.0</v>
      </c>
      <c r="D29" s="88">
        <v>4.0</v>
      </c>
      <c r="E29" s="90">
        <v>4.0</v>
      </c>
      <c r="F29" s="88">
        <v>4.0</v>
      </c>
      <c r="G29" s="89">
        <v>3.0</v>
      </c>
      <c r="H29" s="89">
        <v>6.0</v>
      </c>
      <c r="I29" s="89">
        <v>7.0</v>
      </c>
      <c r="J29" s="89">
        <v>7.0</v>
      </c>
      <c r="K29" s="89">
        <v>6.0</v>
      </c>
      <c r="L29" s="89">
        <v>11.0</v>
      </c>
      <c r="M29" s="89">
        <v>11.0</v>
      </c>
      <c r="N29" s="89">
        <v>11.0</v>
      </c>
      <c r="O29" s="89">
        <v>12.0</v>
      </c>
      <c r="P29" s="48"/>
      <c r="Q29" s="48"/>
      <c r="R29" s="48"/>
      <c r="S29" s="48"/>
      <c r="T29" s="48"/>
    </row>
    <row r="30">
      <c r="A30" s="3" t="s">
        <v>50</v>
      </c>
      <c r="B30" s="87">
        <v>29.0</v>
      </c>
      <c r="C30" s="88">
        <v>27.0</v>
      </c>
      <c r="D30" s="88">
        <v>23.0</v>
      </c>
      <c r="E30" s="90">
        <v>23.0</v>
      </c>
      <c r="F30" s="88">
        <v>23.0</v>
      </c>
      <c r="G30" s="89">
        <v>24.0</v>
      </c>
      <c r="H30" s="89">
        <v>25.0</v>
      </c>
      <c r="I30" s="89">
        <v>25.0</v>
      </c>
      <c r="J30" s="89">
        <v>24.0</v>
      </c>
      <c r="K30" s="89">
        <v>22.0</v>
      </c>
      <c r="L30" s="89">
        <v>20.0</v>
      </c>
      <c r="M30" s="89">
        <v>16.0</v>
      </c>
      <c r="N30" s="89">
        <v>17.0</v>
      </c>
      <c r="O30" s="89">
        <v>18.0</v>
      </c>
      <c r="P30" s="48"/>
      <c r="Q30" s="48"/>
      <c r="R30" s="48"/>
      <c r="S30" s="48"/>
      <c r="T30" s="48"/>
    </row>
    <row r="31">
      <c r="A31" s="3" t="s">
        <v>51</v>
      </c>
      <c r="B31" s="87">
        <v>10.0</v>
      </c>
      <c r="C31" s="88">
        <v>12.0</v>
      </c>
      <c r="D31" s="88">
        <v>8.0</v>
      </c>
      <c r="E31" s="90">
        <v>10.0</v>
      </c>
      <c r="F31" s="88">
        <v>10.0</v>
      </c>
      <c r="G31" s="89">
        <v>10.0</v>
      </c>
      <c r="H31" s="89">
        <v>9.0</v>
      </c>
      <c r="I31" s="89">
        <v>8.0</v>
      </c>
      <c r="J31" s="89">
        <v>10.0</v>
      </c>
      <c r="K31" s="89">
        <v>12.0</v>
      </c>
      <c r="L31" s="89">
        <v>13.0</v>
      </c>
      <c r="M31" s="89">
        <v>13.0</v>
      </c>
      <c r="N31" s="89">
        <v>12.0</v>
      </c>
      <c r="O31" s="89">
        <v>11.0</v>
      </c>
      <c r="P31" s="48"/>
      <c r="Q31" s="48"/>
      <c r="R31" s="48"/>
      <c r="S31" s="48"/>
      <c r="T31" s="48"/>
    </row>
    <row r="32">
      <c r="A32" s="46"/>
      <c r="B32" s="93"/>
      <c r="C32" s="64"/>
      <c r="D32" s="64"/>
      <c r="E32" s="61"/>
      <c r="F32" s="64"/>
      <c r="G32" s="48"/>
      <c r="H32" s="48"/>
      <c r="I32" s="48"/>
      <c r="J32" s="48"/>
      <c r="K32" s="48"/>
      <c r="L32" s="48"/>
      <c r="M32" s="48"/>
      <c r="N32" s="48"/>
      <c r="O32" s="48"/>
      <c r="P32" s="48"/>
      <c r="Q32" s="48"/>
      <c r="R32" s="48"/>
      <c r="S32" s="48"/>
      <c r="T32" s="48"/>
    </row>
    <row r="33">
      <c r="A33" s="46"/>
      <c r="B33" s="94" t="str">
        <f>POST!M10</f>
        <v>Again do not make changes to the cells. Someone moved a cell &amp; it's contents and it messed with the formula (probably dragged and dropped it).</v>
      </c>
      <c r="Q33" s="48"/>
      <c r="R33" s="48"/>
      <c r="S33" s="48"/>
      <c r="T33" s="48"/>
    </row>
    <row r="34">
      <c r="A34" s="3" t="s">
        <v>507</v>
      </c>
      <c r="B34" s="63" t="s">
        <v>508</v>
      </c>
      <c r="C34" s="6" t="str">
        <f>REC!C143</f>
        <v>1-1</v>
      </c>
      <c r="D34" s="6" t="str">
        <f>REC!D143</f>
        <v>1-6</v>
      </c>
      <c r="E34" s="6" t="str">
        <f>REC!E143</f>
        <v>6-1</v>
      </c>
      <c r="F34" s="6" t="str">
        <f>REC!F143</f>
        <v>2-6</v>
      </c>
      <c r="G34" s="6" t="str">
        <f>REC!G143</f>
        <v>3-4</v>
      </c>
      <c r="H34" s="6" t="str">
        <f>REC!H143</f>
        <v>4-2</v>
      </c>
      <c r="I34" s="6" t="str">
        <f>REC!I143</f>
        <v>1-6</v>
      </c>
      <c r="J34" s="6" t="str">
        <f>REC!J143</f>
        <v>1-6</v>
      </c>
      <c r="K34" s="6" t="str">
        <f>REC!K143</f>
        <v>1-3</v>
      </c>
      <c r="L34" s="6" t="str">
        <f>REC!L143</f>
        <v>2-6</v>
      </c>
      <c r="M34" s="6" t="str">
        <f>REC!M143</f>
        <v>5-3</v>
      </c>
      <c r="N34" s="6" t="str">
        <f>REC!N143</f>
        <v>1-5</v>
      </c>
      <c r="O34" s="6" t="str">
        <f>REC!O143</f>
        <v>-28--49</v>
      </c>
      <c r="P34" s="6" t="str">
        <f>REC!P143</f>
        <v/>
      </c>
      <c r="Q34" s="6" t="str">
        <f>REC!Q143</f>
        <v/>
      </c>
      <c r="R34" s="6" t="str">
        <f>REC!R143</f>
        <v/>
      </c>
      <c r="S34" s="6" t="str">
        <f>REC!S143</f>
        <v/>
      </c>
      <c r="T34" s="48"/>
    </row>
    <row r="35">
      <c r="A35" s="52" t="s">
        <v>509</v>
      </c>
      <c r="B35" s="63" t="s">
        <v>508</v>
      </c>
      <c r="C35" s="6" t="str">
        <f>REC!C175</f>
        <v>1-1</v>
      </c>
      <c r="D35" s="6" t="str">
        <f>REC!D175</f>
        <v>2-7</v>
      </c>
      <c r="E35" s="6" t="str">
        <f>REC!E175</f>
        <v>8-8</v>
      </c>
      <c r="F35" s="6" t="str">
        <f>REC!F175</f>
        <v>10-14</v>
      </c>
      <c r="G35" s="6" t="str">
        <f>REC!G175</f>
        <v>13-18</v>
      </c>
      <c r="H35" s="6" t="str">
        <f>REC!H175</f>
        <v>17-20</v>
      </c>
      <c r="I35" s="6" t="str">
        <f>REC!I175</f>
        <v>18-26</v>
      </c>
      <c r="J35" s="6" t="str">
        <f>REC!J175</f>
        <v>19-32</v>
      </c>
      <c r="K35" s="6" t="str">
        <f>REC!K175</f>
        <v>20-35</v>
      </c>
      <c r="L35" s="6" t="str">
        <f>REC!L175</f>
        <v>22-41</v>
      </c>
      <c r="M35" s="6" t="str">
        <f>REC!M175</f>
        <v>27-44</v>
      </c>
      <c r="N35" s="6" t="str">
        <f>REC!N175</f>
        <v>28-49</v>
      </c>
      <c r="O35" s="6" t="str">
        <f>REC!O175</f>
        <v>-</v>
      </c>
      <c r="P35" s="6" t="str">
        <f>REC!P175</f>
        <v/>
      </c>
      <c r="Q35" s="6" t="str">
        <f>REC!Q175</f>
        <v/>
      </c>
      <c r="R35" s="6" t="str">
        <f>REC!R175</f>
        <v/>
      </c>
      <c r="S35" s="6" t="str">
        <f>REC!S175</f>
        <v/>
      </c>
      <c r="T35" s="46"/>
    </row>
    <row r="36">
      <c r="A36" s="52" t="s">
        <v>270</v>
      </c>
      <c r="B36" s="63" t="s">
        <v>573</v>
      </c>
      <c r="C36" s="63" t="s">
        <v>451</v>
      </c>
      <c r="D36" s="63" t="s">
        <v>574</v>
      </c>
      <c r="E36" s="63" t="s">
        <v>575</v>
      </c>
      <c r="F36" s="63" t="s">
        <v>576</v>
      </c>
      <c r="G36" s="63" t="s">
        <v>577</v>
      </c>
      <c r="H36" s="3" t="s">
        <v>578</v>
      </c>
      <c r="I36" s="63" t="s">
        <v>579</v>
      </c>
      <c r="J36" s="63" t="s">
        <v>580</v>
      </c>
      <c r="K36" s="63" t="s">
        <v>581</v>
      </c>
      <c r="L36" s="63" t="s">
        <v>582</v>
      </c>
      <c r="M36" s="52" t="s">
        <v>583</v>
      </c>
      <c r="N36" s="52" t="s">
        <v>584</v>
      </c>
      <c r="O36" s="52" t="s">
        <v>585</v>
      </c>
      <c r="P36" s="48"/>
      <c r="Q36" s="48"/>
      <c r="R36" s="48"/>
      <c r="S36" s="48"/>
      <c r="T36" s="46"/>
    </row>
  </sheetData>
  <autoFilter ref="$A$1:$O$31"/>
  <mergeCells count="1">
    <mergeCell ref="B33:P33"/>
  </mergeCells>
  <conditionalFormatting sqref="A1">
    <cfRule type="containsText" dxfId="3" priority="1" operator="containsText" text="SORT BY COLUMN A">
      <formula>NOT(ISERROR(SEARCH(("SORT BY COLUMN A"),(A1))))</formula>
    </cfRule>
  </conditionalFormatting>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20.0"/>
    <col customWidth="1" min="2" max="19" width="7.29"/>
    <col customWidth="1" min="20" max="20" width="17.29"/>
  </cols>
  <sheetData>
    <row r="1">
      <c r="A1" s="86" t="str">
        <f>if(and(A2="Atlanta", A3="Boston", A4="Brooklyn", A5="Charlotte"),"","SORT BY COLUMN A")</f>
        <v/>
      </c>
      <c r="B1" s="47" t="str">
        <f>POST!C1</f>
        <v>0 - 10/20/2014</v>
      </c>
      <c r="C1" s="47" t="str">
        <f>POST!D1</f>
        <v>1 - 11/3/2014</v>
      </c>
      <c r="D1" s="47" t="str">
        <f>POST!E1</f>
        <v>2 - 11/17/2014</v>
      </c>
      <c r="E1" s="47" t="str">
        <f>POST!F1</f>
        <v>3 - 12/1/2014</v>
      </c>
      <c r="F1" s="47" t="str">
        <f>POST!G1</f>
        <v>4 - 12/15/2014</v>
      </c>
      <c r="G1" s="47" t="str">
        <f>POST!H1</f>
        <v>5 - 12/29/2014</v>
      </c>
      <c r="H1" s="47" t="str">
        <f>POST!I1</f>
        <v>6 - 1/12/2015</v>
      </c>
      <c r="I1" s="47" t="str">
        <f>POST!J1</f>
        <v>7 - 1/26/2015</v>
      </c>
      <c r="J1" s="47" t="str">
        <f>POST!K1</f>
        <v>8 - 2/9/2015</v>
      </c>
      <c r="K1" s="47" t="str">
        <f>POST!L1</f>
        <v>9 - 2/23/2015</v>
      </c>
      <c r="L1" s="47" t="str">
        <f>POST!M1</f>
        <v>10 - 3/9/2015</v>
      </c>
      <c r="M1" s="47" t="str">
        <f>POST!N1</f>
        <v>11 - 3/23/2015</v>
      </c>
      <c r="N1" s="47" t="str">
        <f>POST!O1</f>
        <v>12 - 4/6/2015</v>
      </c>
      <c r="O1" s="47" t="str">
        <f>POST!P1</f>
        <v>13 - 4/20/2015</v>
      </c>
      <c r="P1" s="64"/>
      <c r="Q1" s="64"/>
      <c r="R1" s="48"/>
      <c r="S1" s="64"/>
      <c r="T1" s="48"/>
    </row>
    <row r="2">
      <c r="A2" s="3" t="s">
        <v>1</v>
      </c>
      <c r="B2" s="63">
        <v>15.0</v>
      </c>
      <c r="C2" s="72">
        <v>17.0</v>
      </c>
      <c r="D2" s="52">
        <v>16.0</v>
      </c>
      <c r="E2" s="76">
        <v>12.0</v>
      </c>
      <c r="F2" s="72">
        <v>8.0</v>
      </c>
      <c r="G2" s="52">
        <v>6.0</v>
      </c>
      <c r="H2" s="52">
        <v>2.0</v>
      </c>
      <c r="I2" s="52">
        <v>2.0</v>
      </c>
      <c r="J2" s="52">
        <v>1.0</v>
      </c>
      <c r="K2" s="52">
        <v>2.0</v>
      </c>
      <c r="L2" s="52">
        <v>2.0</v>
      </c>
      <c r="M2" s="52">
        <v>4.0</v>
      </c>
      <c r="N2" s="52">
        <v>4.0</v>
      </c>
      <c r="O2" s="52">
        <v>4.0</v>
      </c>
      <c r="P2" s="48"/>
      <c r="Q2" s="48"/>
      <c r="R2" s="48"/>
      <c r="S2" s="48"/>
      <c r="T2" s="48"/>
    </row>
    <row r="3">
      <c r="A3" s="3" t="s">
        <v>22</v>
      </c>
      <c r="B3" s="63">
        <v>27.0</v>
      </c>
      <c r="C3" s="72">
        <v>22.0</v>
      </c>
      <c r="D3" s="52">
        <v>21.0</v>
      </c>
      <c r="E3" s="76">
        <v>23.0</v>
      </c>
      <c r="F3" s="72">
        <v>22.0</v>
      </c>
      <c r="G3" s="52">
        <v>23.0</v>
      </c>
      <c r="H3" s="52">
        <v>26.0</v>
      </c>
      <c r="I3" s="52">
        <v>25.0</v>
      </c>
      <c r="J3" s="52">
        <v>25.0</v>
      </c>
      <c r="K3" s="52">
        <v>26.0</v>
      </c>
      <c r="L3" s="52">
        <v>23.0</v>
      </c>
      <c r="M3" s="52">
        <v>22.0</v>
      </c>
      <c r="N3" s="52">
        <v>21.0</v>
      </c>
      <c r="O3" s="52">
        <v>16.0</v>
      </c>
      <c r="P3" s="48"/>
      <c r="Q3" s="48"/>
      <c r="R3" s="48"/>
      <c r="S3" s="48"/>
      <c r="T3" s="48"/>
    </row>
    <row r="4">
      <c r="A4" s="3" t="s">
        <v>23</v>
      </c>
      <c r="B4" s="63">
        <v>20.0</v>
      </c>
      <c r="C4" s="72">
        <v>19.0</v>
      </c>
      <c r="D4" s="52">
        <v>17.0</v>
      </c>
      <c r="E4" s="76">
        <v>21.0</v>
      </c>
      <c r="F4" s="72">
        <v>18.0</v>
      </c>
      <c r="G4" s="52">
        <v>18.0</v>
      </c>
      <c r="H4" s="52">
        <v>20.0</v>
      </c>
      <c r="I4" s="52">
        <v>22.0</v>
      </c>
      <c r="J4" s="52">
        <v>24.0</v>
      </c>
      <c r="K4" s="52">
        <v>23.0</v>
      </c>
      <c r="L4" s="52">
        <v>22.0</v>
      </c>
      <c r="M4" s="52">
        <v>23.0</v>
      </c>
      <c r="N4" s="52">
        <v>11.0</v>
      </c>
      <c r="O4" s="52">
        <v>14.0</v>
      </c>
      <c r="P4" s="48"/>
      <c r="Q4" s="48"/>
      <c r="R4" s="48"/>
      <c r="S4" s="48"/>
      <c r="T4" s="48"/>
    </row>
    <row r="5">
      <c r="A5" s="3" t="s">
        <v>24</v>
      </c>
      <c r="B5" s="63">
        <v>12.0</v>
      </c>
      <c r="C5" s="72">
        <v>15.0</v>
      </c>
      <c r="D5" s="52">
        <v>18.0</v>
      </c>
      <c r="E5" s="76">
        <v>26.0</v>
      </c>
      <c r="F5" s="72">
        <v>23.0</v>
      </c>
      <c r="G5" s="52">
        <v>25.0</v>
      </c>
      <c r="H5" s="52">
        <v>22.0</v>
      </c>
      <c r="I5" s="52">
        <v>18.0</v>
      </c>
      <c r="J5" s="52">
        <v>18.0</v>
      </c>
      <c r="K5" s="52">
        <v>22.0</v>
      </c>
      <c r="L5" s="52">
        <v>16.0</v>
      </c>
      <c r="M5" s="52">
        <v>19.0</v>
      </c>
      <c r="N5" s="52">
        <v>22.0</v>
      </c>
      <c r="O5" s="52">
        <v>22.0</v>
      </c>
      <c r="P5" s="48"/>
      <c r="Q5" s="48"/>
      <c r="R5" s="48"/>
      <c r="S5" s="48"/>
      <c r="T5" s="48"/>
    </row>
    <row r="6">
      <c r="A6" s="3" t="s">
        <v>25</v>
      </c>
      <c r="B6" s="63">
        <v>3.0</v>
      </c>
      <c r="C6" s="72">
        <v>3.0</v>
      </c>
      <c r="D6" s="52">
        <v>5.0</v>
      </c>
      <c r="E6" s="76">
        <v>10.0</v>
      </c>
      <c r="F6" s="72">
        <v>9.0</v>
      </c>
      <c r="G6" s="52">
        <v>8.0</v>
      </c>
      <c r="H6" s="52">
        <v>5.0</v>
      </c>
      <c r="I6" s="52">
        <v>11.0</v>
      </c>
      <c r="J6" s="52">
        <v>9.0</v>
      </c>
      <c r="K6" s="52">
        <v>8.0</v>
      </c>
      <c r="L6" s="52">
        <v>7.0</v>
      </c>
      <c r="M6" s="52">
        <v>12.0</v>
      </c>
      <c r="N6" s="52">
        <v>9.0</v>
      </c>
      <c r="O6" s="52">
        <v>8.0</v>
      </c>
      <c r="P6" s="48"/>
      <c r="Q6" s="48"/>
      <c r="R6" s="48"/>
      <c r="S6" s="48"/>
      <c r="T6" s="48"/>
    </row>
    <row r="7">
      <c r="A7" s="3" t="s">
        <v>26</v>
      </c>
      <c r="B7" s="63">
        <v>1.0</v>
      </c>
      <c r="C7" s="72">
        <v>1.0</v>
      </c>
      <c r="D7" s="52">
        <v>1.0</v>
      </c>
      <c r="E7" s="76">
        <v>9.0</v>
      </c>
      <c r="F7" s="72">
        <v>11.0</v>
      </c>
      <c r="G7" s="52">
        <v>11.0</v>
      </c>
      <c r="H7" s="52">
        <v>18.0</v>
      </c>
      <c r="I7" s="52">
        <v>10.0</v>
      </c>
      <c r="J7" s="52">
        <v>4.0</v>
      </c>
      <c r="K7" s="52">
        <v>4.0</v>
      </c>
      <c r="L7" s="52">
        <v>3.0</v>
      </c>
      <c r="M7" s="52">
        <v>2.0</v>
      </c>
      <c r="N7" s="52">
        <v>3.0</v>
      </c>
      <c r="O7" s="52">
        <v>3.0</v>
      </c>
      <c r="P7" s="48"/>
      <c r="Q7" s="48"/>
      <c r="R7" s="48"/>
      <c r="S7" s="48"/>
      <c r="T7" s="48"/>
    </row>
    <row r="8">
      <c r="A8" s="3" t="s">
        <v>27</v>
      </c>
      <c r="B8" s="63">
        <v>5.0</v>
      </c>
      <c r="C8" s="72">
        <v>4.0</v>
      </c>
      <c r="D8" s="52">
        <v>7.0</v>
      </c>
      <c r="E8" s="76">
        <v>8.0</v>
      </c>
      <c r="F8" s="72">
        <v>13.0</v>
      </c>
      <c r="G8" s="52">
        <v>7.0</v>
      </c>
      <c r="H8" s="52">
        <v>8.0</v>
      </c>
      <c r="I8" s="52">
        <v>7.0</v>
      </c>
      <c r="J8" s="52">
        <v>6.0</v>
      </c>
      <c r="K8" s="52">
        <v>5.0</v>
      </c>
      <c r="L8" s="52">
        <v>10.0</v>
      </c>
      <c r="M8" s="52">
        <v>7.0</v>
      </c>
      <c r="N8" s="52">
        <v>12.0</v>
      </c>
      <c r="O8" s="52">
        <v>9.0</v>
      </c>
      <c r="P8" s="48"/>
      <c r="Q8" s="48"/>
      <c r="R8" s="48"/>
      <c r="S8" s="48"/>
      <c r="T8" s="48"/>
    </row>
    <row r="9">
      <c r="A9" s="3" t="s">
        <v>28</v>
      </c>
      <c r="B9" s="63">
        <v>17.0</v>
      </c>
      <c r="C9" s="72">
        <v>20.0</v>
      </c>
      <c r="D9" s="52">
        <v>23.0</v>
      </c>
      <c r="E9" s="76">
        <v>16.0</v>
      </c>
      <c r="F9" s="72">
        <v>20.0</v>
      </c>
      <c r="G9" s="52">
        <v>19.0</v>
      </c>
      <c r="H9" s="52">
        <v>19.0</v>
      </c>
      <c r="I9" s="52">
        <v>21.0</v>
      </c>
      <c r="J9" s="52">
        <v>21.0</v>
      </c>
      <c r="K9" s="52">
        <v>25.0</v>
      </c>
      <c r="L9" s="52">
        <v>28.0</v>
      </c>
      <c r="M9" s="52">
        <v>26.0</v>
      </c>
      <c r="N9" s="52">
        <v>26.0</v>
      </c>
      <c r="O9" s="52">
        <v>27.0</v>
      </c>
      <c r="P9" s="48"/>
      <c r="Q9" s="48"/>
      <c r="R9" s="48"/>
      <c r="S9" s="48"/>
      <c r="T9" s="48"/>
    </row>
    <row r="10">
      <c r="A10" s="3" t="s">
        <v>29</v>
      </c>
      <c r="B10" s="63">
        <v>21.0</v>
      </c>
      <c r="C10" s="72">
        <v>28.0</v>
      </c>
      <c r="D10" s="52">
        <v>24.0</v>
      </c>
      <c r="E10" s="76">
        <v>28.0</v>
      </c>
      <c r="F10" s="72">
        <v>27.0</v>
      </c>
      <c r="G10" s="52">
        <v>24.0</v>
      </c>
      <c r="H10" s="52">
        <v>16.0</v>
      </c>
      <c r="I10" s="52">
        <v>20.0</v>
      </c>
      <c r="J10" s="52">
        <v>20.0</v>
      </c>
      <c r="K10" s="52">
        <v>13.0</v>
      </c>
      <c r="L10" s="52">
        <v>21.0</v>
      </c>
      <c r="M10" s="52">
        <v>20.0</v>
      </c>
      <c r="N10" s="52">
        <v>23.0</v>
      </c>
      <c r="O10" s="52">
        <v>23.0</v>
      </c>
      <c r="P10" s="48"/>
      <c r="Q10" s="48"/>
      <c r="R10" s="48"/>
      <c r="S10" s="48"/>
      <c r="T10" s="48"/>
    </row>
    <row r="11">
      <c r="A11" s="3" t="s">
        <v>30</v>
      </c>
      <c r="B11" s="63">
        <v>7.0</v>
      </c>
      <c r="C11" s="72">
        <v>6.0</v>
      </c>
      <c r="D11" s="52">
        <v>2.0</v>
      </c>
      <c r="E11" s="76">
        <v>1.0</v>
      </c>
      <c r="F11" s="72">
        <v>1.0</v>
      </c>
      <c r="G11" s="52">
        <v>1.0</v>
      </c>
      <c r="H11" s="52">
        <v>1.0</v>
      </c>
      <c r="I11" s="52">
        <v>1.0</v>
      </c>
      <c r="J11" s="52">
        <v>2.0</v>
      </c>
      <c r="K11" s="52">
        <v>1.0</v>
      </c>
      <c r="L11" s="52">
        <v>1.0</v>
      </c>
      <c r="M11" s="52">
        <v>1.0</v>
      </c>
      <c r="N11" s="52">
        <v>1.0</v>
      </c>
      <c r="O11" s="52">
        <v>1.0</v>
      </c>
      <c r="Q11" s="48"/>
      <c r="R11" s="48"/>
      <c r="S11" s="48"/>
      <c r="T11" s="48"/>
    </row>
    <row r="12">
      <c r="A12" s="3" t="s">
        <v>31</v>
      </c>
      <c r="B12" s="63">
        <v>18.0</v>
      </c>
      <c r="C12" s="72">
        <v>9.0</v>
      </c>
      <c r="D12" s="52">
        <v>4.0</v>
      </c>
      <c r="E12" s="76">
        <v>7.0</v>
      </c>
      <c r="F12" s="72">
        <v>4.0</v>
      </c>
      <c r="G12" s="52">
        <v>9.0</v>
      </c>
      <c r="H12" s="52">
        <v>4.0</v>
      </c>
      <c r="I12" s="52">
        <v>5.0</v>
      </c>
      <c r="J12" s="52">
        <v>5.0</v>
      </c>
      <c r="K12" s="52">
        <v>6.0</v>
      </c>
      <c r="L12" s="52">
        <v>4.0</v>
      </c>
      <c r="M12" s="52">
        <v>3.0</v>
      </c>
      <c r="N12" s="52">
        <v>2.0</v>
      </c>
      <c r="O12" s="52">
        <v>5.0</v>
      </c>
      <c r="P12" s="48"/>
      <c r="Q12" s="48"/>
      <c r="R12" s="48"/>
      <c r="S12" s="48"/>
      <c r="T12" s="48"/>
    </row>
    <row r="13">
      <c r="A13" s="3" t="s">
        <v>32</v>
      </c>
      <c r="B13" s="63">
        <v>22.0</v>
      </c>
      <c r="C13" s="72">
        <v>26.0</v>
      </c>
      <c r="D13" s="52">
        <v>22.0</v>
      </c>
      <c r="E13" s="76">
        <v>20.0</v>
      </c>
      <c r="F13" s="72">
        <v>25.0</v>
      </c>
      <c r="G13" s="52">
        <v>26.0</v>
      </c>
      <c r="H13" s="52">
        <v>24.0</v>
      </c>
      <c r="I13" s="52">
        <v>24.0</v>
      </c>
      <c r="J13" s="52">
        <v>17.0</v>
      </c>
      <c r="K13" s="52">
        <v>14.0</v>
      </c>
      <c r="L13" s="52">
        <v>14.0</v>
      </c>
      <c r="M13" s="52">
        <v>17.0</v>
      </c>
      <c r="N13" s="52">
        <v>17.0</v>
      </c>
      <c r="O13" s="52">
        <v>19.0</v>
      </c>
      <c r="P13" s="48"/>
      <c r="Q13" s="48"/>
      <c r="R13" s="48"/>
      <c r="S13" s="48"/>
    </row>
    <row r="14">
      <c r="A14" s="3" t="s">
        <v>33</v>
      </c>
      <c r="B14" s="63">
        <v>4.0</v>
      </c>
      <c r="C14" s="72">
        <v>8.0</v>
      </c>
      <c r="D14" s="52">
        <v>11.0</v>
      </c>
      <c r="E14" s="76">
        <v>4.0</v>
      </c>
      <c r="F14" s="72">
        <v>5.0</v>
      </c>
      <c r="G14" s="52">
        <v>10.0</v>
      </c>
      <c r="H14" s="52">
        <v>7.0</v>
      </c>
      <c r="I14" s="52">
        <v>4.0</v>
      </c>
      <c r="J14" s="52">
        <v>12.0</v>
      </c>
      <c r="K14" s="52">
        <v>9.0</v>
      </c>
      <c r="L14" s="52">
        <v>8.0</v>
      </c>
      <c r="M14" s="52">
        <v>6.0</v>
      </c>
      <c r="N14" s="52">
        <v>6.0</v>
      </c>
      <c r="O14" s="52">
        <v>2.0</v>
      </c>
      <c r="P14" s="48"/>
      <c r="Q14" s="48"/>
      <c r="R14" s="48"/>
      <c r="S14" s="48"/>
    </row>
    <row r="15">
      <c r="A15" s="3" t="s">
        <v>34</v>
      </c>
      <c r="B15" s="63">
        <v>24.0</v>
      </c>
      <c r="C15" s="72">
        <v>29.0</v>
      </c>
      <c r="D15" s="52">
        <v>29.0</v>
      </c>
      <c r="E15" s="76">
        <v>27.0</v>
      </c>
      <c r="F15" s="72">
        <v>24.0</v>
      </c>
      <c r="G15" s="52">
        <v>27.0</v>
      </c>
      <c r="H15" s="52">
        <v>27.0</v>
      </c>
      <c r="I15" s="52">
        <v>27.0</v>
      </c>
      <c r="J15" s="52">
        <v>30.0</v>
      </c>
      <c r="K15" s="52">
        <v>29.0</v>
      </c>
      <c r="L15" s="52">
        <v>29.0</v>
      </c>
      <c r="M15" s="52">
        <v>29.0</v>
      </c>
      <c r="N15" s="52">
        <v>28.0</v>
      </c>
      <c r="O15" s="52">
        <v>29.0</v>
      </c>
      <c r="P15" s="48"/>
      <c r="Q15" s="48"/>
      <c r="R15" s="48"/>
      <c r="S15" s="48"/>
      <c r="T15" s="48"/>
    </row>
    <row r="16">
      <c r="A16" s="3" t="s">
        <v>35</v>
      </c>
      <c r="B16" s="63">
        <v>10.0</v>
      </c>
      <c r="C16" s="72">
        <v>5.0</v>
      </c>
      <c r="D16" s="52">
        <v>3.0</v>
      </c>
      <c r="E16" s="76">
        <v>2.0</v>
      </c>
      <c r="F16" s="72">
        <v>3.0</v>
      </c>
      <c r="G16" s="52">
        <v>3.0</v>
      </c>
      <c r="H16" s="52">
        <v>6.0</v>
      </c>
      <c r="I16" s="52">
        <v>3.0</v>
      </c>
      <c r="J16" s="52">
        <v>3.0</v>
      </c>
      <c r="K16" s="52">
        <v>3.0</v>
      </c>
      <c r="L16" s="52">
        <v>5.0</v>
      </c>
      <c r="M16" s="52">
        <v>5.0</v>
      </c>
      <c r="N16" s="52">
        <v>7.0</v>
      </c>
      <c r="O16" s="52">
        <v>6.0</v>
      </c>
      <c r="P16" s="48"/>
      <c r="Q16" s="48"/>
      <c r="R16" s="48"/>
      <c r="S16" s="48"/>
      <c r="T16" s="48"/>
    </row>
    <row r="17">
      <c r="A17" s="3" t="s">
        <v>37</v>
      </c>
      <c r="B17" s="63">
        <v>16.0</v>
      </c>
      <c r="C17" s="72">
        <v>7.0</v>
      </c>
      <c r="D17" s="52">
        <v>13.0</v>
      </c>
      <c r="E17" s="76">
        <v>14.0</v>
      </c>
      <c r="F17" s="72">
        <v>16.0</v>
      </c>
      <c r="G17" s="52">
        <v>17.0</v>
      </c>
      <c r="H17" s="52">
        <v>17.0</v>
      </c>
      <c r="I17" s="52">
        <v>15.0</v>
      </c>
      <c r="J17" s="52">
        <v>19.0</v>
      </c>
      <c r="K17" s="52">
        <v>21.0</v>
      </c>
      <c r="L17" s="52">
        <v>20.0</v>
      </c>
      <c r="M17" s="52">
        <v>16.0</v>
      </c>
      <c r="N17" s="52">
        <v>20.0</v>
      </c>
      <c r="O17" s="52">
        <v>21.0</v>
      </c>
      <c r="P17" s="48"/>
      <c r="Q17" s="48"/>
      <c r="R17" s="48"/>
      <c r="S17" s="48"/>
      <c r="T17" s="48"/>
    </row>
    <row r="18">
      <c r="A18" s="3" t="s">
        <v>38</v>
      </c>
      <c r="B18" s="63">
        <v>25.0</v>
      </c>
      <c r="C18" s="72">
        <v>23.0</v>
      </c>
      <c r="D18" s="52">
        <v>19.0</v>
      </c>
      <c r="E18" s="76">
        <v>18.0</v>
      </c>
      <c r="F18" s="72">
        <v>15.0</v>
      </c>
      <c r="G18" s="52">
        <v>16.0</v>
      </c>
      <c r="H18" s="52">
        <v>15.0</v>
      </c>
      <c r="I18" s="52">
        <v>17.0</v>
      </c>
      <c r="J18" s="52">
        <v>16.0</v>
      </c>
      <c r="K18" s="52">
        <v>19.0</v>
      </c>
      <c r="L18" s="52">
        <v>19.0</v>
      </c>
      <c r="M18" s="52">
        <v>18.0</v>
      </c>
      <c r="N18" s="52">
        <v>19.0</v>
      </c>
      <c r="O18" s="52">
        <v>15.0</v>
      </c>
      <c r="P18" s="48"/>
      <c r="Q18" s="48"/>
      <c r="R18" s="48"/>
      <c r="S18" s="48"/>
      <c r="T18" s="48"/>
    </row>
    <row r="19">
      <c r="A19" s="3" t="s">
        <v>39</v>
      </c>
      <c r="B19" s="63">
        <v>26.0</v>
      </c>
      <c r="C19" s="72">
        <v>24.0</v>
      </c>
      <c r="D19" s="52">
        <v>28.0</v>
      </c>
      <c r="E19" s="76">
        <v>29.0</v>
      </c>
      <c r="F19" s="72">
        <v>28.0</v>
      </c>
      <c r="G19" s="52">
        <v>29.0</v>
      </c>
      <c r="H19" s="52">
        <v>29.0</v>
      </c>
      <c r="I19" s="52">
        <v>29.0</v>
      </c>
      <c r="J19" s="52">
        <v>28.0</v>
      </c>
      <c r="K19" s="52">
        <v>27.0</v>
      </c>
      <c r="L19" s="52">
        <v>26.0</v>
      </c>
      <c r="M19" s="52">
        <v>27.0</v>
      </c>
      <c r="N19" s="52">
        <v>29.0</v>
      </c>
      <c r="O19" s="52">
        <v>28.0</v>
      </c>
      <c r="P19" s="48"/>
      <c r="Q19" s="48"/>
      <c r="R19" s="48"/>
      <c r="S19" s="48"/>
      <c r="T19" s="48"/>
    </row>
    <row r="20">
      <c r="A20" s="3" t="s">
        <v>40</v>
      </c>
      <c r="B20" s="63">
        <v>13.0</v>
      </c>
      <c r="C20" s="72">
        <v>16.0</v>
      </c>
      <c r="D20" s="52">
        <v>12.0</v>
      </c>
      <c r="E20" s="76">
        <v>17.0</v>
      </c>
      <c r="F20" s="72">
        <v>17.0</v>
      </c>
      <c r="G20" s="52">
        <v>13.0</v>
      </c>
      <c r="H20" s="52">
        <v>13.0</v>
      </c>
      <c r="I20" s="52">
        <v>15.0</v>
      </c>
      <c r="J20" s="52">
        <v>15.0</v>
      </c>
      <c r="K20" s="52">
        <v>17.0</v>
      </c>
      <c r="L20" s="52">
        <v>13.0</v>
      </c>
      <c r="M20" s="52">
        <v>13.0</v>
      </c>
      <c r="N20" s="52">
        <v>13.0</v>
      </c>
      <c r="O20" s="52">
        <v>13.0</v>
      </c>
      <c r="P20" s="48"/>
      <c r="Q20" s="48"/>
      <c r="R20" s="48"/>
      <c r="S20" s="48"/>
      <c r="T20" s="48"/>
    </row>
    <row r="21">
      <c r="A21" s="3" t="s">
        <v>41</v>
      </c>
      <c r="B21" s="63">
        <v>19.0</v>
      </c>
      <c r="C21" s="72">
        <v>14.0</v>
      </c>
      <c r="D21" s="52">
        <v>27.0</v>
      </c>
      <c r="E21" s="76">
        <v>25.0</v>
      </c>
      <c r="F21" s="72">
        <v>29.0</v>
      </c>
      <c r="G21" s="52">
        <v>30.0</v>
      </c>
      <c r="H21" s="52">
        <v>30.0</v>
      </c>
      <c r="I21" s="52">
        <v>30.0</v>
      </c>
      <c r="J21" s="52">
        <v>29.0</v>
      </c>
      <c r="K21" s="52">
        <v>30.0</v>
      </c>
      <c r="L21" s="52">
        <v>30.0</v>
      </c>
      <c r="M21" s="52">
        <v>30.0</v>
      </c>
      <c r="N21" s="52">
        <v>30.0</v>
      </c>
      <c r="O21" s="52">
        <v>30.0</v>
      </c>
      <c r="P21" s="48"/>
      <c r="Q21" s="48"/>
      <c r="R21" s="48"/>
      <c r="S21" s="48"/>
      <c r="T21" s="48"/>
    </row>
    <row r="22">
      <c r="A22" s="3" t="s">
        <v>42</v>
      </c>
      <c r="B22" s="63">
        <v>8.0</v>
      </c>
      <c r="C22" s="72">
        <v>21.0</v>
      </c>
      <c r="D22" s="52">
        <v>25.0</v>
      </c>
      <c r="E22" s="76">
        <v>19.0</v>
      </c>
      <c r="F22" s="72">
        <v>14.0</v>
      </c>
      <c r="G22" s="52">
        <v>15.0</v>
      </c>
      <c r="H22" s="52">
        <v>14.0</v>
      </c>
      <c r="I22" s="52">
        <v>15.0</v>
      </c>
      <c r="J22" s="52">
        <v>13.0</v>
      </c>
      <c r="K22" s="52">
        <v>10.0</v>
      </c>
      <c r="L22" s="52">
        <v>9.0</v>
      </c>
      <c r="M22" s="52">
        <v>9.0</v>
      </c>
      <c r="N22" s="52">
        <v>15.0</v>
      </c>
      <c r="O22" s="52">
        <v>18.0</v>
      </c>
      <c r="P22" s="48"/>
      <c r="Q22" s="48"/>
      <c r="R22" s="48"/>
      <c r="S22" s="48"/>
      <c r="T22" s="48"/>
    </row>
    <row r="23">
      <c r="A23" s="3" t="s">
        <v>43</v>
      </c>
      <c r="B23" s="63">
        <v>29.0</v>
      </c>
      <c r="C23" s="72">
        <v>27.0</v>
      </c>
      <c r="D23" s="52">
        <v>26.0</v>
      </c>
      <c r="E23" s="76">
        <v>22.0</v>
      </c>
      <c r="F23" s="72">
        <v>18.0</v>
      </c>
      <c r="G23" s="52">
        <v>21.0</v>
      </c>
      <c r="H23" s="52">
        <v>23.0</v>
      </c>
      <c r="I23" s="52">
        <v>26.0</v>
      </c>
      <c r="J23" s="52">
        <v>26.0</v>
      </c>
      <c r="K23" s="52">
        <v>24.0</v>
      </c>
      <c r="L23" s="52">
        <v>24.0</v>
      </c>
      <c r="M23" s="52">
        <v>25.0</v>
      </c>
      <c r="N23" s="52">
        <v>25.0</v>
      </c>
      <c r="O23" s="52">
        <v>25.0</v>
      </c>
      <c r="P23" s="48"/>
      <c r="Q23" s="48"/>
      <c r="R23" s="48"/>
      <c r="S23" s="48"/>
      <c r="T23" s="48"/>
    </row>
    <row r="24">
      <c r="A24" s="3" t="s">
        <v>44</v>
      </c>
      <c r="B24" s="63">
        <v>30.0</v>
      </c>
      <c r="C24" s="72">
        <v>30.0</v>
      </c>
      <c r="D24" s="52">
        <v>30.0</v>
      </c>
      <c r="E24" s="76">
        <v>30.0</v>
      </c>
      <c r="F24" s="72">
        <v>30.0</v>
      </c>
      <c r="G24" s="52">
        <v>28.0</v>
      </c>
      <c r="H24" s="52">
        <v>28.0</v>
      </c>
      <c r="I24" s="52">
        <v>28.0</v>
      </c>
      <c r="J24" s="52">
        <v>27.0</v>
      </c>
      <c r="K24" s="52">
        <v>28.0</v>
      </c>
      <c r="L24" s="52">
        <v>27.0</v>
      </c>
      <c r="M24" s="52">
        <v>28.0</v>
      </c>
      <c r="N24" s="52">
        <v>27.0</v>
      </c>
      <c r="O24" s="52">
        <v>26.0</v>
      </c>
      <c r="P24" s="48"/>
      <c r="Q24" s="48"/>
      <c r="R24" s="48"/>
      <c r="S24" s="48"/>
      <c r="T24" s="48"/>
    </row>
    <row r="25">
      <c r="A25" s="3" t="s">
        <v>45</v>
      </c>
      <c r="B25" s="63">
        <v>14.0</v>
      </c>
      <c r="C25" s="72">
        <v>11.0</v>
      </c>
      <c r="D25" s="52">
        <v>15.0</v>
      </c>
      <c r="E25" s="76">
        <v>13.0</v>
      </c>
      <c r="F25" s="72">
        <v>19.0</v>
      </c>
      <c r="G25" s="52">
        <v>14.0</v>
      </c>
      <c r="H25" s="52">
        <v>12.0</v>
      </c>
      <c r="I25" s="52">
        <v>13.0</v>
      </c>
      <c r="J25" s="52">
        <v>14.0</v>
      </c>
      <c r="K25" s="52">
        <v>15.0</v>
      </c>
      <c r="L25" s="52">
        <v>15.0</v>
      </c>
      <c r="M25" s="52">
        <v>10.0</v>
      </c>
      <c r="N25" s="52">
        <v>16.0</v>
      </c>
      <c r="O25" s="52">
        <v>20.0</v>
      </c>
      <c r="P25" s="48"/>
      <c r="Q25" s="48"/>
      <c r="R25" s="48"/>
      <c r="S25" s="48"/>
      <c r="T25" s="48"/>
    </row>
    <row r="26">
      <c r="A26" s="3" t="s">
        <v>46</v>
      </c>
      <c r="B26" s="63">
        <v>11.0</v>
      </c>
      <c r="C26" s="72">
        <v>10.0</v>
      </c>
      <c r="D26" s="52">
        <v>10.0</v>
      </c>
      <c r="E26" s="76">
        <v>3.0</v>
      </c>
      <c r="F26" s="72">
        <v>10.0</v>
      </c>
      <c r="G26" s="52">
        <v>2.0</v>
      </c>
      <c r="H26" s="52">
        <v>3.0</v>
      </c>
      <c r="I26" s="52">
        <v>6.0</v>
      </c>
      <c r="J26" s="52">
        <v>8.0</v>
      </c>
      <c r="K26" s="52">
        <v>11.0</v>
      </c>
      <c r="L26" s="52">
        <v>11.0</v>
      </c>
      <c r="M26" s="52">
        <v>8.0</v>
      </c>
      <c r="N26" s="52">
        <v>8.0</v>
      </c>
      <c r="O26" s="52">
        <v>12.0</v>
      </c>
      <c r="P26" s="48"/>
      <c r="Q26" s="48"/>
      <c r="R26" s="48"/>
      <c r="S26" s="48"/>
      <c r="T26" s="48"/>
    </row>
    <row r="27">
      <c r="A27" s="3" t="s">
        <v>47</v>
      </c>
      <c r="B27" s="63">
        <v>23.0</v>
      </c>
      <c r="C27" s="72">
        <v>18.0</v>
      </c>
      <c r="D27" s="52">
        <v>14.0</v>
      </c>
      <c r="E27" s="76">
        <v>15.0</v>
      </c>
      <c r="F27" s="72">
        <v>21.0</v>
      </c>
      <c r="G27" s="52">
        <v>20.0</v>
      </c>
      <c r="H27" s="52">
        <v>21.0</v>
      </c>
      <c r="I27" s="2">
        <v>19.0</v>
      </c>
      <c r="J27" s="52">
        <v>23.0</v>
      </c>
      <c r="K27" s="52">
        <v>20.0</v>
      </c>
      <c r="L27" s="52">
        <v>25.0</v>
      </c>
      <c r="M27" s="52">
        <v>24.0</v>
      </c>
      <c r="N27" s="52">
        <v>24.0</v>
      </c>
      <c r="O27" s="52">
        <v>24.0</v>
      </c>
      <c r="P27" s="48"/>
      <c r="Q27" s="48"/>
      <c r="R27" s="48"/>
      <c r="S27" s="48"/>
      <c r="T27" s="48"/>
    </row>
    <row r="28">
      <c r="A28" s="3" t="s">
        <v>48</v>
      </c>
      <c r="B28" s="63">
        <v>2.0</v>
      </c>
      <c r="C28" s="72">
        <v>2.0</v>
      </c>
      <c r="D28" s="52">
        <v>9.0</v>
      </c>
      <c r="E28" s="76">
        <v>5.0</v>
      </c>
      <c r="F28" s="72">
        <v>6.0</v>
      </c>
      <c r="G28" s="52">
        <v>12.0</v>
      </c>
      <c r="H28" s="52">
        <v>11.0</v>
      </c>
      <c r="I28" s="2">
        <v>9.0</v>
      </c>
      <c r="J28" s="52">
        <v>11.0</v>
      </c>
      <c r="K28" s="52">
        <v>12.0</v>
      </c>
      <c r="L28" s="52">
        <v>6.0</v>
      </c>
      <c r="M28" s="52">
        <v>5.0</v>
      </c>
      <c r="N28" s="52">
        <v>5.0</v>
      </c>
      <c r="O28" s="52">
        <v>7.0</v>
      </c>
      <c r="P28" s="48"/>
      <c r="Q28" s="48"/>
      <c r="R28" s="48"/>
      <c r="S28" s="48"/>
      <c r="T28" s="48"/>
    </row>
    <row r="29">
      <c r="A29" s="3" t="s">
        <v>49</v>
      </c>
      <c r="B29" s="63">
        <v>9.0</v>
      </c>
      <c r="C29" s="72">
        <v>12.0</v>
      </c>
      <c r="D29" s="52">
        <v>6.0</v>
      </c>
      <c r="E29" s="76">
        <v>11.0</v>
      </c>
      <c r="F29" s="72">
        <v>7.0</v>
      </c>
      <c r="G29" s="52">
        <v>5.0</v>
      </c>
      <c r="H29" s="52">
        <v>10.0</v>
      </c>
      <c r="I29" s="52">
        <v>12.0</v>
      </c>
      <c r="J29" s="52">
        <v>7.0</v>
      </c>
      <c r="K29" s="52">
        <v>7.0</v>
      </c>
      <c r="L29" s="52">
        <v>12.0</v>
      </c>
      <c r="M29" s="52">
        <v>11.0</v>
      </c>
      <c r="N29" s="52">
        <v>10.0</v>
      </c>
      <c r="O29" s="52">
        <v>11.0</v>
      </c>
      <c r="P29" s="48"/>
      <c r="Q29" s="48"/>
      <c r="R29" s="48"/>
      <c r="S29" s="48"/>
    </row>
    <row r="30">
      <c r="A30" s="3" t="s">
        <v>50</v>
      </c>
      <c r="B30" s="63">
        <v>28.0</v>
      </c>
      <c r="C30" s="72">
        <v>25.0</v>
      </c>
      <c r="D30" s="52">
        <v>20.0</v>
      </c>
      <c r="E30" s="76">
        <v>24.0</v>
      </c>
      <c r="F30" s="72">
        <v>26.0</v>
      </c>
      <c r="G30" s="52">
        <v>22.0</v>
      </c>
      <c r="H30" s="52">
        <v>25.0</v>
      </c>
      <c r="I30" s="52">
        <v>23.0</v>
      </c>
      <c r="J30" s="52">
        <v>22.0</v>
      </c>
      <c r="K30" s="52">
        <v>18.0</v>
      </c>
      <c r="L30" s="52">
        <v>18.0</v>
      </c>
      <c r="M30" s="52">
        <v>14.0</v>
      </c>
      <c r="N30" s="52">
        <v>18.0</v>
      </c>
      <c r="O30" s="52">
        <v>17.0</v>
      </c>
      <c r="P30" s="48"/>
      <c r="Q30" s="48"/>
      <c r="R30" s="48"/>
      <c r="S30" s="48"/>
      <c r="T30" s="48"/>
    </row>
    <row r="31">
      <c r="A31" s="3" t="s">
        <v>51</v>
      </c>
      <c r="B31" s="63">
        <v>6.0</v>
      </c>
      <c r="C31" s="72">
        <v>13.0</v>
      </c>
      <c r="D31" s="52">
        <v>8.0</v>
      </c>
      <c r="E31" s="76">
        <v>6.0</v>
      </c>
      <c r="F31" s="72">
        <v>2.0</v>
      </c>
      <c r="G31" s="52">
        <v>4.0</v>
      </c>
      <c r="H31" s="52">
        <v>9.0</v>
      </c>
      <c r="I31" s="52">
        <v>8.0</v>
      </c>
      <c r="J31" s="52">
        <v>10.0</v>
      </c>
      <c r="K31" s="52">
        <v>16.0</v>
      </c>
      <c r="L31" s="52">
        <v>17.0</v>
      </c>
      <c r="M31" s="52">
        <v>15.0</v>
      </c>
      <c r="N31" s="52">
        <v>14.0</v>
      </c>
      <c r="O31" s="52">
        <v>10.0</v>
      </c>
      <c r="P31" s="48"/>
      <c r="Q31" s="48"/>
      <c r="R31" s="48"/>
      <c r="S31" s="48"/>
      <c r="T31" s="48"/>
    </row>
    <row r="32">
      <c r="A32" s="46"/>
      <c r="J32" s="48"/>
      <c r="K32" s="48"/>
      <c r="L32" s="48"/>
      <c r="M32" s="48"/>
      <c r="N32" s="48"/>
      <c r="O32" s="48"/>
      <c r="P32" s="48"/>
      <c r="Q32" s="48"/>
      <c r="R32" s="48"/>
      <c r="S32" s="48"/>
      <c r="T32" s="48"/>
    </row>
    <row r="33">
      <c r="A33" s="46"/>
      <c r="B33" s="94" t="str">
        <f>POST!M10</f>
        <v>Again do not make changes to the cells. Someone moved a cell &amp; it's contents and it messed with the formula (probably dragged and dropped it).</v>
      </c>
      <c r="Q33" s="48"/>
      <c r="R33" s="48"/>
      <c r="S33" s="48"/>
      <c r="T33" s="48"/>
    </row>
    <row r="34">
      <c r="A34" s="3" t="s">
        <v>507</v>
      </c>
      <c r="C34" s="6" t="str">
        <f>REC!C142</f>
        <v>2-1</v>
      </c>
      <c r="D34" s="6" t="str">
        <f>REC!D142</f>
        <v>5-2</v>
      </c>
      <c r="E34" s="6" t="str">
        <f>REC!E142</f>
        <v>6-2</v>
      </c>
      <c r="F34" s="6" t="str">
        <f>REC!F142</f>
        <v>4-3</v>
      </c>
      <c r="G34" s="6" t="str">
        <f>REC!G142</f>
        <v>5-23</v>
      </c>
      <c r="H34" s="6" t="str">
        <f>REC!H142</f>
        <v>4--19</v>
      </c>
      <c r="I34" s="6" t="str">
        <f>REC!I142</f>
        <v>4-3</v>
      </c>
      <c r="J34" s="6" t="str">
        <f>REC!J142</f>
        <v>5-3</v>
      </c>
      <c r="K34" s="6" t="str">
        <f>REC!K142</f>
        <v>3-2</v>
      </c>
      <c r="L34" s="6" t="str">
        <f>REC!L142</f>
        <v>2-4</v>
      </c>
      <c r="M34" s="6" t="str">
        <f>REC!M142</f>
        <v>4-3</v>
      </c>
      <c r="N34" s="6" t="str">
        <f>REC!N142</f>
        <v>2-4</v>
      </c>
      <c r="O34" s="6" t="str">
        <f>REC!O142</f>
        <v>-46--31</v>
      </c>
      <c r="P34" s="6" t="str">
        <f>REC!P142</f>
        <v/>
      </c>
      <c r="Q34" s="6" t="str">
        <f>REC!Q142</f>
        <v/>
      </c>
      <c r="R34" s="6" t="str">
        <f>REC!R142</f>
        <v/>
      </c>
      <c r="S34" s="6" t="str">
        <f>REC!S142</f>
        <v/>
      </c>
      <c r="T34" s="46"/>
    </row>
    <row r="35">
      <c r="A35" s="52" t="s">
        <v>509</v>
      </c>
      <c r="B35" s="93"/>
      <c r="C35" s="6" t="str">
        <f>REC!C174</f>
        <v>2-1</v>
      </c>
      <c r="D35" s="6" t="str">
        <f>REC!D174</f>
        <v>7-3</v>
      </c>
      <c r="E35" s="6" t="str">
        <f>REC!E174</f>
        <v>13-5</v>
      </c>
      <c r="F35" s="6" t="str">
        <f>REC!F174</f>
        <v>17-8</v>
      </c>
      <c r="G35" s="6" t="str">
        <f>REC!G174</f>
        <v>22-31</v>
      </c>
      <c r="H35" s="6" t="str">
        <f>REC!H174</f>
        <v>26-12</v>
      </c>
      <c r="I35" s="6" t="str">
        <f>REC!I174</f>
        <v>30-15</v>
      </c>
      <c r="J35" s="6" t="str">
        <f>REC!J174</f>
        <v>35-18</v>
      </c>
      <c r="K35" s="6" t="str">
        <f>REC!K174</f>
        <v>38-20</v>
      </c>
      <c r="L35" s="6" t="str">
        <f>REC!L174</f>
        <v>40-24</v>
      </c>
      <c r="M35" s="6" t="str">
        <f>REC!M174</f>
        <v>44-27</v>
      </c>
      <c r="N35" s="6" t="str">
        <f>REC!N174</f>
        <v>46-31</v>
      </c>
      <c r="O35" s="6" t="str">
        <f>REC!O174</f>
        <v>-</v>
      </c>
      <c r="P35" s="6" t="str">
        <f>REC!P174</f>
        <v/>
      </c>
      <c r="Q35" s="6" t="str">
        <f>REC!Q174</f>
        <v/>
      </c>
      <c r="R35" s="6" t="str">
        <f>REC!R174</f>
        <v/>
      </c>
      <c r="S35" s="6" t="str">
        <f>REC!S174</f>
        <v/>
      </c>
      <c r="T35" s="46"/>
    </row>
    <row r="36">
      <c r="A36" s="52" t="s">
        <v>270</v>
      </c>
      <c r="B36" s="63" t="s">
        <v>586</v>
      </c>
      <c r="C36" s="63" t="s">
        <v>399</v>
      </c>
      <c r="D36" s="63" t="s">
        <v>587</v>
      </c>
      <c r="E36" s="3" t="s">
        <v>588</v>
      </c>
      <c r="F36" s="63" t="s">
        <v>589</v>
      </c>
      <c r="G36" s="63" t="s">
        <v>590</v>
      </c>
      <c r="H36" s="63" t="s">
        <v>591</v>
      </c>
      <c r="I36" s="63" t="s">
        <v>592</v>
      </c>
      <c r="J36" s="2" t="s">
        <v>593</v>
      </c>
      <c r="K36" s="2" t="s">
        <v>594</v>
      </c>
      <c r="L36" s="2" t="s">
        <v>595</v>
      </c>
      <c r="M36" s="2" t="s">
        <v>596</v>
      </c>
      <c r="N36" s="2" t="s">
        <v>597</v>
      </c>
    </row>
  </sheetData>
  <autoFilter ref="$N$1:$N$36"/>
  <conditionalFormatting sqref="A1">
    <cfRule type="containsText" dxfId="3" priority="1" operator="containsText" text="SORT BY COLUMN A">
      <formula>NOT(ISERROR(SEARCH(("SORT BY COLUMN A"),(A1))))</formula>
    </cfRule>
  </conditionalFormatting>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21.0"/>
    <col customWidth="1" min="2" max="6" width="7.29"/>
    <col customWidth="1" min="7" max="7" width="6.0"/>
    <col customWidth="1" min="8" max="19" width="7.29"/>
    <col customWidth="1" min="20" max="20" width="17.29"/>
  </cols>
  <sheetData>
    <row r="1">
      <c r="A1" s="86" t="str">
        <f>if(and(A2="Atlanta", A3="Boston", A4="Brooklyn", A5="Charlotte"),"","SORT BY COLUMN A")</f>
        <v/>
      </c>
      <c r="B1" s="47" t="str">
        <f>POST!C1</f>
        <v>0 - 10/20/2014</v>
      </c>
      <c r="C1" s="47" t="str">
        <f>POST!D1</f>
        <v>1 - 11/3/2014</v>
      </c>
      <c r="D1" s="47" t="str">
        <f>POST!E1</f>
        <v>2 - 11/17/2014</v>
      </c>
      <c r="E1" s="47" t="str">
        <f>POST!F1</f>
        <v>3 - 12/1/2014</v>
      </c>
      <c r="F1" s="47" t="str">
        <f>POST!G1</f>
        <v>4 - 12/15/2014</v>
      </c>
      <c r="G1" s="47" t="str">
        <f>POST!H1</f>
        <v>5 - 12/29/2014</v>
      </c>
      <c r="H1" s="47" t="str">
        <f>POST!I1</f>
        <v>6 - 1/12/2015</v>
      </c>
      <c r="I1" s="47" t="str">
        <f>POST!J1</f>
        <v>7 - 1/26/2015</v>
      </c>
      <c r="J1" s="47" t="str">
        <f>POST!K1</f>
        <v>8 - 2/9/2015</v>
      </c>
      <c r="K1" s="47" t="str">
        <f>POST!L1</f>
        <v>9 - 2/23/2015</v>
      </c>
      <c r="L1" s="47" t="str">
        <f>POST!M1</f>
        <v>10 - 3/9/2015</v>
      </c>
      <c r="M1" s="47" t="str">
        <f>POST!N1</f>
        <v>11 - 3/23/2015</v>
      </c>
      <c r="N1" s="47" t="str">
        <f>POST!O1</f>
        <v>12 - 4/6/2015</v>
      </c>
      <c r="O1" s="47" t="str">
        <f>POST!P1</f>
        <v>13 - 4/20/2015</v>
      </c>
      <c r="P1" s="64"/>
      <c r="Q1" s="64"/>
      <c r="R1" s="48"/>
      <c r="S1" s="64"/>
      <c r="T1" s="48"/>
    </row>
    <row r="2">
      <c r="A2" s="3" t="s">
        <v>1</v>
      </c>
      <c r="B2" s="87">
        <v>15.0</v>
      </c>
      <c r="C2" s="88">
        <v>16.0</v>
      </c>
      <c r="D2" s="89">
        <v>19.0</v>
      </c>
      <c r="E2" s="90">
        <v>16.0</v>
      </c>
      <c r="F2" s="88">
        <v>9.0</v>
      </c>
      <c r="G2" s="91"/>
      <c r="H2" s="89">
        <v>2.0</v>
      </c>
      <c r="I2" s="89">
        <v>2.0</v>
      </c>
      <c r="J2" s="89">
        <v>1.0</v>
      </c>
      <c r="K2" s="89">
        <v>3.0</v>
      </c>
      <c r="L2" s="91"/>
      <c r="M2" s="89">
        <v>3.0</v>
      </c>
      <c r="N2" s="102"/>
      <c r="O2" s="91"/>
      <c r="P2" s="48"/>
      <c r="Q2" s="48"/>
      <c r="R2" s="48"/>
      <c r="S2" s="48"/>
      <c r="T2" s="48"/>
    </row>
    <row r="3">
      <c r="A3" s="3" t="s">
        <v>22</v>
      </c>
      <c r="B3" s="87">
        <v>27.0</v>
      </c>
      <c r="C3" s="88">
        <v>21.0</v>
      </c>
      <c r="D3" s="89">
        <v>25.0</v>
      </c>
      <c r="E3" s="90">
        <v>24.0</v>
      </c>
      <c r="F3" s="88">
        <v>22.0</v>
      </c>
      <c r="G3" s="91"/>
      <c r="H3" s="89">
        <v>26.0</v>
      </c>
      <c r="I3" s="89">
        <v>24.0</v>
      </c>
      <c r="J3" s="89">
        <v>22.0</v>
      </c>
      <c r="K3" s="89">
        <v>24.0</v>
      </c>
      <c r="L3" s="91"/>
      <c r="M3" s="89">
        <v>18.0</v>
      </c>
      <c r="N3" s="102"/>
      <c r="O3" s="91"/>
      <c r="P3" s="48"/>
      <c r="Q3" s="48"/>
      <c r="R3" s="48"/>
      <c r="S3" s="48"/>
      <c r="T3" s="48"/>
    </row>
    <row r="4">
      <c r="A4" s="3" t="s">
        <v>23</v>
      </c>
      <c r="B4" s="87">
        <v>18.0</v>
      </c>
      <c r="C4" s="88">
        <v>22.0</v>
      </c>
      <c r="D4" s="89">
        <v>15.0</v>
      </c>
      <c r="E4" s="90">
        <v>21.0</v>
      </c>
      <c r="F4" s="88">
        <v>20.0</v>
      </c>
      <c r="G4" s="91"/>
      <c r="H4" s="89">
        <v>20.0</v>
      </c>
      <c r="I4" s="89">
        <v>21.0</v>
      </c>
      <c r="J4" s="89">
        <v>21.0</v>
      </c>
      <c r="K4" s="89">
        <v>21.0</v>
      </c>
      <c r="L4" s="91"/>
      <c r="M4" s="89">
        <v>22.0</v>
      </c>
      <c r="N4" s="102"/>
      <c r="O4" s="91"/>
      <c r="P4" s="48"/>
      <c r="Q4" s="48"/>
      <c r="R4" s="48"/>
      <c r="S4" s="48"/>
      <c r="T4" s="48"/>
    </row>
    <row r="5">
      <c r="A5" s="3" t="s">
        <v>24</v>
      </c>
      <c r="B5" s="87">
        <v>20.0</v>
      </c>
      <c r="C5" s="88">
        <v>18.0</v>
      </c>
      <c r="D5" s="89">
        <v>20.0</v>
      </c>
      <c r="E5" s="90">
        <v>26.0</v>
      </c>
      <c r="F5" s="88">
        <v>24.0</v>
      </c>
      <c r="G5" s="91"/>
      <c r="H5" s="89">
        <v>21.0</v>
      </c>
      <c r="I5" s="89">
        <v>18.0</v>
      </c>
      <c r="J5" s="89">
        <v>17.0</v>
      </c>
      <c r="K5" s="89">
        <v>20.0</v>
      </c>
      <c r="L5" s="91"/>
      <c r="M5" s="89">
        <v>21.0</v>
      </c>
      <c r="N5" s="102"/>
      <c r="O5" s="91"/>
      <c r="P5" s="48"/>
      <c r="Q5" s="48"/>
      <c r="R5" s="48"/>
      <c r="S5" s="48"/>
      <c r="T5" s="48"/>
    </row>
    <row r="6">
      <c r="A6" s="3" t="s">
        <v>25</v>
      </c>
      <c r="B6" s="87">
        <v>3.0</v>
      </c>
      <c r="C6" s="88">
        <v>3.0</v>
      </c>
      <c r="D6" s="89">
        <v>4.0</v>
      </c>
      <c r="E6" s="90">
        <v>8.0</v>
      </c>
      <c r="F6" s="88">
        <v>11.0</v>
      </c>
      <c r="G6" s="91"/>
      <c r="H6" s="89">
        <v>5.0</v>
      </c>
      <c r="I6" s="89">
        <v>11.0</v>
      </c>
      <c r="J6" s="89">
        <v>10.0</v>
      </c>
      <c r="K6" s="89">
        <v>10.0</v>
      </c>
      <c r="L6" s="91"/>
      <c r="M6" s="89">
        <v>12.0</v>
      </c>
      <c r="N6" s="102"/>
      <c r="O6" s="91"/>
      <c r="P6" s="48"/>
      <c r="Q6" s="48"/>
      <c r="R6" s="48"/>
      <c r="S6" s="48"/>
      <c r="T6" s="48"/>
    </row>
    <row r="7">
      <c r="A7" s="3" t="s">
        <v>26</v>
      </c>
      <c r="B7" s="87">
        <v>2.0</v>
      </c>
      <c r="C7" s="88">
        <v>4.0</v>
      </c>
      <c r="D7" s="89">
        <v>18.0</v>
      </c>
      <c r="E7" s="90">
        <v>2.0</v>
      </c>
      <c r="F7" s="88">
        <v>12.0</v>
      </c>
      <c r="G7" s="91"/>
      <c r="H7" s="89">
        <v>16.0</v>
      </c>
      <c r="I7" s="89">
        <v>10.0</v>
      </c>
      <c r="J7" s="89">
        <v>4.0</v>
      </c>
      <c r="K7" s="89">
        <v>4.0</v>
      </c>
      <c r="L7" s="91"/>
      <c r="M7" s="89">
        <v>2.0</v>
      </c>
      <c r="N7" s="102"/>
      <c r="O7" s="91"/>
      <c r="P7" s="48"/>
      <c r="Q7" s="48"/>
      <c r="R7" s="48"/>
      <c r="S7" s="48"/>
      <c r="T7" s="48"/>
    </row>
    <row r="8">
      <c r="A8" s="3" t="s">
        <v>27</v>
      </c>
      <c r="B8" s="87">
        <v>6.0</v>
      </c>
      <c r="C8" s="88">
        <v>7.0</v>
      </c>
      <c r="D8" s="89">
        <v>6.0</v>
      </c>
      <c r="E8" s="90">
        <v>6.0</v>
      </c>
      <c r="F8" s="88">
        <v>10.0</v>
      </c>
      <c r="G8" s="91"/>
      <c r="H8" s="89">
        <v>7.0</v>
      </c>
      <c r="I8" s="89">
        <v>6.0</v>
      </c>
      <c r="J8" s="89">
        <v>7.0</v>
      </c>
      <c r="K8" s="89">
        <v>7.0</v>
      </c>
      <c r="L8" s="91"/>
      <c r="M8" s="89">
        <v>9.0</v>
      </c>
      <c r="N8" s="102"/>
      <c r="O8" s="91"/>
      <c r="P8" s="48"/>
      <c r="Q8" s="48"/>
      <c r="R8" s="48"/>
      <c r="S8" s="48"/>
      <c r="T8" s="48"/>
    </row>
    <row r="9">
      <c r="A9" s="3" t="s">
        <v>28</v>
      </c>
      <c r="B9" s="87">
        <v>17.0</v>
      </c>
      <c r="C9" s="88">
        <v>19.0</v>
      </c>
      <c r="D9" s="89">
        <v>22.0</v>
      </c>
      <c r="E9" s="90">
        <v>17.0</v>
      </c>
      <c r="F9" s="88">
        <v>18.0</v>
      </c>
      <c r="G9" s="91"/>
      <c r="H9" s="89">
        <v>18.0</v>
      </c>
      <c r="I9" s="89">
        <v>20.0</v>
      </c>
      <c r="J9" s="89">
        <v>25.0</v>
      </c>
      <c r="K9" s="89">
        <v>26.0</v>
      </c>
      <c r="L9" s="91"/>
      <c r="M9" s="89">
        <v>23.0</v>
      </c>
      <c r="N9" s="102"/>
      <c r="O9" s="91"/>
      <c r="P9" s="48"/>
      <c r="Q9" s="48"/>
      <c r="R9" s="48"/>
      <c r="S9" s="48"/>
      <c r="T9" s="48"/>
    </row>
    <row r="10">
      <c r="A10" s="3" t="s">
        <v>29</v>
      </c>
      <c r="B10" s="87">
        <v>21.0</v>
      </c>
      <c r="C10" s="88">
        <v>23.0</v>
      </c>
      <c r="D10" s="89">
        <v>23.0</v>
      </c>
      <c r="E10" s="90">
        <v>25.0</v>
      </c>
      <c r="F10" s="88">
        <v>29.0</v>
      </c>
      <c r="G10" s="91"/>
      <c r="H10" s="89">
        <v>17.0</v>
      </c>
      <c r="I10" s="89">
        <v>17.0</v>
      </c>
      <c r="J10" s="89">
        <v>19.0</v>
      </c>
      <c r="K10" s="89">
        <v>16.0</v>
      </c>
      <c r="L10" s="91"/>
      <c r="M10" s="89">
        <v>24.0</v>
      </c>
      <c r="N10" s="102"/>
      <c r="O10" s="91"/>
      <c r="P10" s="48"/>
      <c r="Q10" s="48"/>
      <c r="R10" s="48"/>
      <c r="S10" s="48"/>
      <c r="T10" s="48"/>
    </row>
    <row r="11">
      <c r="A11" s="3" t="s">
        <v>30</v>
      </c>
      <c r="B11" s="87">
        <v>4.0</v>
      </c>
      <c r="C11" s="88">
        <v>2.0</v>
      </c>
      <c r="D11" s="89">
        <v>3.0</v>
      </c>
      <c r="E11" s="90">
        <v>1.0</v>
      </c>
      <c r="F11" s="88">
        <v>1.0</v>
      </c>
      <c r="G11" s="91"/>
      <c r="H11" s="89">
        <v>1.0</v>
      </c>
      <c r="I11" s="89">
        <v>1.0</v>
      </c>
      <c r="J11" s="89">
        <v>2.0</v>
      </c>
      <c r="K11" s="89">
        <v>1.0</v>
      </c>
      <c r="L11" s="91"/>
      <c r="M11" s="89">
        <v>1.0</v>
      </c>
      <c r="N11" s="102"/>
      <c r="O11" s="91"/>
      <c r="P11" s="48"/>
      <c r="Q11" s="48"/>
      <c r="R11" s="48"/>
      <c r="S11" s="48"/>
      <c r="T11" s="48"/>
    </row>
    <row r="12">
      <c r="A12" s="3" t="s">
        <v>31</v>
      </c>
      <c r="B12" s="87">
        <v>7.0</v>
      </c>
      <c r="C12" s="88">
        <v>6.0</v>
      </c>
      <c r="D12" s="89">
        <v>1.0</v>
      </c>
      <c r="E12" s="90">
        <v>5.0</v>
      </c>
      <c r="F12" s="88">
        <v>3.0</v>
      </c>
      <c r="G12" s="91"/>
      <c r="H12" s="89">
        <v>4.0</v>
      </c>
      <c r="I12" s="89">
        <v>5.0</v>
      </c>
      <c r="J12" s="89">
        <v>5.0</v>
      </c>
      <c r="K12" s="89">
        <v>5.0</v>
      </c>
      <c r="L12" s="91"/>
      <c r="M12" s="89">
        <v>6.0</v>
      </c>
      <c r="N12" s="102"/>
      <c r="O12" s="91"/>
      <c r="P12" s="48"/>
      <c r="Q12" s="48"/>
      <c r="R12" s="48"/>
      <c r="S12" s="48"/>
      <c r="T12" s="48"/>
    </row>
    <row r="13">
      <c r="A13" s="3" t="s">
        <v>32</v>
      </c>
      <c r="B13" s="87">
        <v>22.0</v>
      </c>
      <c r="C13" s="88">
        <v>24.0</v>
      </c>
      <c r="D13" s="89">
        <v>24.0</v>
      </c>
      <c r="E13" s="90">
        <v>20.0</v>
      </c>
      <c r="F13" s="88">
        <v>25.0</v>
      </c>
      <c r="G13" s="91"/>
      <c r="H13" s="89">
        <v>23.0</v>
      </c>
      <c r="I13" s="89">
        <v>25.0</v>
      </c>
      <c r="J13" s="89">
        <v>20.0</v>
      </c>
      <c r="K13" s="89">
        <v>19.0</v>
      </c>
      <c r="L13" s="91"/>
      <c r="M13" s="89">
        <v>20.0</v>
      </c>
      <c r="N13" s="102"/>
      <c r="O13" s="91"/>
      <c r="P13" s="48"/>
      <c r="Q13" s="48"/>
      <c r="R13" s="48"/>
      <c r="S13" s="48"/>
      <c r="T13" s="48"/>
    </row>
    <row r="14">
      <c r="A14" s="3" t="s">
        <v>33</v>
      </c>
      <c r="B14" s="87">
        <v>5.0</v>
      </c>
      <c r="C14" s="88">
        <v>5.0</v>
      </c>
      <c r="D14" s="89">
        <v>8.0</v>
      </c>
      <c r="E14" s="90">
        <v>7.0</v>
      </c>
      <c r="F14" s="88">
        <v>7.0</v>
      </c>
      <c r="G14" s="91"/>
      <c r="H14" s="89">
        <v>8.0</v>
      </c>
      <c r="I14" s="89">
        <v>4.0</v>
      </c>
      <c r="J14" s="89">
        <v>11.0</v>
      </c>
      <c r="K14" s="89">
        <v>8.0</v>
      </c>
      <c r="L14" s="91"/>
      <c r="M14" s="89">
        <v>7.0</v>
      </c>
      <c r="N14" s="102"/>
      <c r="O14" s="91"/>
      <c r="P14" s="48"/>
      <c r="Q14" s="48"/>
      <c r="R14" s="48"/>
      <c r="S14" s="48"/>
      <c r="T14" s="48"/>
    </row>
    <row r="15">
      <c r="A15" s="3" t="s">
        <v>34</v>
      </c>
      <c r="B15" s="87">
        <v>23.0</v>
      </c>
      <c r="C15" s="88">
        <v>28.0</v>
      </c>
      <c r="D15" s="89">
        <v>28.0</v>
      </c>
      <c r="E15" s="90">
        <v>27.0</v>
      </c>
      <c r="F15" s="88">
        <v>23.0</v>
      </c>
      <c r="G15" s="91"/>
      <c r="H15" s="89">
        <v>25.0</v>
      </c>
      <c r="I15" s="89">
        <v>27.0</v>
      </c>
      <c r="J15" s="89">
        <v>30.0</v>
      </c>
      <c r="K15" s="89">
        <v>29.0</v>
      </c>
      <c r="L15" s="91"/>
      <c r="M15" s="89">
        <v>28.0</v>
      </c>
      <c r="N15" s="102"/>
      <c r="O15" s="91"/>
      <c r="P15" s="48"/>
      <c r="Q15" s="48"/>
      <c r="R15" s="48"/>
      <c r="S15" s="48"/>
      <c r="T15" s="48"/>
    </row>
    <row r="16">
      <c r="A16" s="3" t="s">
        <v>35</v>
      </c>
      <c r="B16" s="87">
        <v>13.0</v>
      </c>
      <c r="C16" s="88">
        <v>9.0</v>
      </c>
      <c r="D16" s="89">
        <v>14.0</v>
      </c>
      <c r="E16" s="90">
        <v>2.0</v>
      </c>
      <c r="F16" s="88">
        <v>2.0</v>
      </c>
      <c r="G16" s="91"/>
      <c r="H16" s="89">
        <v>6.0</v>
      </c>
      <c r="I16" s="89">
        <v>3.0</v>
      </c>
      <c r="J16" s="89">
        <v>3.0</v>
      </c>
      <c r="K16" s="89">
        <v>2.0</v>
      </c>
      <c r="L16" s="91"/>
      <c r="M16" s="89">
        <v>4.0</v>
      </c>
      <c r="N16" s="102"/>
      <c r="O16" s="91"/>
      <c r="P16" s="48"/>
      <c r="Q16" s="48"/>
      <c r="R16" s="48"/>
      <c r="S16" s="48"/>
      <c r="T16" s="48"/>
    </row>
    <row r="17">
      <c r="A17" s="3" t="s">
        <v>37</v>
      </c>
      <c r="B17" s="87">
        <v>9.0</v>
      </c>
      <c r="C17" s="88">
        <v>8.0</v>
      </c>
      <c r="D17" s="89">
        <v>11.0</v>
      </c>
      <c r="E17" s="90">
        <v>13.0</v>
      </c>
      <c r="F17" s="88">
        <v>17.0</v>
      </c>
      <c r="G17" s="91"/>
      <c r="H17" s="89">
        <v>19.0</v>
      </c>
      <c r="I17" s="89">
        <v>19.0</v>
      </c>
      <c r="J17" s="89">
        <v>18.0</v>
      </c>
      <c r="K17" s="89">
        <v>18.0</v>
      </c>
      <c r="L17" s="91"/>
      <c r="M17" s="89">
        <v>17.0</v>
      </c>
      <c r="N17" s="102"/>
      <c r="O17" s="91"/>
      <c r="P17" s="48"/>
      <c r="Q17" s="48"/>
      <c r="R17" s="48"/>
      <c r="S17" s="48"/>
      <c r="T17" s="48"/>
    </row>
    <row r="18">
      <c r="A18" s="3" t="s">
        <v>38</v>
      </c>
      <c r="B18" s="87">
        <v>24.0</v>
      </c>
      <c r="C18" s="88">
        <v>26.0</v>
      </c>
      <c r="D18" s="89">
        <v>22.0</v>
      </c>
      <c r="E18" s="90">
        <v>15.0</v>
      </c>
      <c r="F18" s="88">
        <v>16.0</v>
      </c>
      <c r="G18" s="91"/>
      <c r="H18" s="89">
        <v>14.0</v>
      </c>
      <c r="I18" s="89">
        <v>16.0</v>
      </c>
      <c r="J18" s="89">
        <v>16.0</v>
      </c>
      <c r="K18" s="89">
        <v>13.0</v>
      </c>
      <c r="L18" s="91"/>
      <c r="M18" s="89">
        <v>19.0</v>
      </c>
      <c r="N18" s="102"/>
      <c r="O18" s="91"/>
      <c r="P18" s="48"/>
      <c r="Q18" s="48"/>
      <c r="R18" s="48"/>
      <c r="S18" s="48"/>
      <c r="T18" s="48"/>
    </row>
    <row r="19">
      <c r="A19" s="3" t="s">
        <v>39</v>
      </c>
      <c r="B19" s="87">
        <v>29.0</v>
      </c>
      <c r="C19" s="88">
        <v>25.0</v>
      </c>
      <c r="D19" s="89">
        <v>26.0</v>
      </c>
      <c r="E19" s="90">
        <v>22.0</v>
      </c>
      <c r="F19" s="88">
        <v>27.0</v>
      </c>
      <c r="G19" s="91"/>
      <c r="H19" s="89">
        <v>29.0</v>
      </c>
      <c r="I19" s="89">
        <v>30.0</v>
      </c>
      <c r="J19" s="89">
        <v>27.0</v>
      </c>
      <c r="K19" s="89">
        <v>27.0</v>
      </c>
      <c r="L19" s="91"/>
      <c r="M19" s="89">
        <v>29.0</v>
      </c>
      <c r="N19" s="102"/>
      <c r="O19" s="91"/>
      <c r="P19" s="48"/>
      <c r="Q19" s="48"/>
      <c r="R19" s="48"/>
      <c r="S19" s="48"/>
      <c r="T19" s="48"/>
    </row>
    <row r="20">
      <c r="A20" s="3" t="s">
        <v>40</v>
      </c>
      <c r="B20" s="87">
        <v>16.0</v>
      </c>
      <c r="C20" s="88">
        <v>13.0</v>
      </c>
      <c r="D20" s="89">
        <v>9.0</v>
      </c>
      <c r="E20" s="90">
        <v>14.0</v>
      </c>
      <c r="F20" s="88">
        <v>15.0</v>
      </c>
      <c r="G20" s="91"/>
      <c r="H20" s="89">
        <v>15.0</v>
      </c>
      <c r="I20" s="89">
        <v>15.0</v>
      </c>
      <c r="J20" s="89">
        <v>14.0</v>
      </c>
      <c r="K20" s="89">
        <v>15.0</v>
      </c>
      <c r="L20" s="91"/>
      <c r="M20" s="89">
        <v>15.0</v>
      </c>
      <c r="N20" s="102"/>
      <c r="O20" s="91"/>
      <c r="P20" s="48"/>
      <c r="Q20" s="48"/>
      <c r="R20" s="48"/>
      <c r="S20" s="48"/>
      <c r="T20" s="48"/>
    </row>
    <row r="21">
      <c r="A21" s="3" t="s">
        <v>41</v>
      </c>
      <c r="B21" s="87">
        <v>19.0</v>
      </c>
      <c r="C21" s="88">
        <v>15.0</v>
      </c>
      <c r="D21" s="89">
        <v>16.0</v>
      </c>
      <c r="E21" s="90">
        <v>23.0</v>
      </c>
      <c r="F21" s="88">
        <v>26.0</v>
      </c>
      <c r="G21" s="91"/>
      <c r="H21" s="89">
        <v>30.0</v>
      </c>
      <c r="I21" s="89">
        <v>29.0</v>
      </c>
      <c r="J21" s="89">
        <v>30.0</v>
      </c>
      <c r="K21" s="89">
        <v>30.0</v>
      </c>
      <c r="L21" s="91"/>
      <c r="M21" s="89">
        <v>30.0</v>
      </c>
      <c r="N21" s="102"/>
      <c r="O21" s="91"/>
      <c r="P21" s="48"/>
      <c r="Q21" s="48"/>
      <c r="R21" s="48"/>
      <c r="S21" s="48"/>
      <c r="T21" s="48"/>
    </row>
    <row r="22">
      <c r="A22" s="3" t="s">
        <v>42</v>
      </c>
      <c r="B22" s="87">
        <v>11.0</v>
      </c>
      <c r="C22" s="88">
        <v>20.0</v>
      </c>
      <c r="D22" s="89">
        <v>21.0</v>
      </c>
      <c r="E22" s="90">
        <v>19.0</v>
      </c>
      <c r="F22" s="88">
        <v>13.0</v>
      </c>
      <c r="G22" s="91"/>
      <c r="H22" s="89">
        <v>13.0</v>
      </c>
      <c r="I22" s="89">
        <v>14.0</v>
      </c>
      <c r="J22" s="89">
        <v>13.0</v>
      </c>
      <c r="K22" s="89">
        <v>11.0</v>
      </c>
      <c r="L22" s="91"/>
      <c r="M22" s="89">
        <v>10.0</v>
      </c>
      <c r="N22" s="102"/>
      <c r="O22" s="91"/>
      <c r="P22" s="48"/>
      <c r="Q22" s="48"/>
      <c r="R22" s="48"/>
      <c r="S22" s="48"/>
      <c r="T22" s="48"/>
    </row>
    <row r="23">
      <c r="A23" s="3" t="s">
        <v>43</v>
      </c>
      <c r="B23" s="87">
        <v>26.0</v>
      </c>
      <c r="C23" s="88">
        <v>29.0</v>
      </c>
      <c r="D23" s="89">
        <v>29.0</v>
      </c>
      <c r="E23" s="90">
        <v>29.0</v>
      </c>
      <c r="F23" s="88">
        <v>21.0</v>
      </c>
      <c r="G23" s="91"/>
      <c r="H23" s="89">
        <v>27.0</v>
      </c>
      <c r="I23" s="89">
        <v>26.0</v>
      </c>
      <c r="J23" s="89">
        <v>28.0</v>
      </c>
      <c r="K23" s="89">
        <v>25.0</v>
      </c>
      <c r="L23" s="91"/>
      <c r="M23" s="89">
        <v>26.0</v>
      </c>
      <c r="N23" s="102"/>
      <c r="O23" s="91"/>
      <c r="P23" s="48"/>
      <c r="Q23" s="48"/>
      <c r="R23" s="48"/>
      <c r="S23" s="48"/>
      <c r="T23" s="48"/>
    </row>
    <row r="24">
      <c r="A24" s="3" t="s">
        <v>44</v>
      </c>
      <c r="B24" s="87">
        <v>30.0</v>
      </c>
      <c r="C24" s="88">
        <v>30.0</v>
      </c>
      <c r="D24" s="89">
        <v>30.0</v>
      </c>
      <c r="E24" s="90">
        <v>30.0</v>
      </c>
      <c r="F24" s="88">
        <v>30.0</v>
      </c>
      <c r="G24" s="91"/>
      <c r="H24" s="89">
        <v>28.0</v>
      </c>
      <c r="I24" s="89">
        <v>28.0</v>
      </c>
      <c r="J24" s="89">
        <v>26.0</v>
      </c>
      <c r="K24" s="89">
        <v>28.0</v>
      </c>
      <c r="L24" s="91"/>
      <c r="M24" s="89">
        <v>27.0</v>
      </c>
      <c r="N24" s="102"/>
      <c r="O24" s="91"/>
      <c r="P24" s="48"/>
      <c r="Q24" s="48"/>
      <c r="R24" s="48"/>
      <c r="S24" s="48"/>
      <c r="T24" s="48"/>
    </row>
    <row r="25">
      <c r="A25" s="3" t="s">
        <v>45</v>
      </c>
      <c r="B25" s="87">
        <v>14.0</v>
      </c>
      <c r="C25" s="88">
        <v>12.0</v>
      </c>
      <c r="D25" s="89">
        <v>17.0</v>
      </c>
      <c r="E25" s="90">
        <v>11.0</v>
      </c>
      <c r="F25" s="88">
        <v>14.0</v>
      </c>
      <c r="G25" s="91"/>
      <c r="H25" s="89">
        <v>12.0</v>
      </c>
      <c r="I25" s="89">
        <v>13.0</v>
      </c>
      <c r="J25" s="89">
        <v>15.0</v>
      </c>
      <c r="K25" s="89">
        <v>17.0</v>
      </c>
      <c r="L25" s="91"/>
      <c r="M25" s="89">
        <v>14.0</v>
      </c>
      <c r="N25" s="102"/>
      <c r="O25" s="91"/>
      <c r="P25" s="48"/>
      <c r="Q25" s="48"/>
      <c r="R25" s="48"/>
      <c r="S25" s="48"/>
      <c r="T25" s="48"/>
    </row>
    <row r="26">
      <c r="A26" s="3" t="s">
        <v>46</v>
      </c>
      <c r="B26" s="87">
        <v>8.0</v>
      </c>
      <c r="C26" s="88">
        <v>11.0</v>
      </c>
      <c r="D26" s="89">
        <v>5.0</v>
      </c>
      <c r="E26" s="90">
        <v>3.0</v>
      </c>
      <c r="F26" s="88">
        <v>5.0</v>
      </c>
      <c r="G26" s="91"/>
      <c r="H26" s="89">
        <v>3.0</v>
      </c>
      <c r="I26" s="89">
        <v>8.0</v>
      </c>
      <c r="J26" s="89">
        <v>8.0</v>
      </c>
      <c r="K26" s="89">
        <v>9.0</v>
      </c>
      <c r="L26" s="91"/>
      <c r="M26" s="89">
        <v>8.0</v>
      </c>
      <c r="N26" s="102"/>
      <c r="O26" s="91"/>
      <c r="P26" s="48"/>
      <c r="Q26" s="48"/>
      <c r="R26" s="48"/>
      <c r="S26" s="48"/>
      <c r="T26" s="48"/>
    </row>
    <row r="27">
      <c r="A27" s="3" t="s">
        <v>47</v>
      </c>
      <c r="B27" s="87">
        <v>25.0</v>
      </c>
      <c r="C27" s="88">
        <v>17.0</v>
      </c>
      <c r="D27" s="89">
        <v>13.0</v>
      </c>
      <c r="E27" s="90">
        <v>12.0</v>
      </c>
      <c r="F27" s="88">
        <v>19.0</v>
      </c>
      <c r="G27" s="91"/>
      <c r="H27" s="89">
        <v>22.0</v>
      </c>
      <c r="I27" s="89">
        <v>23.0</v>
      </c>
      <c r="J27" s="89">
        <v>24.0</v>
      </c>
      <c r="K27" s="89">
        <v>23.0</v>
      </c>
      <c r="L27" s="91"/>
      <c r="M27" s="89">
        <v>25.0</v>
      </c>
      <c r="N27" s="102"/>
      <c r="O27" s="91"/>
      <c r="P27" s="48"/>
      <c r="Q27" s="48"/>
      <c r="R27" s="48"/>
      <c r="S27" s="48"/>
      <c r="T27" s="48"/>
    </row>
    <row r="28">
      <c r="A28" s="3" t="s">
        <v>48</v>
      </c>
      <c r="B28" s="87">
        <v>1.0</v>
      </c>
      <c r="C28" s="88">
        <v>1.0</v>
      </c>
      <c r="D28" s="89">
        <v>7.0</v>
      </c>
      <c r="E28" s="90">
        <v>4.0</v>
      </c>
      <c r="F28" s="88">
        <v>4.0</v>
      </c>
      <c r="G28" s="91"/>
      <c r="H28" s="89">
        <v>11.0</v>
      </c>
      <c r="I28" s="89">
        <v>7.0</v>
      </c>
      <c r="J28" s="89">
        <v>9.0</v>
      </c>
      <c r="K28" s="89">
        <v>12.0</v>
      </c>
      <c r="L28" s="91"/>
      <c r="M28" s="89">
        <v>5.0</v>
      </c>
      <c r="N28" s="102"/>
      <c r="O28" s="91"/>
      <c r="P28" s="48"/>
      <c r="Q28" s="48"/>
      <c r="R28" s="48"/>
      <c r="S28" s="48"/>
      <c r="T28" s="48"/>
    </row>
    <row r="29">
      <c r="A29" s="3" t="s">
        <v>49</v>
      </c>
      <c r="B29" s="87">
        <v>12.0</v>
      </c>
      <c r="C29" s="88">
        <v>10.0</v>
      </c>
      <c r="D29" s="89">
        <v>2.0</v>
      </c>
      <c r="E29" s="90">
        <v>9.0</v>
      </c>
      <c r="F29" s="88">
        <v>6.0</v>
      </c>
      <c r="G29" s="91"/>
      <c r="H29" s="89">
        <v>10.0</v>
      </c>
      <c r="I29" s="89">
        <v>12.0</v>
      </c>
      <c r="J29" s="89">
        <v>6.0</v>
      </c>
      <c r="K29" s="89">
        <v>6.0</v>
      </c>
      <c r="L29" s="91"/>
      <c r="M29" s="89">
        <v>13.0</v>
      </c>
      <c r="N29" s="102"/>
      <c r="O29" s="91"/>
      <c r="P29" s="48"/>
      <c r="Q29" s="48"/>
      <c r="R29" s="48"/>
      <c r="S29" s="48"/>
      <c r="T29" s="48"/>
    </row>
    <row r="30">
      <c r="A30" s="3" t="s">
        <v>50</v>
      </c>
      <c r="B30" s="87">
        <v>28.0</v>
      </c>
      <c r="C30" s="88">
        <v>27.0</v>
      </c>
      <c r="D30" s="89">
        <v>27.0</v>
      </c>
      <c r="E30" s="90">
        <v>28.0</v>
      </c>
      <c r="F30" s="88">
        <v>28.0</v>
      </c>
      <c r="G30" s="91"/>
      <c r="H30" s="89">
        <v>24.0</v>
      </c>
      <c r="I30" s="89">
        <v>22.0</v>
      </c>
      <c r="J30" s="89">
        <v>23.0</v>
      </c>
      <c r="K30" s="89">
        <v>22.0</v>
      </c>
      <c r="L30" s="91"/>
      <c r="M30" s="89">
        <v>16.0</v>
      </c>
      <c r="N30" s="102"/>
      <c r="O30" s="91"/>
      <c r="P30" s="48"/>
      <c r="Q30" s="48"/>
      <c r="R30" s="48"/>
      <c r="S30" s="48"/>
      <c r="T30" s="48"/>
    </row>
    <row r="31">
      <c r="A31" s="3" t="s">
        <v>51</v>
      </c>
      <c r="B31" s="87">
        <v>10.0</v>
      </c>
      <c r="C31" s="88">
        <v>14.0</v>
      </c>
      <c r="D31" s="89">
        <v>10.0</v>
      </c>
      <c r="E31" s="90">
        <v>10.0</v>
      </c>
      <c r="F31" s="88">
        <v>8.0</v>
      </c>
      <c r="G31" s="91"/>
      <c r="H31" s="89">
        <v>9.0</v>
      </c>
      <c r="I31" s="89">
        <v>9.0</v>
      </c>
      <c r="J31" s="89">
        <v>12.0</v>
      </c>
      <c r="K31" s="89">
        <v>14.0</v>
      </c>
      <c r="L31" s="91"/>
      <c r="M31" s="89">
        <v>11.0</v>
      </c>
      <c r="N31" s="102"/>
      <c r="O31" s="91"/>
      <c r="P31" s="48"/>
      <c r="Q31" s="48"/>
      <c r="R31" s="48"/>
      <c r="S31" s="48"/>
      <c r="T31" s="48"/>
    </row>
    <row r="32">
      <c r="A32" s="46"/>
      <c r="B32" s="93"/>
      <c r="C32" s="48"/>
      <c r="D32" s="48"/>
      <c r="E32" s="48"/>
      <c r="F32" s="48"/>
      <c r="G32" s="48"/>
      <c r="H32" s="48"/>
      <c r="I32" s="48"/>
      <c r="J32" s="48"/>
      <c r="K32" s="48"/>
      <c r="L32" s="48"/>
      <c r="M32" s="48"/>
      <c r="O32" s="48"/>
      <c r="P32" s="48"/>
      <c r="Q32" s="48"/>
      <c r="R32" s="48"/>
      <c r="S32" s="48"/>
      <c r="T32" s="48"/>
    </row>
    <row r="33">
      <c r="A33" s="46"/>
      <c r="B33" s="94" t="str">
        <f>POST!M10</f>
        <v>Again do not make changes to the cells. Someone moved a cell &amp; it's contents and it messed with the formula (probably dragged and dropped it).</v>
      </c>
      <c r="Q33" s="48"/>
      <c r="R33" s="48"/>
      <c r="S33" s="48"/>
      <c r="T33" s="48"/>
    </row>
    <row r="34">
      <c r="A34" s="3" t="s">
        <v>507</v>
      </c>
      <c r="B34" s="6" t="str">
        <f>REC!B141</f>
        <v/>
      </c>
      <c r="C34" s="6" t="str">
        <f>REC!C144</f>
        <v>0-3</v>
      </c>
      <c r="D34" s="6" t="str">
        <f>REC!D144</f>
        <v>3-4</v>
      </c>
      <c r="E34" s="6" t="str">
        <f>REC!E144</f>
        <v>0-7</v>
      </c>
      <c r="F34" s="6" t="str">
        <f>REC!F144</f>
        <v>2-5</v>
      </c>
      <c r="G34" s="6" t="str">
        <f>REC!G144</f>
        <v>2-28</v>
      </c>
      <c r="H34" s="6" t="str">
        <f>REC!H144</f>
        <v>6--23</v>
      </c>
      <c r="I34" s="6" t="str">
        <f>REC!I144</f>
        <v>4-4</v>
      </c>
      <c r="J34" s="82" t="s">
        <v>598</v>
      </c>
      <c r="K34" s="82" t="s">
        <v>599</v>
      </c>
      <c r="L34" s="6" t="str">
        <f>REC!L144</f>
        <v>0-6</v>
      </c>
      <c r="M34" s="6" t="str">
        <f>REC!M144</f>
        <v>3-5</v>
      </c>
      <c r="N34" s="6" t="str">
        <f>REC!N144</f>
        <v>4-3</v>
      </c>
      <c r="O34" s="6" t="str">
        <f>REC!O144</f>
        <v>-30--47</v>
      </c>
      <c r="P34" s="6" t="str">
        <f>REC!P144</f>
        <v/>
      </c>
      <c r="Q34" s="6" t="str">
        <f>REC!Q144</f>
        <v/>
      </c>
      <c r="R34" s="6" t="str">
        <f>REC!R144</f>
        <v/>
      </c>
      <c r="S34" s="6" t="str">
        <f>REC!S144</f>
        <v/>
      </c>
      <c r="T34" s="48"/>
    </row>
    <row r="35">
      <c r="A35" s="52" t="s">
        <v>509</v>
      </c>
      <c r="B35" s="6" t="str">
        <f>REC!B173</f>
        <v/>
      </c>
      <c r="C35" s="6" t="str">
        <f>REC!C176</f>
        <v>0-3</v>
      </c>
      <c r="D35" s="6" t="str">
        <f>REC!D176</f>
        <v>3-7</v>
      </c>
      <c r="E35" s="6" t="str">
        <f>REC!E176</f>
        <v>3-14</v>
      </c>
      <c r="F35" s="6" t="str">
        <f>REC!F176</f>
        <v>5-19</v>
      </c>
      <c r="G35" s="6" t="str">
        <f>REC!G176</f>
        <v>7-47</v>
      </c>
      <c r="H35" s="6" t="str">
        <f>REC!H176</f>
        <v>13-24</v>
      </c>
      <c r="I35" s="6" t="str">
        <f>REC!I176</f>
        <v>17-28</v>
      </c>
      <c r="J35" s="2" t="s">
        <v>609</v>
      </c>
      <c r="K35" s="2" t="s">
        <v>610</v>
      </c>
      <c r="L35" s="6" t="str">
        <f>REC!L176</f>
        <v>23-39</v>
      </c>
      <c r="M35" s="6" t="str">
        <f>REC!M176</f>
        <v>26-44</v>
      </c>
      <c r="N35" s="6" t="str">
        <f>REC!N176</f>
        <v>30-47</v>
      </c>
      <c r="O35" s="6" t="str">
        <f>REC!O176</f>
        <v>-</v>
      </c>
      <c r="P35" s="6" t="str">
        <f>REC!P176</f>
        <v/>
      </c>
      <c r="Q35" s="6" t="str">
        <f>REC!Q176</f>
        <v/>
      </c>
      <c r="R35" s="6" t="str">
        <f>REC!R176</f>
        <v/>
      </c>
      <c r="S35" s="6" t="str">
        <f>REC!S176</f>
        <v/>
      </c>
      <c r="T35" s="96"/>
    </row>
    <row r="36">
      <c r="A36" s="52" t="s">
        <v>270</v>
      </c>
      <c r="B36" s="93"/>
      <c r="C36" s="93"/>
      <c r="D36" s="63" t="s">
        <v>611</v>
      </c>
      <c r="E36" s="63" t="s">
        <v>612</v>
      </c>
      <c r="F36" s="63" t="s">
        <v>613</v>
      </c>
      <c r="G36" s="93"/>
      <c r="H36" s="63" t="s">
        <v>614</v>
      </c>
      <c r="I36" s="63" t="s">
        <v>615</v>
      </c>
      <c r="J36" s="63" t="s">
        <v>616</v>
      </c>
      <c r="K36" s="63" t="s">
        <v>617</v>
      </c>
      <c r="L36" s="93"/>
      <c r="M36" s="52" t="s">
        <v>618</v>
      </c>
      <c r="N36" s="48"/>
      <c r="O36" s="48"/>
      <c r="P36" s="48"/>
      <c r="Q36" s="48"/>
      <c r="R36" s="48"/>
      <c r="S36" s="48"/>
      <c r="T36" s="46"/>
    </row>
  </sheetData>
  <autoFilter ref="$A$1:$O$31"/>
  <mergeCells count="1">
    <mergeCell ref="B33:P33"/>
  </mergeCells>
  <conditionalFormatting sqref="A1">
    <cfRule type="containsText" dxfId="3" priority="1" operator="containsText" text="SORT BY COLUMN A">
      <formula>NOT(ISERROR(SEARCH(("SORT BY COLUMN A"),(A1))))</formula>
    </cfRule>
  </conditionalFormatting>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7.29"/>
    <col customWidth="1" min="2" max="19" width="7.29"/>
    <col customWidth="1" min="20" max="20" width="17.29"/>
  </cols>
  <sheetData>
    <row r="1">
      <c r="A1" s="86" t="str">
        <f>if(and(A2="Atlanta", A3="Boston", A4="Brooklyn", A5="Charlotte"),"","SORT BY COLUMN A")</f>
        <v/>
      </c>
      <c r="B1" s="47" t="str">
        <f>POST!C1</f>
        <v>0 - 10/20/2014</v>
      </c>
      <c r="C1" s="47" t="str">
        <f>POST!D1</f>
        <v>1 - 11/3/2014</v>
      </c>
      <c r="D1" s="47" t="str">
        <f>POST!E1</f>
        <v>2 - 11/17/2014</v>
      </c>
      <c r="E1" s="47" t="str">
        <f>POST!F1</f>
        <v>3 - 12/1/2014</v>
      </c>
      <c r="F1" s="47" t="str">
        <f>POST!G1</f>
        <v>4 - 12/15/2014</v>
      </c>
      <c r="G1" s="47" t="str">
        <f>POST!H1</f>
        <v>5 - 12/29/2014</v>
      </c>
      <c r="H1" s="47" t="str">
        <f>POST!I1</f>
        <v>6 - 1/12/2015</v>
      </c>
      <c r="I1" s="47" t="str">
        <f>POST!J1</f>
        <v>7 - 1/26/2015</v>
      </c>
      <c r="J1" s="47" t="str">
        <f>POST!K1</f>
        <v>8 - 2/9/2015</v>
      </c>
      <c r="K1" s="47" t="str">
        <f>POST!L1</f>
        <v>9 - 2/23/2015</v>
      </c>
      <c r="L1" s="47" t="str">
        <f>POST!M1</f>
        <v>10 - 3/9/2015</v>
      </c>
      <c r="M1" s="47" t="str">
        <f>POST!N1</f>
        <v>11 - 3/23/2015</v>
      </c>
      <c r="N1" s="47" t="str">
        <f>POST!O1</f>
        <v>12 - 4/6/2015</v>
      </c>
      <c r="O1" s="47" t="str">
        <f>POST!P1</f>
        <v>13 - 4/20/2015</v>
      </c>
      <c r="P1" s="99"/>
      <c r="Q1" s="99"/>
      <c r="S1" s="99"/>
    </row>
    <row r="2">
      <c r="A2" s="3" t="s">
        <v>1</v>
      </c>
      <c r="B2" s="100">
        <v>16.0</v>
      </c>
      <c r="C2" s="75">
        <v>15.0</v>
      </c>
      <c r="D2" s="75">
        <v>17.0</v>
      </c>
      <c r="E2" s="101">
        <v>11.0</v>
      </c>
      <c r="F2" s="101">
        <v>10.0</v>
      </c>
      <c r="G2" s="92">
        <v>2.0</v>
      </c>
      <c r="H2" s="92">
        <v>1.0</v>
      </c>
      <c r="I2" s="92">
        <v>1.0</v>
      </c>
      <c r="J2" s="92">
        <v>1.0</v>
      </c>
      <c r="K2" s="92">
        <v>3.0</v>
      </c>
      <c r="L2" s="92">
        <v>2.0</v>
      </c>
      <c r="M2" s="92">
        <v>6.0</v>
      </c>
      <c r="N2" s="92">
        <v>6.0</v>
      </c>
      <c r="O2" s="92">
        <v>6.0</v>
      </c>
    </row>
    <row r="3">
      <c r="A3" s="3" t="s">
        <v>22</v>
      </c>
      <c r="B3" s="100">
        <v>28.0</v>
      </c>
      <c r="C3" s="75">
        <v>24.0</v>
      </c>
      <c r="D3" s="75">
        <v>21.0</v>
      </c>
      <c r="E3" s="101">
        <v>23.0</v>
      </c>
      <c r="F3" s="101">
        <v>23.0</v>
      </c>
      <c r="G3" s="92">
        <v>22.0</v>
      </c>
      <c r="H3" s="92">
        <v>27.0</v>
      </c>
      <c r="I3" s="92">
        <v>21.0</v>
      </c>
      <c r="J3" s="92">
        <v>23.0</v>
      </c>
      <c r="K3" s="92">
        <v>24.0</v>
      </c>
      <c r="L3" s="92">
        <v>23.0</v>
      </c>
      <c r="M3" s="92">
        <v>19.0</v>
      </c>
      <c r="N3" s="92">
        <v>14.0</v>
      </c>
      <c r="O3" s="92">
        <v>14.0</v>
      </c>
    </row>
    <row r="4">
      <c r="A4" s="3" t="s">
        <v>23</v>
      </c>
      <c r="B4" s="100">
        <v>19.0</v>
      </c>
      <c r="C4" s="75">
        <v>21.0</v>
      </c>
      <c r="D4" s="75">
        <v>16.0</v>
      </c>
      <c r="E4" s="101">
        <v>21.0</v>
      </c>
      <c r="F4" s="101">
        <v>19.0</v>
      </c>
      <c r="G4" s="92">
        <v>18.0</v>
      </c>
      <c r="H4" s="92">
        <v>22.0</v>
      </c>
      <c r="I4" s="92">
        <v>24.0</v>
      </c>
      <c r="J4" s="92">
        <v>21.0</v>
      </c>
      <c r="K4" s="92">
        <v>21.0</v>
      </c>
      <c r="L4" s="92">
        <v>21.0</v>
      </c>
      <c r="M4" s="92">
        <v>20.0</v>
      </c>
      <c r="N4" s="92">
        <v>13.0</v>
      </c>
      <c r="O4" s="92">
        <v>13.0</v>
      </c>
    </row>
    <row r="5">
      <c r="A5" s="3" t="s">
        <v>24</v>
      </c>
      <c r="B5" s="100">
        <v>14.0</v>
      </c>
      <c r="C5" s="75">
        <v>17.0</v>
      </c>
      <c r="D5" s="75">
        <v>19.0</v>
      </c>
      <c r="E5" s="101">
        <v>27.0</v>
      </c>
      <c r="F5" s="101">
        <v>23.0</v>
      </c>
      <c r="G5" s="92">
        <v>25.0</v>
      </c>
      <c r="H5" s="92">
        <v>18.0</v>
      </c>
      <c r="I5" s="92">
        <v>18.0</v>
      </c>
      <c r="J5" s="92">
        <v>17.0</v>
      </c>
      <c r="K5" s="92">
        <v>22.0</v>
      </c>
      <c r="L5" s="92">
        <v>17.0</v>
      </c>
      <c r="M5" s="92">
        <v>17.0</v>
      </c>
      <c r="N5" s="92">
        <v>23.0</v>
      </c>
      <c r="O5" s="92">
        <v>23.0</v>
      </c>
    </row>
    <row r="6">
      <c r="A6" s="3" t="s">
        <v>25</v>
      </c>
      <c r="B6" s="100">
        <v>4.0</v>
      </c>
      <c r="C6" s="75">
        <v>7.0</v>
      </c>
      <c r="D6" s="75">
        <v>5.0</v>
      </c>
      <c r="E6" s="101">
        <v>7.0</v>
      </c>
      <c r="F6" s="101">
        <v>11.0</v>
      </c>
      <c r="G6" s="92">
        <v>7.0</v>
      </c>
      <c r="H6" s="92">
        <v>5.0</v>
      </c>
      <c r="I6" s="92">
        <v>15.0</v>
      </c>
      <c r="J6" s="92">
        <v>13.0</v>
      </c>
      <c r="K6" s="92">
        <v>11.0</v>
      </c>
      <c r="L6" s="92">
        <v>10.0</v>
      </c>
      <c r="M6" s="92">
        <v>8.0</v>
      </c>
      <c r="N6" s="92">
        <v>8.0</v>
      </c>
      <c r="O6" s="92">
        <v>8.0</v>
      </c>
    </row>
    <row r="7">
      <c r="A7" s="3" t="s">
        <v>26</v>
      </c>
      <c r="B7" s="100">
        <v>2.0</v>
      </c>
      <c r="C7" s="75">
        <v>8.0</v>
      </c>
      <c r="D7" s="75">
        <v>9.0</v>
      </c>
      <c r="E7" s="101">
        <v>13.0</v>
      </c>
      <c r="F7" s="101">
        <v>12.0</v>
      </c>
      <c r="G7" s="92">
        <v>15.0</v>
      </c>
      <c r="H7" s="92">
        <v>21.0</v>
      </c>
      <c r="I7" s="92">
        <v>5.0</v>
      </c>
      <c r="J7" s="92">
        <v>4.0</v>
      </c>
      <c r="K7" s="92">
        <v>4.0</v>
      </c>
      <c r="L7" s="92">
        <v>4.0</v>
      </c>
      <c r="M7" s="92">
        <v>2.0</v>
      </c>
      <c r="N7" s="92">
        <v>3.0</v>
      </c>
      <c r="O7" s="92">
        <v>3.0</v>
      </c>
    </row>
    <row r="8">
      <c r="A8" s="3" t="s">
        <v>27</v>
      </c>
      <c r="B8" s="100">
        <v>8.0</v>
      </c>
      <c r="C8" s="75">
        <v>5.0</v>
      </c>
      <c r="D8" s="75">
        <v>7.0</v>
      </c>
      <c r="E8" s="101">
        <v>6.0</v>
      </c>
      <c r="F8" s="101">
        <v>13.0</v>
      </c>
      <c r="G8" s="92">
        <v>9.0</v>
      </c>
      <c r="H8" s="92">
        <v>7.0</v>
      </c>
      <c r="I8" s="92">
        <v>8.0</v>
      </c>
      <c r="J8" s="92">
        <v>9.0</v>
      </c>
      <c r="K8" s="92">
        <v>9.0</v>
      </c>
      <c r="L8" s="92">
        <v>12.0</v>
      </c>
      <c r="M8" s="92">
        <v>9.0</v>
      </c>
      <c r="N8" s="92">
        <v>11.0</v>
      </c>
      <c r="O8" s="92">
        <v>11.0</v>
      </c>
    </row>
    <row r="9">
      <c r="A9" s="3" t="s">
        <v>28</v>
      </c>
      <c r="B9" s="100">
        <v>18.0</v>
      </c>
      <c r="C9" s="75">
        <v>20.0</v>
      </c>
      <c r="D9" s="75">
        <v>27.0</v>
      </c>
      <c r="E9" s="101">
        <v>16.0</v>
      </c>
      <c r="F9" s="101">
        <v>22.0</v>
      </c>
      <c r="G9" s="92">
        <v>20.0</v>
      </c>
      <c r="H9" s="92">
        <v>19.0</v>
      </c>
      <c r="I9" s="92">
        <v>26.0</v>
      </c>
      <c r="J9" s="92">
        <v>28.0</v>
      </c>
      <c r="K9" s="92">
        <v>27.0</v>
      </c>
      <c r="L9" s="92">
        <v>26.0</v>
      </c>
      <c r="M9" s="92">
        <v>24.0</v>
      </c>
      <c r="N9" s="92">
        <v>26.0</v>
      </c>
      <c r="O9" s="92">
        <v>26.0</v>
      </c>
    </row>
    <row r="10">
      <c r="A10" s="3" t="s">
        <v>29</v>
      </c>
      <c r="B10" s="100">
        <v>22.0</v>
      </c>
      <c r="C10" s="75">
        <v>27.0</v>
      </c>
      <c r="D10" s="75">
        <v>25.0</v>
      </c>
      <c r="E10" s="101">
        <v>29.0</v>
      </c>
      <c r="F10" s="101">
        <v>28.0</v>
      </c>
      <c r="G10" s="92">
        <v>27.0</v>
      </c>
      <c r="H10" s="92">
        <v>15.0</v>
      </c>
      <c r="I10" s="92">
        <v>20.0</v>
      </c>
      <c r="J10" s="92">
        <v>22.0</v>
      </c>
      <c r="K10" s="92">
        <v>20.0</v>
      </c>
      <c r="L10" s="92">
        <v>22.0</v>
      </c>
      <c r="M10" s="92">
        <v>21.0</v>
      </c>
      <c r="N10" s="92">
        <v>21.0</v>
      </c>
      <c r="O10" s="92">
        <v>21.0</v>
      </c>
    </row>
    <row r="11">
      <c r="A11" s="3" t="s">
        <v>30</v>
      </c>
      <c r="B11" s="100">
        <v>6.0</v>
      </c>
      <c r="C11" s="75">
        <v>1.0</v>
      </c>
      <c r="D11" s="75">
        <v>1.0</v>
      </c>
      <c r="E11" s="101">
        <v>1.0</v>
      </c>
      <c r="F11" s="101">
        <v>1.0</v>
      </c>
      <c r="G11" s="92">
        <v>3.0</v>
      </c>
      <c r="H11" s="92">
        <v>2.0</v>
      </c>
      <c r="I11" s="92">
        <v>2.0</v>
      </c>
      <c r="J11" s="92">
        <v>2.0</v>
      </c>
      <c r="K11" s="92">
        <v>1.0</v>
      </c>
      <c r="L11" s="92">
        <v>1.0</v>
      </c>
      <c r="M11" s="92">
        <v>1.0</v>
      </c>
      <c r="N11" s="92">
        <v>2.0</v>
      </c>
      <c r="O11" s="92">
        <v>1.0</v>
      </c>
    </row>
    <row r="12">
      <c r="A12" s="3" t="s">
        <v>31</v>
      </c>
      <c r="B12" s="100">
        <v>10.0</v>
      </c>
      <c r="C12" s="75">
        <v>3.0</v>
      </c>
      <c r="D12" s="75">
        <v>2.0</v>
      </c>
      <c r="E12" s="101">
        <v>5.0</v>
      </c>
      <c r="F12" s="101">
        <v>3.0</v>
      </c>
      <c r="G12" s="92">
        <v>6.0</v>
      </c>
      <c r="H12" s="92">
        <v>4.0</v>
      </c>
      <c r="I12" s="92">
        <v>6.0</v>
      </c>
      <c r="J12" s="92">
        <v>6.0</v>
      </c>
      <c r="K12" s="92">
        <v>5.0</v>
      </c>
      <c r="L12" s="92">
        <v>3.0</v>
      </c>
      <c r="M12" s="92">
        <v>7.0</v>
      </c>
      <c r="N12" s="92">
        <v>5.0</v>
      </c>
      <c r="O12" s="92">
        <v>5.0</v>
      </c>
    </row>
    <row r="13">
      <c r="A13" s="3" t="s">
        <v>32</v>
      </c>
      <c r="B13" s="100">
        <v>21.0</v>
      </c>
      <c r="C13" s="75">
        <v>25.0</v>
      </c>
      <c r="D13" s="75">
        <v>22.0</v>
      </c>
      <c r="E13" s="101">
        <v>22.0</v>
      </c>
      <c r="F13" s="101">
        <v>27.0</v>
      </c>
      <c r="G13" s="92">
        <v>24.0</v>
      </c>
      <c r="H13" s="92">
        <v>24.0</v>
      </c>
      <c r="I13" s="92">
        <v>23.0</v>
      </c>
      <c r="J13" s="92">
        <v>18.0</v>
      </c>
      <c r="K13" s="92">
        <v>17.0</v>
      </c>
      <c r="L13" s="92">
        <v>13.0</v>
      </c>
      <c r="M13" s="92">
        <v>22.0</v>
      </c>
      <c r="N13" s="92">
        <v>18.0</v>
      </c>
      <c r="O13" s="92">
        <v>18.0</v>
      </c>
    </row>
    <row r="14">
      <c r="A14" s="3" t="s">
        <v>33</v>
      </c>
      <c r="B14" s="100">
        <v>3.0</v>
      </c>
      <c r="C14" s="75">
        <v>9.0</v>
      </c>
      <c r="D14" s="75">
        <v>11.0</v>
      </c>
      <c r="E14" s="101">
        <v>8.0</v>
      </c>
      <c r="F14" s="101">
        <v>9.0</v>
      </c>
      <c r="G14" s="92">
        <v>10.0</v>
      </c>
      <c r="H14" s="92">
        <v>8.0</v>
      </c>
      <c r="I14" s="92">
        <v>4.0</v>
      </c>
      <c r="J14" s="92">
        <v>12.0</v>
      </c>
      <c r="K14" s="92">
        <v>8.0</v>
      </c>
      <c r="L14" s="92">
        <v>7.0</v>
      </c>
      <c r="M14" s="92">
        <v>5.0</v>
      </c>
      <c r="N14" s="92">
        <v>4.0</v>
      </c>
      <c r="O14" s="92">
        <v>4.0</v>
      </c>
    </row>
    <row r="15">
      <c r="A15" s="3" t="s">
        <v>34</v>
      </c>
      <c r="B15" s="100">
        <v>25.0</v>
      </c>
      <c r="C15" s="75">
        <v>29.0</v>
      </c>
      <c r="D15" s="75">
        <v>29.0</v>
      </c>
      <c r="E15" s="101">
        <v>26.0</v>
      </c>
      <c r="F15" s="101">
        <v>24.0</v>
      </c>
      <c r="G15" s="92">
        <v>26.0</v>
      </c>
      <c r="H15" s="92">
        <v>26.0</v>
      </c>
      <c r="I15" s="92">
        <v>28.0</v>
      </c>
      <c r="J15" s="92">
        <v>30.0</v>
      </c>
      <c r="K15" s="92">
        <v>29.0</v>
      </c>
      <c r="L15" s="92">
        <v>28.0</v>
      </c>
      <c r="M15" s="92">
        <v>29.0</v>
      </c>
      <c r="N15" s="92">
        <v>27.0</v>
      </c>
      <c r="O15" s="92">
        <v>27.0</v>
      </c>
    </row>
    <row r="16">
      <c r="A16" s="3" t="s">
        <v>35</v>
      </c>
      <c r="B16" s="100">
        <v>11.0</v>
      </c>
      <c r="C16" s="75">
        <v>4.0</v>
      </c>
      <c r="D16" s="75">
        <v>3.0</v>
      </c>
      <c r="E16" s="101">
        <v>2.0</v>
      </c>
      <c r="F16" s="101">
        <v>2.0</v>
      </c>
      <c r="G16" s="92">
        <v>5.0</v>
      </c>
      <c r="H16" s="92">
        <v>6.0</v>
      </c>
      <c r="I16" s="92">
        <v>3.0</v>
      </c>
      <c r="J16" s="92">
        <v>3.0</v>
      </c>
      <c r="K16" s="92">
        <v>2.0</v>
      </c>
      <c r="L16" s="92">
        <v>5.0</v>
      </c>
      <c r="M16" s="92">
        <v>3.0</v>
      </c>
      <c r="N16" s="92">
        <v>9.0</v>
      </c>
      <c r="O16" s="92">
        <v>9.0</v>
      </c>
    </row>
    <row r="17">
      <c r="A17" s="3" t="s">
        <v>37</v>
      </c>
      <c r="B17" s="100">
        <v>15.0</v>
      </c>
      <c r="C17" s="75">
        <v>6.0</v>
      </c>
      <c r="D17" s="75">
        <v>14.0</v>
      </c>
      <c r="E17" s="101">
        <v>12.0</v>
      </c>
      <c r="F17" s="101">
        <v>20.0</v>
      </c>
      <c r="G17" s="92">
        <v>17.0</v>
      </c>
      <c r="H17" s="92">
        <v>17.0</v>
      </c>
      <c r="I17" s="92">
        <v>14.0</v>
      </c>
      <c r="J17" s="92">
        <v>20.0</v>
      </c>
      <c r="K17" s="92">
        <v>18.0</v>
      </c>
      <c r="L17" s="92">
        <v>18.0</v>
      </c>
      <c r="M17" s="92">
        <v>18.0</v>
      </c>
      <c r="N17" s="92">
        <v>22.0</v>
      </c>
      <c r="O17" s="92">
        <v>22.0</v>
      </c>
    </row>
    <row r="18">
      <c r="A18" s="3" t="s">
        <v>38</v>
      </c>
      <c r="B18" s="100">
        <v>29.0</v>
      </c>
      <c r="C18" s="75">
        <v>26.0</v>
      </c>
      <c r="D18" s="75">
        <v>18.0</v>
      </c>
      <c r="E18" s="101">
        <v>17.0</v>
      </c>
      <c r="F18" s="101">
        <v>16.0</v>
      </c>
      <c r="G18" s="92">
        <v>16.0</v>
      </c>
      <c r="H18" s="92">
        <v>16.0</v>
      </c>
      <c r="I18" s="92">
        <v>19.0</v>
      </c>
      <c r="J18" s="92">
        <v>10.0</v>
      </c>
      <c r="K18" s="92">
        <v>13.0</v>
      </c>
      <c r="L18" s="92">
        <v>19.0</v>
      </c>
      <c r="M18" s="92">
        <v>23.0</v>
      </c>
      <c r="N18" s="92">
        <v>19.0</v>
      </c>
      <c r="O18" s="92">
        <v>19.0</v>
      </c>
    </row>
    <row r="19">
      <c r="A19" s="3" t="s">
        <v>39</v>
      </c>
      <c r="B19" s="100">
        <v>23.0</v>
      </c>
      <c r="C19" s="75">
        <v>22.0</v>
      </c>
      <c r="D19" s="75">
        <v>28.0</v>
      </c>
      <c r="E19" s="101">
        <v>25.0</v>
      </c>
      <c r="F19" s="101">
        <v>25.0</v>
      </c>
      <c r="G19" s="92">
        <v>30.0</v>
      </c>
      <c r="H19" s="92">
        <v>29.0</v>
      </c>
      <c r="I19" s="92">
        <v>25.0</v>
      </c>
      <c r="J19" s="92">
        <v>24.0</v>
      </c>
      <c r="K19" s="92">
        <v>23.0</v>
      </c>
      <c r="L19" s="92">
        <v>29.0</v>
      </c>
      <c r="M19" s="92">
        <v>30.0</v>
      </c>
      <c r="N19" s="92">
        <v>29.0</v>
      </c>
      <c r="O19" s="92">
        <v>29.0</v>
      </c>
    </row>
    <row r="20">
      <c r="A20" s="3" t="s">
        <v>40</v>
      </c>
      <c r="B20" s="100">
        <v>17.0</v>
      </c>
      <c r="C20" s="75">
        <v>14.0</v>
      </c>
      <c r="D20" s="75">
        <v>13.0</v>
      </c>
      <c r="E20" s="101">
        <v>18.0</v>
      </c>
      <c r="F20" s="101">
        <v>15.0</v>
      </c>
      <c r="G20" s="92">
        <v>13.0</v>
      </c>
      <c r="H20" s="92">
        <v>14.0</v>
      </c>
      <c r="I20" s="92">
        <v>13.0</v>
      </c>
      <c r="J20" s="92">
        <v>15.0</v>
      </c>
      <c r="K20" s="92">
        <v>15.0</v>
      </c>
      <c r="L20" s="92">
        <v>9.0</v>
      </c>
      <c r="M20" s="92">
        <v>15.0</v>
      </c>
      <c r="N20" s="92">
        <v>10.0</v>
      </c>
      <c r="O20" s="92">
        <v>10.0</v>
      </c>
    </row>
    <row r="21">
      <c r="A21" s="3" t="s">
        <v>41</v>
      </c>
      <c r="B21" s="100">
        <v>20.0</v>
      </c>
      <c r="C21" s="75">
        <v>16.0</v>
      </c>
      <c r="D21" s="75">
        <v>26.0</v>
      </c>
      <c r="E21" s="101">
        <v>28.0</v>
      </c>
      <c r="F21" s="101">
        <v>29.0</v>
      </c>
      <c r="G21" s="92">
        <v>29.0</v>
      </c>
      <c r="H21" s="92">
        <v>30.0</v>
      </c>
      <c r="I21" s="92">
        <v>30.0</v>
      </c>
      <c r="J21" s="92">
        <v>29.0</v>
      </c>
      <c r="K21" s="92">
        <v>30.0</v>
      </c>
      <c r="L21" s="92">
        <v>30.0</v>
      </c>
      <c r="M21" s="92">
        <v>28.0</v>
      </c>
      <c r="N21" s="92">
        <v>30.0</v>
      </c>
      <c r="O21" s="92">
        <v>30.0</v>
      </c>
    </row>
    <row r="22">
      <c r="A22" s="3" t="s">
        <v>42</v>
      </c>
      <c r="B22" s="100">
        <v>5.0</v>
      </c>
      <c r="C22" s="75">
        <v>19.0</v>
      </c>
      <c r="D22" s="75">
        <v>23.0</v>
      </c>
      <c r="E22" s="101">
        <v>19.0</v>
      </c>
      <c r="F22" s="101">
        <v>8.0</v>
      </c>
      <c r="G22" s="92">
        <v>14.0</v>
      </c>
      <c r="H22" s="92">
        <v>13.0</v>
      </c>
      <c r="I22" s="92">
        <v>12.0</v>
      </c>
      <c r="J22" s="92">
        <v>11.0</v>
      </c>
      <c r="K22" s="92">
        <v>6.0</v>
      </c>
      <c r="L22" s="92">
        <v>11.0</v>
      </c>
      <c r="M22" s="92">
        <v>11.0</v>
      </c>
      <c r="N22" s="92">
        <v>15.0</v>
      </c>
      <c r="O22" s="92">
        <v>15.0</v>
      </c>
    </row>
    <row r="23">
      <c r="A23" s="3" t="s">
        <v>43</v>
      </c>
      <c r="B23" s="100">
        <v>27.0</v>
      </c>
      <c r="C23" s="75">
        <v>28.0</v>
      </c>
      <c r="D23" s="75">
        <v>24.0</v>
      </c>
      <c r="E23" s="101">
        <v>20.0</v>
      </c>
      <c r="F23" s="101">
        <v>21.0</v>
      </c>
      <c r="G23" s="92">
        <v>23.0</v>
      </c>
      <c r="H23" s="92">
        <v>25.0</v>
      </c>
      <c r="I23" s="92">
        <v>22.0</v>
      </c>
      <c r="J23" s="92">
        <v>27.0</v>
      </c>
      <c r="K23" s="92">
        <v>26.0</v>
      </c>
      <c r="L23" s="92">
        <v>25.0</v>
      </c>
      <c r="M23" s="92">
        <v>27.0</v>
      </c>
      <c r="N23" s="92">
        <v>25.0</v>
      </c>
      <c r="O23" s="92">
        <v>25.0</v>
      </c>
    </row>
    <row r="24">
      <c r="A24" s="3" t="s">
        <v>44</v>
      </c>
      <c r="B24" s="100">
        <v>30.0</v>
      </c>
      <c r="C24" s="75">
        <v>30.0</v>
      </c>
      <c r="D24" s="75">
        <v>30.0</v>
      </c>
      <c r="E24" s="101">
        <v>30.0</v>
      </c>
      <c r="F24" s="101">
        <v>30.0</v>
      </c>
      <c r="G24" s="92">
        <v>28.0</v>
      </c>
      <c r="H24" s="92">
        <v>28.0</v>
      </c>
      <c r="I24" s="92">
        <v>29.0</v>
      </c>
      <c r="J24" s="92">
        <v>25.0</v>
      </c>
      <c r="K24" s="92">
        <v>28.0</v>
      </c>
      <c r="L24" s="92">
        <v>27.0</v>
      </c>
      <c r="M24" s="92">
        <v>26.0</v>
      </c>
      <c r="N24" s="92">
        <v>28.0</v>
      </c>
      <c r="O24" s="92">
        <v>28.0</v>
      </c>
    </row>
    <row r="25">
      <c r="A25" s="3" t="s">
        <v>45</v>
      </c>
      <c r="B25" s="100">
        <v>13.0</v>
      </c>
      <c r="C25" s="75">
        <v>12.0</v>
      </c>
      <c r="D25" s="75">
        <v>15.0</v>
      </c>
      <c r="E25" s="101">
        <v>15.0</v>
      </c>
      <c r="F25" s="101">
        <v>17.0</v>
      </c>
      <c r="G25" s="92">
        <v>11.0</v>
      </c>
      <c r="H25" s="92">
        <v>12.0</v>
      </c>
      <c r="I25" s="92">
        <v>11.0</v>
      </c>
      <c r="J25" s="92">
        <v>16.0</v>
      </c>
      <c r="K25" s="92">
        <v>16.0</v>
      </c>
      <c r="L25" s="92">
        <v>15.0</v>
      </c>
      <c r="M25" s="92">
        <v>16.0</v>
      </c>
      <c r="N25" s="92">
        <v>20.0</v>
      </c>
      <c r="O25" s="92">
        <v>20.0</v>
      </c>
    </row>
    <row r="26">
      <c r="A26" s="3" t="s">
        <v>46</v>
      </c>
      <c r="B26" s="100">
        <v>7.0</v>
      </c>
      <c r="C26" s="75">
        <v>11.0</v>
      </c>
      <c r="D26" s="75">
        <v>6.0</v>
      </c>
      <c r="E26" s="101">
        <v>4.0</v>
      </c>
      <c r="F26" s="101">
        <v>4.0</v>
      </c>
      <c r="G26" s="92">
        <v>1.0</v>
      </c>
      <c r="H26" s="92">
        <v>3.0</v>
      </c>
      <c r="I26" s="92">
        <v>9.0</v>
      </c>
      <c r="J26" s="92">
        <v>7.0</v>
      </c>
      <c r="K26" s="92">
        <v>12.0</v>
      </c>
      <c r="L26" s="92">
        <v>6.0</v>
      </c>
      <c r="M26" s="92">
        <v>13.0</v>
      </c>
      <c r="N26" s="92">
        <v>7.0</v>
      </c>
      <c r="O26" s="92">
        <v>7.0</v>
      </c>
    </row>
    <row r="27">
      <c r="A27" s="3" t="s">
        <v>47</v>
      </c>
      <c r="B27" s="100">
        <v>24.0</v>
      </c>
      <c r="C27" s="75">
        <v>18.0</v>
      </c>
      <c r="D27" s="75">
        <v>12.0</v>
      </c>
      <c r="E27" s="101">
        <v>14.0</v>
      </c>
      <c r="F27" s="101">
        <v>18.0</v>
      </c>
      <c r="G27" s="92">
        <v>19.0</v>
      </c>
      <c r="H27" s="92">
        <v>20.0</v>
      </c>
      <c r="I27" s="92">
        <v>27.0</v>
      </c>
      <c r="J27" s="92">
        <v>26.0</v>
      </c>
      <c r="K27" s="92">
        <v>25.0</v>
      </c>
      <c r="L27" s="92">
        <v>24.0</v>
      </c>
      <c r="M27" s="92">
        <v>25.0</v>
      </c>
      <c r="N27" s="92">
        <v>24.0</v>
      </c>
      <c r="O27" s="92">
        <v>24.0</v>
      </c>
    </row>
    <row r="28">
      <c r="A28" s="3" t="s">
        <v>48</v>
      </c>
      <c r="B28" s="100">
        <v>1.0</v>
      </c>
      <c r="C28" s="75">
        <v>2.0</v>
      </c>
      <c r="D28" s="75">
        <v>10.0</v>
      </c>
      <c r="E28" s="101">
        <v>3.0</v>
      </c>
      <c r="F28" s="101">
        <v>6.0</v>
      </c>
      <c r="G28" s="92">
        <v>12.0</v>
      </c>
      <c r="H28" s="92">
        <v>11.0</v>
      </c>
      <c r="I28" s="92">
        <v>7.0</v>
      </c>
      <c r="J28" s="92">
        <v>8.0</v>
      </c>
      <c r="K28" s="92">
        <v>10.0</v>
      </c>
      <c r="L28" s="92">
        <v>8.0</v>
      </c>
      <c r="M28" s="92">
        <v>4.0</v>
      </c>
      <c r="N28" s="92">
        <v>1.0</v>
      </c>
      <c r="O28" s="92">
        <v>2.0</v>
      </c>
    </row>
    <row r="29">
      <c r="A29" s="3" t="s">
        <v>49</v>
      </c>
      <c r="B29" s="100">
        <v>9.0</v>
      </c>
      <c r="C29" s="75">
        <v>10.0</v>
      </c>
      <c r="D29" s="75">
        <v>4.0</v>
      </c>
      <c r="E29" s="101">
        <v>9.0</v>
      </c>
      <c r="F29" s="101">
        <v>5.0</v>
      </c>
      <c r="G29" s="92">
        <v>4.0</v>
      </c>
      <c r="H29" s="92">
        <v>9.0</v>
      </c>
      <c r="I29" s="92">
        <v>16.0</v>
      </c>
      <c r="J29" s="92">
        <v>5.0</v>
      </c>
      <c r="K29" s="92">
        <v>7.0</v>
      </c>
      <c r="L29" s="92">
        <v>14.0</v>
      </c>
      <c r="M29" s="92">
        <v>14.0</v>
      </c>
      <c r="N29" s="92">
        <v>12.0</v>
      </c>
      <c r="O29" s="92">
        <v>12.0</v>
      </c>
    </row>
    <row r="30">
      <c r="A30" s="3" t="s">
        <v>50</v>
      </c>
      <c r="B30" s="100">
        <v>26.0</v>
      </c>
      <c r="C30" s="75">
        <v>23.0</v>
      </c>
      <c r="D30" s="75">
        <v>20.0</v>
      </c>
      <c r="E30" s="101">
        <v>24.0</v>
      </c>
      <c r="F30" s="101">
        <v>26.0</v>
      </c>
      <c r="G30" s="92">
        <v>21.0</v>
      </c>
      <c r="H30" s="92">
        <v>23.0</v>
      </c>
      <c r="I30" s="92">
        <v>17.0</v>
      </c>
      <c r="J30" s="92">
        <v>21.0</v>
      </c>
      <c r="K30" s="92">
        <v>19.0</v>
      </c>
      <c r="L30" s="92">
        <v>16.0</v>
      </c>
      <c r="M30" s="92">
        <v>12.0</v>
      </c>
      <c r="N30" s="92">
        <v>16.0</v>
      </c>
      <c r="O30" s="92">
        <v>16.0</v>
      </c>
    </row>
    <row r="31">
      <c r="A31" s="3" t="s">
        <v>51</v>
      </c>
      <c r="B31" s="100">
        <v>12.0</v>
      </c>
      <c r="C31" s="75">
        <v>13.0</v>
      </c>
      <c r="D31" s="75">
        <v>8.0</v>
      </c>
      <c r="E31" s="101">
        <v>10.0</v>
      </c>
      <c r="F31" s="101">
        <v>7.0</v>
      </c>
      <c r="G31" s="92">
        <v>8.0</v>
      </c>
      <c r="H31" s="92">
        <v>10.0</v>
      </c>
      <c r="I31" s="92">
        <v>10.0</v>
      </c>
      <c r="J31" s="92">
        <v>14.0</v>
      </c>
      <c r="K31" s="92">
        <v>14.0</v>
      </c>
      <c r="L31" s="92">
        <v>20.0</v>
      </c>
      <c r="M31" s="92">
        <v>10.0</v>
      </c>
      <c r="N31" s="92">
        <v>17.0</v>
      </c>
      <c r="O31" s="92">
        <v>17.0</v>
      </c>
    </row>
    <row r="32">
      <c r="A32" s="46"/>
      <c r="B32" s="103"/>
      <c r="C32" s="99"/>
    </row>
    <row r="33">
      <c r="A33" s="46"/>
      <c r="B33" s="94" t="str">
        <f>POST!M10</f>
        <v>Again do not make changes to the cells. Someone moved a cell &amp; it's contents and it messed with the formula (probably dragged and dropped it).</v>
      </c>
    </row>
    <row r="34">
      <c r="A34" s="3" t="s">
        <v>507</v>
      </c>
      <c r="B34" s="108" t="s">
        <v>619</v>
      </c>
      <c r="C34" s="6" t="str">
        <f>REC!C145</f>
        <v>2-0</v>
      </c>
      <c r="D34" s="6" t="str">
        <f>REC!D145</f>
        <v>6-2</v>
      </c>
      <c r="E34" s="6" t="str">
        <f>REC!E145</f>
        <v>6-0</v>
      </c>
      <c r="F34" s="6" t="str">
        <f>REC!F145</f>
        <v>7-0</v>
      </c>
      <c r="G34" s="6" t="str">
        <f>REC!G145</f>
        <v>3-12</v>
      </c>
      <c r="H34" s="6" t="str">
        <f>REC!H145</f>
        <v>5--9</v>
      </c>
      <c r="I34" s="6" t="str">
        <f>REC!I145</f>
        <v>7-1</v>
      </c>
      <c r="J34" s="6" t="str">
        <f>REC!J145</f>
        <v>4-3</v>
      </c>
      <c r="K34" s="6" t="str">
        <f>REC!K145</f>
        <v>3-1</v>
      </c>
      <c r="L34" s="6" t="str">
        <f>REC!L145</f>
        <v>6-2</v>
      </c>
      <c r="M34" s="6" t="str">
        <f>REC!M145</f>
        <v>7-1</v>
      </c>
      <c r="N34" s="6" t="str">
        <f>REC!N145</f>
        <v>7-1</v>
      </c>
      <c r="O34" s="6" t="str">
        <f>REC!O145</f>
        <v>-63--14</v>
      </c>
      <c r="P34" s="6" t="str">
        <f>REC!P145</f>
        <v/>
      </c>
      <c r="Q34" s="6" t="str">
        <f>REC!Q145</f>
        <v/>
      </c>
      <c r="R34" s="6" t="str">
        <f>REC!R145</f>
        <v/>
      </c>
      <c r="S34" s="6" t="str">
        <f>REC!S145</f>
        <v/>
      </c>
    </row>
    <row r="35">
      <c r="A35" s="52" t="s">
        <v>509</v>
      </c>
      <c r="B35" s="108" t="s">
        <v>619</v>
      </c>
      <c r="C35" s="6" t="str">
        <f>REC!C177</f>
        <v>2-0</v>
      </c>
      <c r="D35" s="6" t="str">
        <f>REC!D177</f>
        <v>8-2</v>
      </c>
      <c r="E35" s="6" t="str">
        <f>REC!E177</f>
        <v>14-2</v>
      </c>
      <c r="F35" s="6" t="str">
        <f>REC!F177</f>
        <v>21-2</v>
      </c>
      <c r="G35" s="6" t="str">
        <f>REC!G177</f>
        <v>24-14</v>
      </c>
      <c r="H35" s="6" t="str">
        <f>REC!H177</f>
        <v>29-5</v>
      </c>
      <c r="I35" s="6" t="str">
        <f>REC!I177</f>
        <v>36-6</v>
      </c>
      <c r="J35" s="6" t="str">
        <f>REC!J177</f>
        <v>40-9</v>
      </c>
      <c r="K35" s="6" t="str">
        <f>REC!K177</f>
        <v>43-10</v>
      </c>
      <c r="L35" s="6" t="str">
        <f>REC!L177</f>
        <v>49-12</v>
      </c>
      <c r="M35" s="6" t="str">
        <f>REC!M177</f>
        <v>56-13</v>
      </c>
      <c r="N35" s="6" t="str">
        <f>REC!N177</f>
        <v>63-14</v>
      </c>
      <c r="O35" s="6" t="str">
        <f>REC!O177</f>
        <v>-</v>
      </c>
      <c r="P35" s="6" t="str">
        <f>REC!P177</f>
        <v/>
      </c>
      <c r="Q35" s="6" t="str">
        <f>REC!Q177</f>
        <v/>
      </c>
      <c r="R35" s="6" t="str">
        <f>REC!R177</f>
        <v/>
      </c>
      <c r="S35" s="6" t="str">
        <f>REC!S177</f>
        <v/>
      </c>
      <c r="T35" s="104"/>
    </row>
    <row r="36">
      <c r="A36" s="52" t="s">
        <v>270</v>
      </c>
      <c r="B36" s="63" t="s">
        <v>620</v>
      </c>
      <c r="C36" s="63" t="s">
        <v>621</v>
      </c>
      <c r="D36" s="63" t="s">
        <v>622</v>
      </c>
      <c r="E36" s="63" t="s">
        <v>623</v>
      </c>
      <c r="F36" s="63" t="s">
        <v>624</v>
      </c>
      <c r="G36" s="63" t="s">
        <v>625</v>
      </c>
      <c r="H36" s="63" t="s">
        <v>626</v>
      </c>
      <c r="I36" s="63" t="s">
        <v>627</v>
      </c>
      <c r="J36" s="93"/>
      <c r="K36" s="63" t="s">
        <v>628</v>
      </c>
      <c r="L36" s="63" t="s">
        <v>629</v>
      </c>
      <c r="M36" s="63" t="s">
        <v>630</v>
      </c>
      <c r="N36" s="2" t="s">
        <v>631</v>
      </c>
      <c r="T36" s="104"/>
    </row>
  </sheetData>
  <autoFilter ref="$A$1:$O$31"/>
  <mergeCells count="1">
    <mergeCell ref="B33:P33"/>
  </mergeCells>
  <conditionalFormatting sqref="A1">
    <cfRule type="containsText" dxfId="3" priority="1" operator="containsText" text="SORT BY COLUMN A">
      <formula>NOT(ISERROR(SEARCH(("SORT BY COLUMN A"),(A1))))</formula>
    </cfRule>
  </conditionalFormatting>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20.14"/>
    <col customWidth="1" min="2" max="19" width="7.29"/>
    <col customWidth="1" min="20" max="20" width="17.29"/>
  </cols>
  <sheetData>
    <row r="1">
      <c r="A1" s="86" t="str">
        <f>if(and(A2="Atlanta", A3="Boston", A4="Brooklyn", A5="Charlotte"),"","SORT BY COLUMN A")</f>
        <v/>
      </c>
      <c r="B1" s="47" t="str">
        <f>POST!C1</f>
        <v>0 - 10/20/2014</v>
      </c>
      <c r="C1" s="47" t="str">
        <f>POST!D1</f>
        <v>1 - 11/3/2014</v>
      </c>
      <c r="D1" s="47" t="str">
        <f>POST!E1</f>
        <v>2 - 11/17/2014</v>
      </c>
      <c r="E1" s="47" t="str">
        <f>POST!F1</f>
        <v>3 - 12/1/2014</v>
      </c>
      <c r="F1" s="47" t="str">
        <f>POST!G1</f>
        <v>4 - 12/15/2014</v>
      </c>
      <c r="G1" s="47" t="str">
        <f>POST!H1</f>
        <v>5 - 12/29/2014</v>
      </c>
      <c r="H1" s="47" t="str">
        <f>POST!I1</f>
        <v>6 - 1/12/2015</v>
      </c>
      <c r="I1" s="47" t="str">
        <f>POST!J1</f>
        <v>7 - 1/26/2015</v>
      </c>
      <c r="J1" s="47" t="str">
        <f>POST!K1</f>
        <v>8 - 2/9/2015</v>
      </c>
      <c r="K1" s="47" t="str">
        <f>POST!L1</f>
        <v>9 - 2/23/2015</v>
      </c>
      <c r="L1" s="47" t="str">
        <f>POST!M1</f>
        <v>10 - 3/9/2015</v>
      </c>
      <c r="M1" s="47" t="str">
        <f>POST!N1</f>
        <v>11 - 3/23/2015</v>
      </c>
      <c r="N1" s="47" t="str">
        <f>POST!O1</f>
        <v>12 - 4/6/2015</v>
      </c>
      <c r="O1" s="47" t="str">
        <f>POST!P1</f>
        <v>13 - 4/20/2015</v>
      </c>
      <c r="P1" s="99"/>
      <c r="Q1" s="99"/>
      <c r="S1" s="99"/>
    </row>
    <row r="2">
      <c r="A2" s="3" t="s">
        <v>1</v>
      </c>
      <c r="B2" s="109">
        <v>12.0</v>
      </c>
      <c r="C2" s="75">
        <v>17.0</v>
      </c>
      <c r="D2" s="92">
        <v>16.0</v>
      </c>
      <c r="E2" s="101">
        <v>15.0</v>
      </c>
      <c r="F2" s="75">
        <v>5.0</v>
      </c>
      <c r="G2" s="92">
        <v>3.0</v>
      </c>
      <c r="H2" s="102"/>
      <c r="I2" s="92">
        <v>2.0</v>
      </c>
      <c r="J2" s="92">
        <v>1.0</v>
      </c>
      <c r="K2" s="92">
        <v>3.0</v>
      </c>
      <c r="L2" s="92">
        <v>2.0</v>
      </c>
      <c r="M2" s="92">
        <v>2.0</v>
      </c>
      <c r="N2" s="92">
        <v>6.0</v>
      </c>
      <c r="O2" s="92">
        <v>6.0</v>
      </c>
      <c r="S2" s="102"/>
    </row>
    <row r="3">
      <c r="A3" s="3" t="s">
        <v>22</v>
      </c>
      <c r="B3" s="109">
        <v>26.0</v>
      </c>
      <c r="C3" s="75">
        <v>22.0</v>
      </c>
      <c r="D3" s="92">
        <v>19.0</v>
      </c>
      <c r="E3" s="101">
        <v>24.0</v>
      </c>
      <c r="F3" s="75">
        <v>23.0</v>
      </c>
      <c r="G3" s="92">
        <v>27.0</v>
      </c>
      <c r="H3" s="102"/>
      <c r="I3" s="92">
        <v>26.0</v>
      </c>
      <c r="J3" s="92">
        <v>23.0</v>
      </c>
      <c r="K3" s="92">
        <v>22.0</v>
      </c>
      <c r="L3" s="92">
        <v>21.0</v>
      </c>
      <c r="M3" s="92">
        <v>21.0</v>
      </c>
      <c r="N3" s="92">
        <v>17.0</v>
      </c>
      <c r="O3" s="92">
        <v>16.0</v>
      </c>
      <c r="S3" s="102"/>
    </row>
    <row r="4">
      <c r="A4" s="3" t="s">
        <v>23</v>
      </c>
      <c r="B4" s="109">
        <v>19.0</v>
      </c>
      <c r="C4" s="75">
        <v>19.0</v>
      </c>
      <c r="D4" s="92">
        <v>18.0</v>
      </c>
      <c r="E4" s="101">
        <v>21.0</v>
      </c>
      <c r="F4" s="75">
        <v>18.0</v>
      </c>
      <c r="G4" s="92">
        <v>19.0</v>
      </c>
      <c r="H4" s="102"/>
      <c r="I4" s="92">
        <v>23.0</v>
      </c>
      <c r="J4" s="92">
        <v>19.0</v>
      </c>
      <c r="K4" s="92">
        <v>21.0</v>
      </c>
      <c r="L4" s="92">
        <v>22.0</v>
      </c>
      <c r="M4" s="92">
        <v>20.0</v>
      </c>
      <c r="N4" s="92">
        <v>12.0</v>
      </c>
      <c r="O4" s="92">
        <v>15.0</v>
      </c>
      <c r="S4" s="102"/>
    </row>
    <row r="5">
      <c r="A5" s="3" t="s">
        <v>24</v>
      </c>
      <c r="B5" s="109">
        <v>15.0</v>
      </c>
      <c r="C5" s="75">
        <v>18.0</v>
      </c>
      <c r="D5" s="92">
        <v>17.0</v>
      </c>
      <c r="E5" s="101">
        <v>26.0</v>
      </c>
      <c r="F5" s="75">
        <v>26.0</v>
      </c>
      <c r="G5" s="92">
        <v>25.0</v>
      </c>
      <c r="H5" s="102"/>
      <c r="I5" s="92">
        <v>19.0</v>
      </c>
      <c r="J5" s="92">
        <v>17.0</v>
      </c>
      <c r="K5" s="92">
        <v>20.0</v>
      </c>
      <c r="L5" s="92">
        <v>15.0</v>
      </c>
      <c r="M5" s="92">
        <v>19.0</v>
      </c>
      <c r="N5" s="92">
        <v>19.0</v>
      </c>
      <c r="O5" s="92">
        <v>20.0</v>
      </c>
      <c r="S5" s="102"/>
    </row>
    <row r="6">
      <c r="A6" s="3" t="s">
        <v>25</v>
      </c>
      <c r="B6" s="109">
        <v>3.0</v>
      </c>
      <c r="C6" s="75">
        <v>1.0</v>
      </c>
      <c r="D6" s="92">
        <v>7.0</v>
      </c>
      <c r="E6" s="101">
        <v>4.0</v>
      </c>
      <c r="F6" s="75">
        <v>10.0</v>
      </c>
      <c r="G6" s="92">
        <v>2.0</v>
      </c>
      <c r="H6" s="102"/>
      <c r="I6" s="92">
        <v>10.0</v>
      </c>
      <c r="J6" s="92">
        <v>9.0</v>
      </c>
      <c r="K6" s="92">
        <v>9.0</v>
      </c>
      <c r="L6" s="92">
        <v>12.0</v>
      </c>
      <c r="M6" s="92">
        <v>13.0</v>
      </c>
      <c r="N6" s="92">
        <v>9.0</v>
      </c>
      <c r="O6" s="92">
        <v>7.0</v>
      </c>
      <c r="S6" s="102"/>
    </row>
    <row r="7">
      <c r="A7" s="3" t="s">
        <v>26</v>
      </c>
      <c r="B7" s="109">
        <v>2.0</v>
      </c>
      <c r="C7" s="75">
        <v>3.0</v>
      </c>
      <c r="D7" s="92">
        <v>5.0</v>
      </c>
      <c r="E7" s="101">
        <v>11.0</v>
      </c>
      <c r="F7" s="75">
        <v>12.0</v>
      </c>
      <c r="G7" s="92">
        <v>14.0</v>
      </c>
      <c r="H7" s="102"/>
      <c r="I7" s="92">
        <v>5.0</v>
      </c>
      <c r="J7" s="92">
        <v>4.0</v>
      </c>
      <c r="K7" s="92">
        <v>4.0</v>
      </c>
      <c r="L7" s="92">
        <v>4.0</v>
      </c>
      <c r="M7" s="92">
        <v>3.0</v>
      </c>
      <c r="N7" s="92">
        <v>3.0</v>
      </c>
      <c r="O7" s="92">
        <v>3.0</v>
      </c>
      <c r="S7" s="102"/>
    </row>
    <row r="8">
      <c r="A8" s="3" t="s">
        <v>27</v>
      </c>
      <c r="B8" s="109">
        <v>9.0</v>
      </c>
      <c r="C8" s="75">
        <v>7.0</v>
      </c>
      <c r="D8" s="92">
        <v>8.0</v>
      </c>
      <c r="E8" s="101">
        <v>9.0</v>
      </c>
      <c r="F8" s="75">
        <v>11.0</v>
      </c>
      <c r="G8" s="92">
        <v>11.0</v>
      </c>
      <c r="H8" s="102"/>
      <c r="I8" s="92">
        <v>7.0</v>
      </c>
      <c r="J8" s="92">
        <v>8.0</v>
      </c>
      <c r="K8" s="92">
        <v>11.0</v>
      </c>
      <c r="L8" s="92">
        <v>9.0</v>
      </c>
      <c r="M8" s="92">
        <v>10.0</v>
      </c>
      <c r="N8" s="92">
        <v>10.0</v>
      </c>
      <c r="O8" s="92">
        <v>11.0</v>
      </c>
      <c r="S8" s="102"/>
    </row>
    <row r="9">
      <c r="A9" s="3" t="s">
        <v>28</v>
      </c>
      <c r="B9" s="109">
        <v>17.0</v>
      </c>
      <c r="C9" s="75">
        <v>16.0</v>
      </c>
      <c r="D9" s="92">
        <v>25.0</v>
      </c>
      <c r="E9" s="101">
        <v>14.0</v>
      </c>
      <c r="F9" s="75">
        <v>20.0</v>
      </c>
      <c r="G9" s="92">
        <v>18.0</v>
      </c>
      <c r="H9" s="102"/>
      <c r="I9" s="92">
        <v>18.0</v>
      </c>
      <c r="J9" s="92">
        <v>22.0</v>
      </c>
      <c r="K9" s="92">
        <v>23.0</v>
      </c>
      <c r="L9" s="92">
        <v>27.0</v>
      </c>
      <c r="M9" s="92">
        <v>20.0</v>
      </c>
      <c r="N9" s="92">
        <v>25.0</v>
      </c>
      <c r="O9" s="92">
        <v>25.0</v>
      </c>
      <c r="S9" s="102"/>
    </row>
    <row r="10">
      <c r="A10" s="3" t="s">
        <v>29</v>
      </c>
      <c r="B10" s="109">
        <v>22.0</v>
      </c>
      <c r="C10" s="75">
        <v>28.0</v>
      </c>
      <c r="D10" s="92">
        <v>27.0</v>
      </c>
      <c r="E10" s="101">
        <v>29.0</v>
      </c>
      <c r="F10" s="75">
        <v>29.0</v>
      </c>
      <c r="G10" s="92">
        <v>26.0</v>
      </c>
      <c r="H10" s="102"/>
      <c r="I10" s="92">
        <v>20.0</v>
      </c>
      <c r="J10" s="92">
        <v>20.0</v>
      </c>
      <c r="K10" s="92">
        <v>19.0</v>
      </c>
      <c r="L10" s="92">
        <v>23.0</v>
      </c>
      <c r="M10" s="92">
        <v>24.0</v>
      </c>
      <c r="N10" s="92">
        <v>23.0</v>
      </c>
      <c r="O10" s="92">
        <v>23.0</v>
      </c>
      <c r="S10" s="102"/>
    </row>
    <row r="11">
      <c r="A11" s="3" t="s">
        <v>30</v>
      </c>
      <c r="B11" s="109">
        <v>6.0</v>
      </c>
      <c r="C11" s="75">
        <v>4.0</v>
      </c>
      <c r="D11" s="92">
        <v>1.0</v>
      </c>
      <c r="E11" s="101">
        <v>1.0</v>
      </c>
      <c r="F11" s="75">
        <v>1.0</v>
      </c>
      <c r="G11" s="92">
        <v>1.0</v>
      </c>
      <c r="H11" s="102"/>
      <c r="I11" s="92">
        <v>1.0</v>
      </c>
      <c r="J11" s="92">
        <v>2.0</v>
      </c>
      <c r="K11" s="92">
        <v>1.0</v>
      </c>
      <c r="L11" s="92">
        <v>1.0</v>
      </c>
      <c r="M11" s="92">
        <v>1.0</v>
      </c>
      <c r="N11" s="92">
        <v>1.0</v>
      </c>
      <c r="O11" s="92">
        <v>1.0</v>
      </c>
      <c r="S11" s="102"/>
    </row>
    <row r="12">
      <c r="A12" s="3" t="s">
        <v>31</v>
      </c>
      <c r="B12" s="109">
        <v>8.0</v>
      </c>
      <c r="C12" s="75">
        <v>6.0</v>
      </c>
      <c r="D12" s="92">
        <v>2.0</v>
      </c>
      <c r="E12" s="101">
        <v>6.0</v>
      </c>
      <c r="F12" s="75">
        <v>2.0</v>
      </c>
      <c r="G12" s="92">
        <v>8.0</v>
      </c>
      <c r="H12" s="102"/>
      <c r="I12" s="92">
        <v>8.0</v>
      </c>
      <c r="J12" s="92">
        <v>6.0</v>
      </c>
      <c r="K12" s="92">
        <v>7.0</v>
      </c>
      <c r="L12" s="92">
        <v>3.0</v>
      </c>
      <c r="M12" s="92">
        <v>6.0</v>
      </c>
      <c r="N12" s="92">
        <v>4.0</v>
      </c>
      <c r="O12" s="92">
        <v>5.0</v>
      </c>
      <c r="S12" s="102"/>
    </row>
    <row r="13">
      <c r="A13" s="3" t="s">
        <v>32</v>
      </c>
      <c r="B13" s="109">
        <v>22.0</v>
      </c>
      <c r="C13" s="75">
        <v>27.0</v>
      </c>
      <c r="D13" s="92">
        <v>24.0</v>
      </c>
      <c r="E13" s="101">
        <v>20.0</v>
      </c>
      <c r="F13" s="75">
        <v>25.0</v>
      </c>
      <c r="G13" s="92">
        <v>22.0</v>
      </c>
      <c r="H13" s="102"/>
      <c r="I13" s="92">
        <v>25.0</v>
      </c>
      <c r="J13" s="92">
        <v>21.0</v>
      </c>
      <c r="K13" s="92">
        <v>17.0</v>
      </c>
      <c r="L13" s="92">
        <v>13.0</v>
      </c>
      <c r="M13" s="92">
        <v>23.0</v>
      </c>
      <c r="N13" s="92">
        <v>22.0</v>
      </c>
      <c r="O13" s="92">
        <v>22.0</v>
      </c>
      <c r="S13" s="102"/>
    </row>
    <row r="14">
      <c r="A14" s="3" t="s">
        <v>33</v>
      </c>
      <c r="B14" s="109">
        <v>5.0</v>
      </c>
      <c r="C14" s="75">
        <v>9.0</v>
      </c>
      <c r="D14" s="92">
        <v>11.0</v>
      </c>
      <c r="E14" s="101">
        <v>10.0</v>
      </c>
      <c r="F14" s="75">
        <v>8.0</v>
      </c>
      <c r="G14" s="92">
        <v>13.0</v>
      </c>
      <c r="H14" s="102"/>
      <c r="I14" s="92">
        <v>9.0</v>
      </c>
      <c r="J14" s="92">
        <v>11.0</v>
      </c>
      <c r="K14" s="92">
        <v>8.0</v>
      </c>
      <c r="L14" s="92">
        <v>6.0</v>
      </c>
      <c r="M14" s="92">
        <v>7.0</v>
      </c>
      <c r="N14" s="92">
        <v>5.0</v>
      </c>
      <c r="O14" s="92">
        <v>4.0</v>
      </c>
      <c r="S14" s="102"/>
    </row>
    <row r="15">
      <c r="A15" s="3" t="s">
        <v>34</v>
      </c>
      <c r="B15" s="109">
        <v>23.0</v>
      </c>
      <c r="C15" s="75">
        <v>29.0</v>
      </c>
      <c r="D15" s="92">
        <v>29.0</v>
      </c>
      <c r="E15" s="101">
        <v>27.0</v>
      </c>
      <c r="F15" s="75">
        <v>22.0</v>
      </c>
      <c r="G15" s="92">
        <v>21.0</v>
      </c>
      <c r="H15" s="102"/>
      <c r="I15" s="92">
        <v>29.0</v>
      </c>
      <c r="J15" s="92">
        <v>30.0</v>
      </c>
      <c r="K15" s="92">
        <v>29.0</v>
      </c>
      <c r="L15" s="92">
        <v>28.0</v>
      </c>
      <c r="M15" s="92">
        <v>27.0</v>
      </c>
      <c r="N15" s="92">
        <v>27.0</v>
      </c>
      <c r="O15" s="92">
        <v>28.0</v>
      </c>
      <c r="S15" s="102"/>
    </row>
    <row r="16">
      <c r="A16" s="3" t="s">
        <v>35</v>
      </c>
      <c r="B16" s="109">
        <v>7.0</v>
      </c>
      <c r="C16" s="75">
        <v>8.0</v>
      </c>
      <c r="D16" s="92">
        <v>3.0</v>
      </c>
      <c r="E16" s="101">
        <v>2.0</v>
      </c>
      <c r="F16" s="75">
        <v>3.0</v>
      </c>
      <c r="G16" s="92">
        <v>7.0</v>
      </c>
      <c r="H16" s="102"/>
      <c r="I16" s="92">
        <v>3.0</v>
      </c>
      <c r="J16" s="92">
        <v>3.0</v>
      </c>
      <c r="K16" s="92">
        <v>2.0</v>
      </c>
      <c r="L16" s="92">
        <v>5.0</v>
      </c>
      <c r="M16" s="92">
        <v>4.0</v>
      </c>
      <c r="N16" s="92">
        <v>7.0</v>
      </c>
      <c r="O16" s="92">
        <v>8.0</v>
      </c>
      <c r="S16" s="102"/>
    </row>
    <row r="17">
      <c r="A17" s="3" t="s">
        <v>37</v>
      </c>
      <c r="B17" s="109">
        <v>18.0</v>
      </c>
      <c r="C17" s="75">
        <v>5.0</v>
      </c>
      <c r="D17" s="92">
        <v>15.0</v>
      </c>
      <c r="E17" s="101">
        <v>16.0</v>
      </c>
      <c r="F17" s="75">
        <v>16.0</v>
      </c>
      <c r="G17" s="92">
        <v>17.0</v>
      </c>
      <c r="H17" s="102"/>
      <c r="I17" s="92">
        <v>17.0</v>
      </c>
      <c r="J17" s="92">
        <v>18.0</v>
      </c>
      <c r="K17" s="92">
        <v>14.0</v>
      </c>
      <c r="L17" s="92">
        <v>18.0</v>
      </c>
      <c r="M17" s="92">
        <v>18.0</v>
      </c>
      <c r="N17" s="92">
        <v>21.0</v>
      </c>
      <c r="O17" s="92">
        <v>21.0</v>
      </c>
      <c r="S17" s="102"/>
    </row>
    <row r="18">
      <c r="A18" s="3" t="s">
        <v>38</v>
      </c>
      <c r="B18" s="109">
        <v>29.0</v>
      </c>
      <c r="C18" s="75">
        <v>25.0</v>
      </c>
      <c r="D18" s="92">
        <v>22.0</v>
      </c>
      <c r="E18" s="101">
        <v>19.0</v>
      </c>
      <c r="F18" s="75">
        <v>14.0</v>
      </c>
      <c r="G18" s="92">
        <v>16.0</v>
      </c>
      <c r="H18" s="102"/>
      <c r="I18" s="92">
        <v>15.0</v>
      </c>
      <c r="J18" s="92">
        <v>16.0</v>
      </c>
      <c r="K18" s="92">
        <v>15.0</v>
      </c>
      <c r="L18" s="92">
        <v>16.0</v>
      </c>
      <c r="M18" s="92">
        <v>22.0</v>
      </c>
      <c r="N18" s="92">
        <v>20.0</v>
      </c>
      <c r="O18" s="92">
        <v>14.0</v>
      </c>
      <c r="S18" s="102"/>
    </row>
    <row r="19">
      <c r="A19" s="3" t="s">
        <v>39</v>
      </c>
      <c r="B19" s="109">
        <v>25.0</v>
      </c>
      <c r="C19" s="75">
        <v>24.0</v>
      </c>
      <c r="D19" s="92">
        <v>28.0</v>
      </c>
      <c r="E19" s="101">
        <v>28.0</v>
      </c>
      <c r="F19" s="75">
        <v>28.0</v>
      </c>
      <c r="G19" s="92">
        <v>29.0</v>
      </c>
      <c r="H19" s="102"/>
      <c r="I19" s="92">
        <v>30.0</v>
      </c>
      <c r="J19" s="92">
        <v>27.0</v>
      </c>
      <c r="K19" s="92">
        <v>27.0</v>
      </c>
      <c r="L19" s="92">
        <v>26.0</v>
      </c>
      <c r="M19" s="92">
        <v>29.0</v>
      </c>
      <c r="N19" s="92">
        <v>29.0</v>
      </c>
      <c r="O19" s="92">
        <v>29.0</v>
      </c>
      <c r="S19" s="102"/>
    </row>
    <row r="20">
      <c r="A20" s="3" t="s">
        <v>40</v>
      </c>
      <c r="B20" s="109">
        <v>16.0</v>
      </c>
      <c r="C20" s="75">
        <v>15.0</v>
      </c>
      <c r="D20" s="92">
        <v>12.0</v>
      </c>
      <c r="E20" s="101">
        <v>18.0</v>
      </c>
      <c r="F20" s="75">
        <v>17.0</v>
      </c>
      <c r="G20" s="92">
        <v>15.0</v>
      </c>
      <c r="H20" s="102"/>
      <c r="I20" s="92">
        <v>16.0</v>
      </c>
      <c r="J20" s="92">
        <v>14.0</v>
      </c>
      <c r="K20" s="92">
        <v>18.0</v>
      </c>
      <c r="L20" s="92">
        <v>11.0</v>
      </c>
      <c r="M20" s="92">
        <v>14.0</v>
      </c>
      <c r="N20" s="92">
        <v>15.0</v>
      </c>
      <c r="O20" s="92">
        <v>9.0</v>
      </c>
      <c r="S20" s="102"/>
    </row>
    <row r="21">
      <c r="A21" s="3" t="s">
        <v>41</v>
      </c>
      <c r="B21" s="109">
        <v>20.0</v>
      </c>
      <c r="C21" s="75">
        <v>21.0</v>
      </c>
      <c r="D21" s="92">
        <v>20.0</v>
      </c>
      <c r="E21" s="101">
        <v>25.0</v>
      </c>
      <c r="F21" s="75">
        <v>27.0</v>
      </c>
      <c r="G21" s="92">
        <v>30.0</v>
      </c>
      <c r="H21" s="102"/>
      <c r="I21" s="92">
        <v>28.0</v>
      </c>
      <c r="J21" s="92">
        <v>29.0</v>
      </c>
      <c r="K21" s="92">
        <v>30.0</v>
      </c>
      <c r="L21" s="92">
        <v>30.0</v>
      </c>
      <c r="M21" s="92">
        <v>30.0</v>
      </c>
      <c r="N21" s="92">
        <v>30.0</v>
      </c>
      <c r="O21" s="92">
        <v>30.0</v>
      </c>
      <c r="S21" s="102"/>
    </row>
    <row r="22">
      <c r="A22" s="3" t="s">
        <v>42</v>
      </c>
      <c r="B22" s="109">
        <v>4.0</v>
      </c>
      <c r="C22" s="75">
        <v>20.0</v>
      </c>
      <c r="D22" s="92">
        <v>21.0</v>
      </c>
      <c r="E22" s="101">
        <v>12.0</v>
      </c>
      <c r="F22" s="75">
        <v>7.0</v>
      </c>
      <c r="G22" s="92">
        <v>10.0</v>
      </c>
      <c r="H22" s="102"/>
      <c r="I22" s="92">
        <v>6.0</v>
      </c>
      <c r="J22" s="92">
        <v>10.0</v>
      </c>
      <c r="K22" s="92">
        <v>5.0</v>
      </c>
      <c r="L22" s="92">
        <v>10.0</v>
      </c>
      <c r="M22" s="92">
        <v>9.0</v>
      </c>
      <c r="N22" s="92">
        <v>11.0</v>
      </c>
      <c r="O22" s="92">
        <v>17.0</v>
      </c>
      <c r="S22" s="102"/>
    </row>
    <row r="23">
      <c r="A23" s="3" t="s">
        <v>43</v>
      </c>
      <c r="B23" s="109">
        <v>28.0</v>
      </c>
      <c r="C23" s="75">
        <v>26.0</v>
      </c>
      <c r="D23" s="92">
        <v>26.0</v>
      </c>
      <c r="E23" s="101">
        <v>23.0</v>
      </c>
      <c r="F23" s="75">
        <v>21.0</v>
      </c>
      <c r="G23" s="92">
        <v>24.0</v>
      </c>
      <c r="H23" s="102"/>
      <c r="I23" s="92">
        <v>22.0</v>
      </c>
      <c r="J23" s="92">
        <v>26.0</v>
      </c>
      <c r="K23" s="92">
        <v>26.0</v>
      </c>
      <c r="L23" s="92">
        <v>25.0</v>
      </c>
      <c r="M23" s="92">
        <v>26.0</v>
      </c>
      <c r="N23" s="92">
        <v>26.0</v>
      </c>
      <c r="O23" s="92">
        <v>26.0</v>
      </c>
      <c r="S23" s="102"/>
    </row>
    <row r="24">
      <c r="A24" s="3" t="s">
        <v>44</v>
      </c>
      <c r="B24" s="109">
        <v>30.0</v>
      </c>
      <c r="C24" s="75">
        <v>30.0</v>
      </c>
      <c r="D24" s="92">
        <v>30.0</v>
      </c>
      <c r="E24" s="101">
        <v>30.0</v>
      </c>
      <c r="F24" s="75">
        <v>30.0</v>
      </c>
      <c r="G24" s="92">
        <v>28.0</v>
      </c>
      <c r="H24" s="102"/>
      <c r="I24" s="92">
        <v>27.0</v>
      </c>
      <c r="J24" s="92">
        <v>28.0</v>
      </c>
      <c r="K24" s="92">
        <v>28.0</v>
      </c>
      <c r="L24" s="92">
        <v>29.0</v>
      </c>
      <c r="M24" s="92">
        <v>28.0</v>
      </c>
      <c r="N24" s="92">
        <v>28.0</v>
      </c>
      <c r="O24" s="92">
        <v>27.0</v>
      </c>
      <c r="S24" s="102"/>
    </row>
    <row r="25">
      <c r="A25" s="3" t="s">
        <v>45</v>
      </c>
      <c r="B25" s="109">
        <v>14.0</v>
      </c>
      <c r="C25" s="75">
        <v>10.0</v>
      </c>
      <c r="D25" s="92">
        <v>13.0</v>
      </c>
      <c r="E25" s="101">
        <v>13.0</v>
      </c>
      <c r="F25" s="75">
        <v>15.0</v>
      </c>
      <c r="G25" s="92">
        <v>12.0</v>
      </c>
      <c r="H25" s="102"/>
      <c r="I25" s="92">
        <v>14.0</v>
      </c>
      <c r="J25" s="92">
        <v>13.0</v>
      </c>
      <c r="K25" s="92">
        <v>16.0</v>
      </c>
      <c r="L25" s="92">
        <v>14.0</v>
      </c>
      <c r="M25" s="92">
        <v>12.0</v>
      </c>
      <c r="N25" s="92">
        <v>16.0</v>
      </c>
      <c r="O25" s="92">
        <v>18.0</v>
      </c>
      <c r="S25" s="102"/>
    </row>
    <row r="26">
      <c r="A26" s="3" t="s">
        <v>46</v>
      </c>
      <c r="B26" s="109">
        <v>10.0</v>
      </c>
      <c r="C26" s="75">
        <v>12.0</v>
      </c>
      <c r="D26" s="92">
        <v>9.0</v>
      </c>
      <c r="E26" s="101">
        <v>5.0</v>
      </c>
      <c r="F26" s="75">
        <v>6.0</v>
      </c>
      <c r="G26" s="92">
        <v>5.0</v>
      </c>
      <c r="H26" s="102"/>
      <c r="I26" s="92">
        <v>11.0</v>
      </c>
      <c r="J26" s="92">
        <v>5.0</v>
      </c>
      <c r="K26" s="92">
        <v>10.0</v>
      </c>
      <c r="L26" s="92">
        <v>7.0</v>
      </c>
      <c r="M26" s="92">
        <v>11.0</v>
      </c>
      <c r="N26" s="92">
        <v>8.0</v>
      </c>
      <c r="O26" s="92">
        <v>10.0</v>
      </c>
      <c r="S26" s="102"/>
    </row>
    <row r="27">
      <c r="A27" s="3" t="s">
        <v>47</v>
      </c>
      <c r="B27" s="109">
        <v>24.0</v>
      </c>
      <c r="C27" s="75">
        <v>13.0</v>
      </c>
      <c r="D27" s="92">
        <v>14.0</v>
      </c>
      <c r="E27" s="101">
        <v>17.0</v>
      </c>
      <c r="F27" s="75">
        <v>19.0</v>
      </c>
      <c r="G27" s="92">
        <v>20.0</v>
      </c>
      <c r="H27" s="102"/>
      <c r="I27" s="92">
        <v>21.0</v>
      </c>
      <c r="J27" s="92">
        <v>25.0</v>
      </c>
      <c r="K27" s="92">
        <v>25.0</v>
      </c>
      <c r="L27" s="92">
        <v>24.0</v>
      </c>
      <c r="M27" s="92">
        <v>25.0</v>
      </c>
      <c r="N27" s="92">
        <v>24.0</v>
      </c>
      <c r="O27" s="92">
        <v>24.0</v>
      </c>
      <c r="S27" s="102"/>
    </row>
    <row r="28">
      <c r="A28" s="3" t="s">
        <v>48</v>
      </c>
      <c r="B28" s="109">
        <v>1.0</v>
      </c>
      <c r="C28" s="75">
        <v>2.0</v>
      </c>
      <c r="D28" s="92">
        <v>6.0</v>
      </c>
      <c r="E28" s="101">
        <v>3.0</v>
      </c>
      <c r="F28" s="75">
        <v>9.0</v>
      </c>
      <c r="G28" s="92">
        <v>6.0</v>
      </c>
      <c r="H28" s="102"/>
      <c r="I28" s="92">
        <v>4.0</v>
      </c>
      <c r="J28" s="92">
        <v>7.0</v>
      </c>
      <c r="K28" s="92">
        <v>12.0</v>
      </c>
      <c r="L28" s="92">
        <v>8.0</v>
      </c>
      <c r="M28" s="92">
        <v>5.0</v>
      </c>
      <c r="N28" s="92">
        <v>2.0</v>
      </c>
      <c r="O28" s="92">
        <v>2.0</v>
      </c>
      <c r="S28" s="102"/>
    </row>
    <row r="29">
      <c r="A29" s="3" t="s">
        <v>49</v>
      </c>
      <c r="B29" s="109">
        <v>13.0</v>
      </c>
      <c r="C29" s="75">
        <v>11.0</v>
      </c>
      <c r="D29" s="92">
        <v>4.0</v>
      </c>
      <c r="E29" s="101">
        <v>7.0</v>
      </c>
      <c r="F29" s="75">
        <v>13.0</v>
      </c>
      <c r="G29" s="92">
        <v>4.0</v>
      </c>
      <c r="H29" s="102"/>
      <c r="I29" s="92">
        <v>12.0</v>
      </c>
      <c r="J29" s="92">
        <v>12.0</v>
      </c>
      <c r="K29" s="92">
        <v>6.0</v>
      </c>
      <c r="L29" s="92">
        <v>17.0</v>
      </c>
      <c r="M29" s="92">
        <v>17.0</v>
      </c>
      <c r="N29" s="92">
        <v>18.0</v>
      </c>
      <c r="O29" s="92">
        <v>13.0</v>
      </c>
      <c r="S29" s="102"/>
    </row>
    <row r="30">
      <c r="A30" s="3" t="s">
        <v>50</v>
      </c>
      <c r="B30" s="109">
        <v>27.0</v>
      </c>
      <c r="C30" s="75">
        <v>23.0</v>
      </c>
      <c r="D30" s="92">
        <v>23.0</v>
      </c>
      <c r="E30" s="101">
        <v>22.0</v>
      </c>
      <c r="F30" s="75">
        <v>24.0</v>
      </c>
      <c r="G30" s="92">
        <v>23.0</v>
      </c>
      <c r="H30" s="102"/>
      <c r="I30" s="92">
        <v>24.0</v>
      </c>
      <c r="J30" s="92">
        <v>24.0</v>
      </c>
      <c r="K30" s="92">
        <v>24.0</v>
      </c>
      <c r="L30" s="92">
        <v>20.0</v>
      </c>
      <c r="M30" s="92">
        <v>15.0</v>
      </c>
      <c r="N30" s="92">
        <v>14.0</v>
      </c>
      <c r="O30" s="92">
        <v>19.0</v>
      </c>
      <c r="S30" s="102"/>
    </row>
    <row r="31">
      <c r="A31" s="3" t="s">
        <v>51</v>
      </c>
      <c r="B31" s="109">
        <v>11.0</v>
      </c>
      <c r="C31" s="75">
        <v>14.0</v>
      </c>
      <c r="D31" s="92">
        <v>10.0</v>
      </c>
      <c r="E31" s="101">
        <v>8.0</v>
      </c>
      <c r="F31" s="75">
        <v>4.0</v>
      </c>
      <c r="G31" s="92">
        <v>9.0</v>
      </c>
      <c r="H31" s="102"/>
      <c r="I31" s="92">
        <v>13.0</v>
      </c>
      <c r="J31" s="92">
        <v>15.0</v>
      </c>
      <c r="K31" s="92">
        <v>13.0</v>
      </c>
      <c r="L31" s="92">
        <v>19.0</v>
      </c>
      <c r="M31" s="92">
        <v>16.0</v>
      </c>
      <c r="N31" s="92">
        <v>13.0</v>
      </c>
      <c r="O31" s="92">
        <v>12.0</v>
      </c>
    </row>
    <row r="32">
      <c r="A32" s="52" t="s">
        <v>509</v>
      </c>
      <c r="B32" s="63" t="s">
        <v>508</v>
      </c>
      <c r="C32" s="6" t="str">
        <f>REC!C175</f>
        <v>1-1</v>
      </c>
      <c r="D32" s="6" t="str">
        <f>REC!D175</f>
        <v>2-7</v>
      </c>
      <c r="E32" s="6" t="str">
        <f>REC!E175</f>
        <v>8-8</v>
      </c>
      <c r="F32" s="6" t="str">
        <f>REC!F175</f>
        <v>10-14</v>
      </c>
      <c r="G32" s="6" t="str">
        <f>REC!G175</f>
        <v>13-18</v>
      </c>
      <c r="H32" s="6" t="str">
        <f>REC!H175</f>
        <v>17-20</v>
      </c>
      <c r="I32" s="6" t="str">
        <f>REC!I175</f>
        <v>18-26</v>
      </c>
      <c r="J32" s="6" t="str">
        <f>REC!J175</f>
        <v>19-32</v>
      </c>
      <c r="K32" s="6" t="str">
        <f>REC!K175</f>
        <v>20-35</v>
      </c>
      <c r="L32" s="6" t="str">
        <f>REC!L175</f>
        <v>22-41</v>
      </c>
      <c r="M32" s="6" t="str">
        <f>REC!M175</f>
        <v>27-44</v>
      </c>
      <c r="N32" s="6" t="str">
        <f>REC!N175</f>
        <v>28-49</v>
      </c>
      <c r="O32" s="6" t="str">
        <f>REC!O175</f>
        <v>-</v>
      </c>
      <c r="P32" s="6" t="str">
        <f>REC!P175</f>
        <v/>
      </c>
      <c r="Q32" s="6" t="str">
        <f>REC!Q175</f>
        <v/>
      </c>
      <c r="R32" s="6" t="str">
        <f>REC!R175</f>
        <v/>
      </c>
      <c r="S32" s="6" t="str">
        <f>REC!S175</f>
        <v/>
      </c>
      <c r="T32" s="104"/>
    </row>
    <row r="33">
      <c r="A33" s="3" t="s">
        <v>507</v>
      </c>
      <c r="B33" s="73" t="s">
        <v>508</v>
      </c>
      <c r="C33" s="6" t="str">
        <f>REC!C145</f>
        <v>2-0</v>
      </c>
      <c r="D33" s="6" t="str">
        <f>REC!D145</f>
        <v>6-2</v>
      </c>
      <c r="E33" s="6" t="str">
        <f>REC!E145</f>
        <v>6-0</v>
      </c>
      <c r="F33" s="6" t="str">
        <f>REC!F145</f>
        <v>7-0</v>
      </c>
      <c r="G33" s="6" t="str">
        <f>REC!G145</f>
        <v>3-12</v>
      </c>
      <c r="H33" s="6" t="str">
        <f>REC!H145</f>
        <v>5--9</v>
      </c>
      <c r="I33" s="6" t="str">
        <f>REC!I145</f>
        <v>7-1</v>
      </c>
      <c r="J33" s="6" t="str">
        <f>REC!K145</f>
        <v>3-1</v>
      </c>
      <c r="K33" s="6" t="str">
        <f>REC!L145</f>
        <v>6-2</v>
      </c>
      <c r="L33" s="6" t="str">
        <f>REC!L145</f>
        <v>6-2</v>
      </c>
      <c r="M33" s="6" t="str">
        <f>REC!M145</f>
        <v>7-1</v>
      </c>
      <c r="N33" s="6" t="str">
        <f>REC!N145</f>
        <v>7-1</v>
      </c>
      <c r="O33" s="6" t="str">
        <f>REC!O145</f>
        <v>-63--14</v>
      </c>
      <c r="P33" s="6" t="str">
        <f>REC!P145</f>
        <v/>
      </c>
      <c r="Q33" s="6" t="str">
        <f>REC!Q145</f>
        <v/>
      </c>
      <c r="R33" s="6" t="str">
        <f>REC!R145</f>
        <v/>
      </c>
      <c r="S33" s="6" t="str">
        <f>REC!S145</f>
        <v/>
      </c>
    </row>
    <row r="34">
      <c r="A34" s="46"/>
      <c r="B34" s="46"/>
      <c r="C34" s="99"/>
      <c r="E34" s="110"/>
      <c r="F34" s="99"/>
    </row>
    <row r="35">
      <c r="A35" s="46"/>
      <c r="B35" s="94" t="str">
        <f>POST!M12</f>
        <v>0 - 10/20/2014</v>
      </c>
    </row>
    <row r="36">
      <c r="A36" s="52" t="s">
        <v>270</v>
      </c>
      <c r="B36" s="3" t="s">
        <v>632</v>
      </c>
      <c r="C36" s="63" t="s">
        <v>633</v>
      </c>
      <c r="D36" s="63" t="s">
        <v>634</v>
      </c>
      <c r="E36" s="63" t="s">
        <v>635</v>
      </c>
      <c r="F36" s="63" t="s">
        <v>636</v>
      </c>
      <c r="G36" s="63" t="s">
        <v>637</v>
      </c>
      <c r="H36" s="63" t="s">
        <v>638</v>
      </c>
      <c r="I36" s="63" t="s">
        <v>638</v>
      </c>
      <c r="J36" s="63" t="s">
        <v>639</v>
      </c>
      <c r="K36" s="63" t="s">
        <v>640</v>
      </c>
      <c r="L36" s="63" t="s">
        <v>641</v>
      </c>
      <c r="M36" s="2" t="s">
        <v>642</v>
      </c>
      <c r="N36" s="2" t="s">
        <v>643</v>
      </c>
      <c r="O36" s="2" t="s">
        <v>644</v>
      </c>
      <c r="T36" s="104"/>
    </row>
  </sheetData>
  <mergeCells count="1">
    <mergeCell ref="B35:P35"/>
  </mergeCells>
  <conditionalFormatting sqref="A1">
    <cfRule type="containsText" dxfId="3" priority="1" operator="containsText" text="SORT BY COLUMN A">
      <formula>NOT(ISERROR(SEARCH(("SORT BY COLUMN A"),(A1))))</formula>
    </cfRule>
  </conditionalFormatting>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7.29"/>
    <col customWidth="1" min="2" max="19" width="7.29"/>
    <col customWidth="1" min="20" max="20" width="17.29"/>
  </cols>
  <sheetData>
    <row r="1">
      <c r="A1" s="86" t="str">
        <f>if(and(A2="Atlanta", A3="Boston", A4="Brooklyn", A5="Charlotte"),"","SORT BY COLUMN A")</f>
        <v/>
      </c>
      <c r="B1" s="47" t="str">
        <f>POST!C1</f>
        <v>0 - 10/20/2014</v>
      </c>
      <c r="C1" s="47" t="str">
        <f>POST!D1</f>
        <v>1 - 11/3/2014</v>
      </c>
      <c r="D1" s="47" t="str">
        <f>POST!E1</f>
        <v>2 - 11/17/2014</v>
      </c>
      <c r="E1" s="47" t="str">
        <f>POST!F1</f>
        <v>3 - 12/1/2014</v>
      </c>
      <c r="F1" s="47" t="str">
        <f>POST!G1</f>
        <v>4 - 12/15/2014</v>
      </c>
      <c r="G1" s="47" t="str">
        <f>POST!H1</f>
        <v>5 - 12/29/2014</v>
      </c>
      <c r="H1" s="47" t="str">
        <f>POST!I1</f>
        <v>6 - 1/12/2015</v>
      </c>
      <c r="I1" s="47" t="str">
        <f>POST!J1</f>
        <v>7 - 1/26/2015</v>
      </c>
      <c r="J1" s="47" t="str">
        <f>POST!K1</f>
        <v>8 - 2/9/2015</v>
      </c>
      <c r="K1" s="47" t="str">
        <f>POST!L1</f>
        <v>9 - 2/23/2015</v>
      </c>
      <c r="L1" s="47" t="str">
        <f>POST!M1</f>
        <v>10 - 3/9/2015</v>
      </c>
      <c r="M1" s="47" t="str">
        <f>POST!N1</f>
        <v>11 - 3/23/2015</v>
      </c>
      <c r="N1" s="47" t="str">
        <f>POST!O1</f>
        <v>12 - 4/6/2015</v>
      </c>
      <c r="O1" s="47" t="str">
        <f>POST!P1</f>
        <v>13 - 4/20/2015</v>
      </c>
      <c r="P1" s="64"/>
      <c r="Q1" s="64"/>
      <c r="R1" s="48"/>
      <c r="S1" s="64"/>
      <c r="T1" s="48"/>
    </row>
    <row r="2">
      <c r="A2" s="3" t="s">
        <v>1</v>
      </c>
      <c r="B2" s="87">
        <v>18.0</v>
      </c>
      <c r="C2" s="88">
        <v>15.0</v>
      </c>
      <c r="D2" s="89">
        <v>15.0</v>
      </c>
      <c r="E2" s="90">
        <v>12.0</v>
      </c>
      <c r="F2" s="88">
        <v>6.0</v>
      </c>
      <c r="G2" s="89">
        <v>2.0</v>
      </c>
      <c r="H2" s="89">
        <v>2.0</v>
      </c>
      <c r="I2" s="89">
        <v>2.0</v>
      </c>
      <c r="J2" s="89">
        <v>1.0</v>
      </c>
      <c r="K2" s="89">
        <v>3.0</v>
      </c>
      <c r="L2" s="89">
        <v>2.0</v>
      </c>
      <c r="M2" s="89">
        <v>3.0</v>
      </c>
      <c r="N2" s="89">
        <v>6.0</v>
      </c>
      <c r="O2" s="89">
        <v>6.0</v>
      </c>
      <c r="P2" s="48"/>
      <c r="Q2" s="48"/>
      <c r="R2" s="48"/>
      <c r="S2" s="48"/>
      <c r="T2" s="48"/>
    </row>
    <row r="3">
      <c r="A3" s="3" t="s">
        <v>22</v>
      </c>
      <c r="B3" s="87">
        <v>26.0</v>
      </c>
      <c r="C3" s="88">
        <v>23.0</v>
      </c>
      <c r="D3" s="89">
        <v>21.0</v>
      </c>
      <c r="E3" s="90">
        <v>23.0</v>
      </c>
      <c r="F3" s="88">
        <v>22.0</v>
      </c>
      <c r="G3" s="89">
        <v>25.0</v>
      </c>
      <c r="H3" s="89">
        <v>25.0</v>
      </c>
      <c r="I3" s="89">
        <v>24.0</v>
      </c>
      <c r="J3" s="89">
        <v>21.0</v>
      </c>
      <c r="K3" s="89">
        <v>23.0</v>
      </c>
      <c r="L3" s="89">
        <v>21.0</v>
      </c>
      <c r="M3" s="89">
        <v>18.0</v>
      </c>
      <c r="N3" s="89">
        <v>18.0</v>
      </c>
      <c r="O3" s="89">
        <v>14.0</v>
      </c>
      <c r="P3" s="48"/>
      <c r="Q3" s="48"/>
      <c r="R3" s="48"/>
      <c r="S3" s="48"/>
      <c r="T3" s="48"/>
    </row>
    <row r="4">
      <c r="A4" s="3" t="s">
        <v>23</v>
      </c>
      <c r="B4" s="87">
        <v>16.0</v>
      </c>
      <c r="C4" s="88">
        <v>19.0</v>
      </c>
      <c r="D4" s="89">
        <v>18.0</v>
      </c>
      <c r="E4" s="90">
        <v>21.0</v>
      </c>
      <c r="F4" s="88">
        <v>17.0</v>
      </c>
      <c r="G4" s="89">
        <v>17.0</v>
      </c>
      <c r="H4" s="89">
        <v>22.0</v>
      </c>
      <c r="I4" s="89">
        <v>20.0</v>
      </c>
      <c r="J4" s="89">
        <v>22.0</v>
      </c>
      <c r="K4" s="89">
        <v>21.0</v>
      </c>
      <c r="L4" s="89">
        <v>23.0</v>
      </c>
      <c r="M4" s="89">
        <v>20.0</v>
      </c>
      <c r="N4" s="89">
        <v>16.0</v>
      </c>
      <c r="O4" s="89">
        <v>16.0</v>
      </c>
      <c r="P4" s="48"/>
      <c r="Q4" s="48"/>
      <c r="R4" s="48"/>
      <c r="S4" s="48"/>
      <c r="T4" s="48"/>
    </row>
    <row r="5">
      <c r="A5" s="3" t="s">
        <v>24</v>
      </c>
      <c r="B5" s="87">
        <v>13.0</v>
      </c>
      <c r="C5" s="88">
        <v>17.0</v>
      </c>
      <c r="D5" s="89">
        <v>17.0</v>
      </c>
      <c r="E5" s="90">
        <v>26.0</v>
      </c>
      <c r="F5" s="88">
        <v>25.0</v>
      </c>
      <c r="G5" s="89">
        <v>23.0</v>
      </c>
      <c r="H5" s="89">
        <v>20.0</v>
      </c>
      <c r="I5" s="89">
        <v>17.0</v>
      </c>
      <c r="J5" s="89">
        <v>17.0</v>
      </c>
      <c r="K5" s="89">
        <v>20.0</v>
      </c>
      <c r="L5" s="89">
        <v>15.0</v>
      </c>
      <c r="M5" s="89">
        <v>19.0</v>
      </c>
      <c r="N5" s="89">
        <v>23.0</v>
      </c>
      <c r="O5" s="89">
        <v>22.0</v>
      </c>
      <c r="P5" s="48"/>
      <c r="Q5" s="48"/>
      <c r="R5" s="48"/>
      <c r="S5" s="48"/>
      <c r="T5" s="48"/>
    </row>
    <row r="6">
      <c r="A6" s="3" t="s">
        <v>25</v>
      </c>
      <c r="B6" s="87">
        <v>3.0</v>
      </c>
      <c r="C6" s="88">
        <v>3.0</v>
      </c>
      <c r="D6" s="89">
        <v>8.0</v>
      </c>
      <c r="E6" s="90">
        <v>9.0</v>
      </c>
      <c r="F6" s="88">
        <v>12.0</v>
      </c>
      <c r="G6" s="89">
        <v>9.0</v>
      </c>
      <c r="H6" s="89">
        <v>5.0</v>
      </c>
      <c r="I6" s="89">
        <v>13.0</v>
      </c>
      <c r="J6" s="89">
        <v>10.0</v>
      </c>
      <c r="K6" s="89">
        <v>9.0</v>
      </c>
      <c r="L6" s="89">
        <v>11.0</v>
      </c>
      <c r="M6" s="89">
        <v>12.0</v>
      </c>
      <c r="N6" s="89">
        <v>9.0</v>
      </c>
      <c r="O6" s="89">
        <v>8.0</v>
      </c>
      <c r="P6" s="48"/>
      <c r="Q6" s="48"/>
      <c r="R6" s="48"/>
      <c r="S6" s="48"/>
      <c r="T6" s="48"/>
    </row>
    <row r="7">
      <c r="A7" s="3" t="s">
        <v>26</v>
      </c>
      <c r="B7" s="87">
        <v>2.0</v>
      </c>
      <c r="C7" s="88">
        <v>5.0</v>
      </c>
      <c r="D7" s="89">
        <v>7.0</v>
      </c>
      <c r="E7" s="90">
        <v>11.0</v>
      </c>
      <c r="F7" s="88">
        <v>10.0</v>
      </c>
      <c r="G7" s="89">
        <v>10.0</v>
      </c>
      <c r="H7" s="89">
        <v>15.0</v>
      </c>
      <c r="I7" s="89">
        <v>12.0</v>
      </c>
      <c r="J7" s="89">
        <v>8.0</v>
      </c>
      <c r="K7" s="89">
        <v>6.0</v>
      </c>
      <c r="L7" s="89">
        <v>7.0</v>
      </c>
      <c r="M7" s="89">
        <v>4.0</v>
      </c>
      <c r="N7" s="89">
        <v>4.0</v>
      </c>
      <c r="O7" s="89">
        <v>3.0</v>
      </c>
      <c r="P7" s="48"/>
      <c r="Q7" s="48"/>
      <c r="R7" s="48"/>
      <c r="S7" s="48"/>
      <c r="T7" s="48"/>
    </row>
    <row r="8">
      <c r="A8" s="3" t="s">
        <v>27</v>
      </c>
      <c r="B8" s="87">
        <v>11.0</v>
      </c>
      <c r="C8" s="88">
        <v>7.0</v>
      </c>
      <c r="D8" s="89">
        <v>6.0</v>
      </c>
      <c r="E8" s="90">
        <v>7.0</v>
      </c>
      <c r="F8" s="88">
        <v>11.0</v>
      </c>
      <c r="G8" s="89">
        <v>8.0</v>
      </c>
      <c r="H8" s="89">
        <v>8.0</v>
      </c>
      <c r="I8" s="89">
        <v>8.0</v>
      </c>
      <c r="J8" s="89">
        <v>5.0</v>
      </c>
      <c r="K8" s="89">
        <v>5.0</v>
      </c>
      <c r="L8" s="89">
        <v>9.0</v>
      </c>
      <c r="M8" s="89">
        <v>9.0</v>
      </c>
      <c r="N8" s="89">
        <v>13.0</v>
      </c>
      <c r="O8" s="89">
        <v>12.0</v>
      </c>
      <c r="P8" s="48"/>
      <c r="Q8" s="48"/>
      <c r="R8" s="48"/>
      <c r="S8" s="48"/>
      <c r="T8" s="48"/>
    </row>
    <row r="9">
      <c r="A9" s="3" t="s">
        <v>28</v>
      </c>
      <c r="B9" s="87">
        <v>20.0</v>
      </c>
      <c r="C9" s="88">
        <v>21.0</v>
      </c>
      <c r="D9" s="89">
        <v>27.0</v>
      </c>
      <c r="E9" s="90">
        <v>16.0</v>
      </c>
      <c r="F9" s="88">
        <v>20.0</v>
      </c>
      <c r="G9" s="89">
        <v>19.0</v>
      </c>
      <c r="H9" s="89">
        <v>18.0</v>
      </c>
      <c r="I9" s="89">
        <v>19.0</v>
      </c>
      <c r="J9" s="89">
        <v>24.0</v>
      </c>
      <c r="K9" s="89">
        <v>25.0</v>
      </c>
      <c r="L9" s="89">
        <v>26.0</v>
      </c>
      <c r="M9" s="89">
        <v>23.0</v>
      </c>
      <c r="N9" s="89">
        <v>25.0</v>
      </c>
      <c r="O9" s="89">
        <v>24.0</v>
      </c>
      <c r="P9" s="48"/>
      <c r="Q9" s="48"/>
      <c r="R9" s="48"/>
      <c r="S9" s="48"/>
      <c r="T9" s="48"/>
    </row>
    <row r="10">
      <c r="A10" s="3" t="s">
        <v>29</v>
      </c>
      <c r="B10" s="87">
        <v>27.0</v>
      </c>
      <c r="C10" s="88">
        <v>27.0</v>
      </c>
      <c r="D10" s="89">
        <v>26.0</v>
      </c>
      <c r="E10" s="90">
        <v>29.0</v>
      </c>
      <c r="F10" s="88">
        <v>29.0</v>
      </c>
      <c r="G10" s="89">
        <v>26.0</v>
      </c>
      <c r="H10" s="89">
        <v>19.0</v>
      </c>
      <c r="I10" s="89">
        <v>21.0</v>
      </c>
      <c r="J10" s="89">
        <v>20.0</v>
      </c>
      <c r="K10" s="89">
        <v>18.0</v>
      </c>
      <c r="L10" s="89">
        <v>24.0</v>
      </c>
      <c r="M10" s="89">
        <v>24.0</v>
      </c>
      <c r="N10" s="89">
        <v>21.0</v>
      </c>
      <c r="O10" s="89">
        <v>23.0</v>
      </c>
      <c r="P10" s="48"/>
      <c r="Q10" s="48"/>
      <c r="R10" s="48"/>
      <c r="S10" s="48"/>
      <c r="T10" s="48"/>
    </row>
    <row r="11">
      <c r="A11" s="3" t="s">
        <v>30</v>
      </c>
      <c r="B11" s="87">
        <v>10.0</v>
      </c>
      <c r="C11" s="88">
        <v>1.0</v>
      </c>
      <c r="D11" s="89">
        <v>3.0</v>
      </c>
      <c r="E11" s="90">
        <v>1.0</v>
      </c>
      <c r="F11" s="88">
        <v>1.0</v>
      </c>
      <c r="G11" s="89">
        <v>1.0</v>
      </c>
      <c r="H11" s="89">
        <v>1.0</v>
      </c>
      <c r="I11" s="89">
        <v>1.0</v>
      </c>
      <c r="J11" s="89">
        <v>2.0</v>
      </c>
      <c r="K11" s="89">
        <v>1.0</v>
      </c>
      <c r="L11" s="89">
        <v>1.0</v>
      </c>
      <c r="M11" s="89">
        <v>1.0</v>
      </c>
      <c r="N11" s="89">
        <v>1.0</v>
      </c>
      <c r="O11" s="89">
        <v>1.0</v>
      </c>
      <c r="P11" s="48"/>
      <c r="Q11" s="48"/>
      <c r="R11" s="48"/>
      <c r="S11" s="48"/>
      <c r="T11" s="48"/>
    </row>
    <row r="12">
      <c r="A12" s="3" t="s">
        <v>31</v>
      </c>
      <c r="B12" s="87">
        <v>8.0</v>
      </c>
      <c r="C12" s="88">
        <v>4.0</v>
      </c>
      <c r="D12" s="89">
        <v>1.0</v>
      </c>
      <c r="E12" s="90">
        <v>6.0</v>
      </c>
      <c r="F12" s="88">
        <v>3.0</v>
      </c>
      <c r="G12" s="89">
        <v>6.0</v>
      </c>
      <c r="H12" s="89">
        <v>4.0</v>
      </c>
      <c r="I12" s="89">
        <v>5.0</v>
      </c>
      <c r="J12" s="89">
        <v>6.0</v>
      </c>
      <c r="K12" s="89">
        <v>8.0</v>
      </c>
      <c r="L12" s="89">
        <v>3.0</v>
      </c>
      <c r="M12" s="89">
        <v>6.0</v>
      </c>
      <c r="N12" s="89">
        <v>2.0</v>
      </c>
      <c r="O12" s="89">
        <v>5.0</v>
      </c>
      <c r="P12" s="48"/>
      <c r="Q12" s="48"/>
      <c r="R12" s="48"/>
      <c r="S12" s="48"/>
      <c r="T12" s="48"/>
    </row>
    <row r="13">
      <c r="A13" s="3" t="s">
        <v>32</v>
      </c>
      <c r="B13" s="87">
        <v>19.0</v>
      </c>
      <c r="C13" s="88">
        <v>22.0</v>
      </c>
      <c r="D13" s="89">
        <v>20.0</v>
      </c>
      <c r="E13" s="90">
        <v>18.0</v>
      </c>
      <c r="F13" s="88">
        <v>24.0</v>
      </c>
      <c r="G13" s="89">
        <v>22.0</v>
      </c>
      <c r="H13" s="89">
        <v>21.0</v>
      </c>
      <c r="I13" s="89">
        <v>25.0</v>
      </c>
      <c r="J13" s="89">
        <v>19.0</v>
      </c>
      <c r="K13" s="89">
        <v>17.0</v>
      </c>
      <c r="L13" s="89">
        <v>13.0</v>
      </c>
      <c r="M13" s="89">
        <v>21.0</v>
      </c>
      <c r="N13" s="89">
        <v>19.0</v>
      </c>
      <c r="O13" s="89">
        <v>20.0</v>
      </c>
      <c r="P13" s="48"/>
      <c r="Q13" s="48"/>
      <c r="R13" s="48"/>
      <c r="S13" s="48"/>
      <c r="T13" s="48"/>
    </row>
    <row r="14">
      <c r="A14" s="3" t="s">
        <v>33</v>
      </c>
      <c r="B14" s="87">
        <v>4.0</v>
      </c>
      <c r="C14" s="88">
        <v>6.0</v>
      </c>
      <c r="D14" s="89">
        <v>9.0</v>
      </c>
      <c r="E14" s="90">
        <v>10.0</v>
      </c>
      <c r="F14" s="88">
        <v>7.0</v>
      </c>
      <c r="G14" s="89">
        <v>11.0</v>
      </c>
      <c r="H14" s="89">
        <v>11.0</v>
      </c>
      <c r="I14" s="89">
        <v>3.0</v>
      </c>
      <c r="J14" s="89">
        <v>13.0</v>
      </c>
      <c r="K14" s="89">
        <v>4.0</v>
      </c>
      <c r="L14" s="89">
        <v>5.0</v>
      </c>
      <c r="M14" s="89">
        <v>5.0</v>
      </c>
      <c r="N14" s="89">
        <v>5.0</v>
      </c>
      <c r="O14" s="89">
        <v>2.0</v>
      </c>
      <c r="P14" s="48"/>
      <c r="Q14" s="48"/>
      <c r="R14" s="48"/>
      <c r="S14" s="48"/>
      <c r="T14" s="48"/>
    </row>
    <row r="15">
      <c r="A15" s="3" t="s">
        <v>34</v>
      </c>
      <c r="B15" s="87">
        <v>23.0</v>
      </c>
      <c r="C15" s="88">
        <v>29.0</v>
      </c>
      <c r="D15" s="89">
        <v>29.0</v>
      </c>
      <c r="E15" s="90">
        <v>28.0</v>
      </c>
      <c r="F15" s="88">
        <v>23.0</v>
      </c>
      <c r="G15" s="89">
        <v>27.0</v>
      </c>
      <c r="H15" s="89">
        <v>27.0</v>
      </c>
      <c r="I15" s="89">
        <v>27.0</v>
      </c>
      <c r="J15" s="89">
        <v>29.0</v>
      </c>
      <c r="K15" s="89">
        <v>28.0</v>
      </c>
      <c r="L15" s="89">
        <v>28.0</v>
      </c>
      <c r="M15" s="89">
        <v>28.0</v>
      </c>
      <c r="N15" s="89">
        <v>27.0</v>
      </c>
      <c r="O15" s="89">
        <v>27.0</v>
      </c>
      <c r="P15" s="48"/>
      <c r="Q15" s="48"/>
      <c r="R15" s="48"/>
      <c r="S15" s="48"/>
      <c r="T15" s="48"/>
    </row>
    <row r="16">
      <c r="A16" s="3" t="s">
        <v>35</v>
      </c>
      <c r="B16" s="87">
        <v>14.0</v>
      </c>
      <c r="C16" s="88">
        <v>8.0</v>
      </c>
      <c r="D16" s="89">
        <v>2.0</v>
      </c>
      <c r="E16" s="90">
        <v>2.0</v>
      </c>
      <c r="F16" s="88">
        <v>2.0</v>
      </c>
      <c r="G16" s="89">
        <v>3.0</v>
      </c>
      <c r="H16" s="89">
        <v>7.0</v>
      </c>
      <c r="I16" s="89">
        <v>4.0</v>
      </c>
      <c r="J16" s="89">
        <v>3.0</v>
      </c>
      <c r="K16" s="89">
        <v>2.0</v>
      </c>
      <c r="L16" s="89">
        <v>4.0</v>
      </c>
      <c r="M16" s="89">
        <v>2.0</v>
      </c>
      <c r="N16" s="89">
        <v>7.0</v>
      </c>
      <c r="O16" s="89">
        <v>7.0</v>
      </c>
      <c r="P16" s="48"/>
      <c r="Q16" s="48"/>
      <c r="R16" s="48"/>
      <c r="S16" s="48"/>
      <c r="T16" s="48"/>
    </row>
    <row r="17">
      <c r="A17" s="3" t="s">
        <v>37</v>
      </c>
      <c r="B17" s="87">
        <v>15.0</v>
      </c>
      <c r="C17" s="88">
        <v>9.0</v>
      </c>
      <c r="D17" s="89">
        <v>14.0</v>
      </c>
      <c r="E17" s="90">
        <v>15.0</v>
      </c>
      <c r="F17" s="88">
        <v>19.0</v>
      </c>
      <c r="G17" s="89">
        <v>15.0</v>
      </c>
      <c r="H17" s="89">
        <v>16.0</v>
      </c>
      <c r="I17" s="89">
        <v>15.0</v>
      </c>
      <c r="J17" s="89">
        <v>18.0</v>
      </c>
      <c r="K17" s="89">
        <v>19.0</v>
      </c>
      <c r="L17" s="89">
        <v>20.0</v>
      </c>
      <c r="M17" s="89">
        <v>15.0</v>
      </c>
      <c r="N17" s="89">
        <v>22.0</v>
      </c>
      <c r="O17" s="89">
        <v>21.0</v>
      </c>
      <c r="P17" s="48"/>
      <c r="Q17" s="48"/>
      <c r="R17" s="48"/>
      <c r="S17" s="48"/>
      <c r="T17" s="48"/>
    </row>
    <row r="18">
      <c r="A18" s="3" t="s">
        <v>38</v>
      </c>
      <c r="B18" s="87">
        <v>29.0</v>
      </c>
      <c r="C18" s="88">
        <v>26.0</v>
      </c>
      <c r="D18" s="89">
        <v>19.0</v>
      </c>
      <c r="E18" s="90">
        <v>13.0</v>
      </c>
      <c r="F18" s="88">
        <v>15.0</v>
      </c>
      <c r="G18" s="89">
        <v>16.0</v>
      </c>
      <c r="H18" s="89">
        <v>13.0</v>
      </c>
      <c r="I18" s="89">
        <v>18.0</v>
      </c>
      <c r="J18" s="89">
        <v>16.0</v>
      </c>
      <c r="K18" s="89">
        <v>13.0</v>
      </c>
      <c r="L18" s="89">
        <v>16.0</v>
      </c>
      <c r="M18" s="89">
        <v>22.0</v>
      </c>
      <c r="N18" s="89">
        <v>20.0</v>
      </c>
      <c r="O18" s="89">
        <v>15.0</v>
      </c>
      <c r="P18" s="48"/>
      <c r="Q18" s="48"/>
      <c r="R18" s="48"/>
      <c r="S18" s="48"/>
      <c r="T18" s="48"/>
    </row>
    <row r="19">
      <c r="A19" s="3" t="s">
        <v>39</v>
      </c>
      <c r="B19" s="87">
        <v>22.0</v>
      </c>
      <c r="C19" s="88">
        <v>24.0</v>
      </c>
      <c r="D19" s="89">
        <v>28.0</v>
      </c>
      <c r="E19" s="90">
        <v>25.0</v>
      </c>
      <c r="F19" s="88">
        <v>27.0</v>
      </c>
      <c r="G19" s="89">
        <v>28.0</v>
      </c>
      <c r="H19" s="89">
        <v>29.0</v>
      </c>
      <c r="I19" s="89">
        <v>30.0</v>
      </c>
      <c r="J19" s="89">
        <v>28.0</v>
      </c>
      <c r="K19" s="89">
        <v>27.0</v>
      </c>
      <c r="L19" s="89">
        <v>27.0</v>
      </c>
      <c r="M19" s="89">
        <v>29.0</v>
      </c>
      <c r="N19" s="89">
        <v>28.0</v>
      </c>
      <c r="O19" s="89">
        <v>29.0</v>
      </c>
      <c r="P19" s="48"/>
      <c r="Q19" s="48"/>
      <c r="R19" s="48"/>
      <c r="S19" s="48"/>
      <c r="T19" s="48"/>
    </row>
    <row r="20">
      <c r="A20" s="3" t="s">
        <v>40</v>
      </c>
      <c r="B20" s="87">
        <v>17.0</v>
      </c>
      <c r="C20" s="88">
        <v>20.0</v>
      </c>
      <c r="D20" s="89">
        <v>13.0</v>
      </c>
      <c r="E20" s="90">
        <v>19.0</v>
      </c>
      <c r="F20" s="88">
        <v>14.0</v>
      </c>
      <c r="G20" s="89">
        <v>18.0</v>
      </c>
      <c r="H20" s="89">
        <v>14.0</v>
      </c>
      <c r="I20" s="89">
        <v>14.0</v>
      </c>
      <c r="J20" s="89">
        <v>14.0</v>
      </c>
      <c r="K20" s="89">
        <v>15.0</v>
      </c>
      <c r="L20" s="89">
        <v>14.0</v>
      </c>
      <c r="M20" s="89">
        <v>17.0</v>
      </c>
      <c r="N20" s="89">
        <v>11.0</v>
      </c>
      <c r="O20" s="89">
        <v>13.0</v>
      </c>
      <c r="P20" s="48"/>
      <c r="Q20" s="48"/>
      <c r="R20" s="48"/>
      <c r="S20" s="48"/>
      <c r="T20" s="48"/>
    </row>
    <row r="21">
      <c r="A21" s="3" t="s">
        <v>41</v>
      </c>
      <c r="B21" s="87">
        <v>21.0</v>
      </c>
      <c r="C21" s="88">
        <v>14.0</v>
      </c>
      <c r="D21" s="89">
        <v>24.0</v>
      </c>
      <c r="E21" s="90">
        <v>27.0</v>
      </c>
      <c r="F21" s="88">
        <v>28.0</v>
      </c>
      <c r="G21" s="89">
        <v>30.0</v>
      </c>
      <c r="H21" s="89">
        <v>30.0</v>
      </c>
      <c r="I21" s="89">
        <v>28.0</v>
      </c>
      <c r="J21" s="89">
        <v>30.0</v>
      </c>
      <c r="K21" s="89">
        <v>30.0</v>
      </c>
      <c r="L21" s="89">
        <v>30.0</v>
      </c>
      <c r="M21" s="89">
        <v>30.0</v>
      </c>
      <c r="N21" s="89">
        <v>30.0</v>
      </c>
      <c r="O21" s="89">
        <v>30.0</v>
      </c>
      <c r="P21" s="48"/>
      <c r="Q21" s="48"/>
      <c r="R21" s="48"/>
      <c r="S21" s="48"/>
      <c r="T21" s="48"/>
    </row>
    <row r="22">
      <c r="A22" s="3" t="s">
        <v>42</v>
      </c>
      <c r="B22" s="87">
        <v>6.0</v>
      </c>
      <c r="C22" s="88">
        <v>16.0</v>
      </c>
      <c r="D22" s="89">
        <v>25.0</v>
      </c>
      <c r="E22" s="90">
        <v>22.0</v>
      </c>
      <c r="F22" s="88">
        <v>16.0</v>
      </c>
      <c r="G22" s="89">
        <v>14.0</v>
      </c>
      <c r="H22" s="89">
        <v>17.0</v>
      </c>
      <c r="I22" s="89">
        <v>16.0</v>
      </c>
      <c r="J22" s="89">
        <v>15.0</v>
      </c>
      <c r="K22" s="89">
        <v>11.0</v>
      </c>
      <c r="L22" s="89">
        <v>10.0</v>
      </c>
      <c r="M22" s="89">
        <v>10.0</v>
      </c>
      <c r="N22" s="89">
        <v>14.0</v>
      </c>
      <c r="O22" s="89">
        <v>17.0</v>
      </c>
      <c r="P22" s="48"/>
      <c r="Q22" s="48"/>
      <c r="R22" s="48"/>
      <c r="S22" s="48"/>
      <c r="T22" s="48"/>
    </row>
    <row r="23">
      <c r="A23" s="3" t="s">
        <v>43</v>
      </c>
      <c r="B23" s="87">
        <v>24.0</v>
      </c>
      <c r="C23" s="88">
        <v>28.0</v>
      </c>
      <c r="D23" s="89">
        <v>22.0</v>
      </c>
      <c r="E23" s="90">
        <v>20.0</v>
      </c>
      <c r="F23" s="88">
        <v>21.0</v>
      </c>
      <c r="G23" s="89">
        <v>21.0</v>
      </c>
      <c r="H23" s="89">
        <v>26.0</v>
      </c>
      <c r="I23" s="89">
        <v>26.0</v>
      </c>
      <c r="J23" s="89">
        <v>27.0</v>
      </c>
      <c r="K23" s="89">
        <v>24.0</v>
      </c>
      <c r="L23" s="89">
        <v>22.0</v>
      </c>
      <c r="M23" s="89">
        <v>26.0</v>
      </c>
      <c r="N23" s="89">
        <v>24.0</v>
      </c>
      <c r="O23" s="89">
        <v>25.0</v>
      </c>
      <c r="P23" s="48"/>
      <c r="Q23" s="48"/>
      <c r="R23" s="48"/>
      <c r="S23" s="48"/>
      <c r="T23" s="48"/>
    </row>
    <row r="24">
      <c r="A24" s="3" t="s">
        <v>44</v>
      </c>
      <c r="B24" s="87">
        <v>30.0</v>
      </c>
      <c r="C24" s="88">
        <v>30.0</v>
      </c>
      <c r="D24" s="89">
        <v>30.0</v>
      </c>
      <c r="E24" s="90">
        <v>30.0</v>
      </c>
      <c r="F24" s="88">
        <v>30.0</v>
      </c>
      <c r="G24" s="89">
        <v>29.0</v>
      </c>
      <c r="H24" s="89">
        <v>28.0</v>
      </c>
      <c r="I24" s="89">
        <v>29.0</v>
      </c>
      <c r="J24" s="89">
        <v>26.0</v>
      </c>
      <c r="K24" s="89">
        <v>29.0</v>
      </c>
      <c r="L24" s="89">
        <v>29.0</v>
      </c>
      <c r="M24" s="89">
        <v>27.0</v>
      </c>
      <c r="N24" s="89">
        <v>29.0</v>
      </c>
      <c r="O24" s="89">
        <v>28.0</v>
      </c>
      <c r="P24" s="48"/>
      <c r="Q24" s="48"/>
      <c r="R24" s="48"/>
      <c r="S24" s="48"/>
      <c r="T24" s="48"/>
    </row>
    <row r="25">
      <c r="A25" s="3" t="s">
        <v>45</v>
      </c>
      <c r="B25" s="87">
        <v>9.0</v>
      </c>
      <c r="C25" s="88">
        <v>10.0</v>
      </c>
      <c r="D25" s="89">
        <v>16.0</v>
      </c>
      <c r="E25" s="90">
        <v>14.0</v>
      </c>
      <c r="F25" s="88">
        <v>13.0</v>
      </c>
      <c r="G25" s="89">
        <v>13.0</v>
      </c>
      <c r="H25" s="89">
        <v>12.0</v>
      </c>
      <c r="I25" s="89">
        <v>11.0</v>
      </c>
      <c r="J25" s="89">
        <v>12.0</v>
      </c>
      <c r="K25" s="89">
        <v>16.0</v>
      </c>
      <c r="L25" s="89">
        <v>17.0</v>
      </c>
      <c r="M25" s="89">
        <v>14.0</v>
      </c>
      <c r="N25" s="89">
        <v>17.0</v>
      </c>
      <c r="O25" s="89">
        <v>19.0</v>
      </c>
      <c r="P25" s="48"/>
      <c r="Q25" s="48"/>
      <c r="R25" s="48"/>
      <c r="S25" s="48"/>
      <c r="T25" s="48"/>
    </row>
    <row r="26">
      <c r="A26" s="3" t="s">
        <v>46</v>
      </c>
      <c r="B26" s="87">
        <v>12.0</v>
      </c>
      <c r="C26" s="88">
        <v>11.0</v>
      </c>
      <c r="D26" s="89">
        <v>11.0</v>
      </c>
      <c r="E26" s="90">
        <v>4.0</v>
      </c>
      <c r="F26" s="88">
        <v>5.0</v>
      </c>
      <c r="G26" s="89">
        <v>4.0</v>
      </c>
      <c r="H26" s="89">
        <v>3.0</v>
      </c>
      <c r="I26" s="89">
        <v>7.0</v>
      </c>
      <c r="J26" s="89">
        <v>7.0</v>
      </c>
      <c r="K26" s="89">
        <v>10.0</v>
      </c>
      <c r="L26" s="89">
        <v>6.0</v>
      </c>
      <c r="M26" s="89">
        <v>8.0</v>
      </c>
      <c r="N26" s="89">
        <v>8.0</v>
      </c>
      <c r="O26" s="89">
        <v>10.0</v>
      </c>
      <c r="P26" s="48"/>
      <c r="Q26" s="48"/>
      <c r="R26" s="48"/>
      <c r="S26" s="48"/>
      <c r="T26" s="48"/>
    </row>
    <row r="27">
      <c r="A27" s="3" t="s">
        <v>47</v>
      </c>
      <c r="B27" s="87">
        <v>25.0</v>
      </c>
      <c r="C27" s="88">
        <v>18.0</v>
      </c>
      <c r="D27" s="89">
        <v>12.0</v>
      </c>
      <c r="E27" s="90">
        <v>17.0</v>
      </c>
      <c r="F27" s="88">
        <v>18.0</v>
      </c>
      <c r="G27" s="89">
        <v>20.0</v>
      </c>
      <c r="H27" s="89">
        <v>23.0</v>
      </c>
      <c r="I27" s="89">
        <v>23.0</v>
      </c>
      <c r="J27" s="89">
        <v>25.0</v>
      </c>
      <c r="K27" s="89">
        <v>26.0</v>
      </c>
      <c r="L27" s="89">
        <v>25.0</v>
      </c>
      <c r="M27" s="89">
        <v>25.0</v>
      </c>
      <c r="N27" s="89">
        <v>26.0</v>
      </c>
      <c r="O27" s="89">
        <v>26.0</v>
      </c>
      <c r="P27" s="48"/>
      <c r="Q27" s="48"/>
      <c r="R27" s="48"/>
      <c r="S27" s="48"/>
      <c r="T27" s="48"/>
    </row>
    <row r="28">
      <c r="A28" s="3" t="s">
        <v>48</v>
      </c>
      <c r="B28" s="87">
        <v>1.0</v>
      </c>
      <c r="C28" s="88">
        <v>2.0</v>
      </c>
      <c r="D28" s="89">
        <v>10.0</v>
      </c>
      <c r="E28" s="90">
        <v>5.0</v>
      </c>
      <c r="F28" s="88">
        <v>9.0</v>
      </c>
      <c r="G28" s="89">
        <v>12.0</v>
      </c>
      <c r="H28" s="89">
        <v>10.0</v>
      </c>
      <c r="I28" s="89">
        <v>9.0</v>
      </c>
      <c r="J28" s="89">
        <v>9.0</v>
      </c>
      <c r="K28" s="89">
        <v>12.0</v>
      </c>
      <c r="L28" s="89">
        <v>8.0</v>
      </c>
      <c r="M28" s="89">
        <v>7.0</v>
      </c>
      <c r="N28" s="89">
        <v>3.0</v>
      </c>
      <c r="O28" s="89">
        <v>4.0</v>
      </c>
      <c r="P28" s="48"/>
      <c r="Q28" s="48"/>
      <c r="R28" s="48"/>
      <c r="S28" s="48"/>
      <c r="T28" s="48"/>
    </row>
    <row r="29">
      <c r="A29" s="3" t="s">
        <v>49</v>
      </c>
      <c r="B29" s="87">
        <v>7.0</v>
      </c>
      <c r="C29" s="88">
        <v>12.0</v>
      </c>
      <c r="D29" s="89">
        <v>4.0</v>
      </c>
      <c r="E29" s="90">
        <v>3.0</v>
      </c>
      <c r="F29" s="88">
        <v>8.0</v>
      </c>
      <c r="G29" s="89">
        <v>5.0</v>
      </c>
      <c r="H29" s="89">
        <v>9.0</v>
      </c>
      <c r="I29" s="89">
        <v>10.0</v>
      </c>
      <c r="J29" s="89">
        <v>4.0</v>
      </c>
      <c r="K29" s="89">
        <v>7.0</v>
      </c>
      <c r="L29" s="89">
        <v>12.0</v>
      </c>
      <c r="M29" s="89">
        <v>13.0</v>
      </c>
      <c r="N29" s="89">
        <v>12.0</v>
      </c>
      <c r="O29" s="89">
        <v>11.0</v>
      </c>
      <c r="P29" s="48"/>
      <c r="Q29" s="48"/>
      <c r="R29" s="48"/>
      <c r="S29" s="48"/>
      <c r="T29" s="48"/>
    </row>
    <row r="30">
      <c r="A30" s="3" t="s">
        <v>50</v>
      </c>
      <c r="B30" s="87">
        <v>28.0</v>
      </c>
      <c r="C30" s="88">
        <v>25.0</v>
      </c>
      <c r="D30" s="89">
        <v>23.0</v>
      </c>
      <c r="E30" s="90">
        <v>24.0</v>
      </c>
      <c r="F30" s="88">
        <v>26.0</v>
      </c>
      <c r="G30" s="89">
        <v>24.0</v>
      </c>
      <c r="H30" s="89">
        <v>24.0</v>
      </c>
      <c r="I30" s="89">
        <v>22.0</v>
      </c>
      <c r="J30" s="89">
        <v>23.0</v>
      </c>
      <c r="K30" s="89">
        <v>22.0</v>
      </c>
      <c r="L30" s="89">
        <v>19.0</v>
      </c>
      <c r="M30" s="89">
        <v>16.0</v>
      </c>
      <c r="N30" s="89">
        <v>15.0</v>
      </c>
      <c r="O30" s="89">
        <v>18.0</v>
      </c>
      <c r="P30" s="48"/>
      <c r="Q30" s="48"/>
      <c r="R30" s="48"/>
      <c r="S30" s="48"/>
      <c r="T30" s="48"/>
    </row>
    <row r="31">
      <c r="A31" s="3" t="s">
        <v>51</v>
      </c>
      <c r="B31" s="87">
        <v>5.0</v>
      </c>
      <c r="C31" s="88">
        <v>13.0</v>
      </c>
      <c r="D31" s="89">
        <v>5.0</v>
      </c>
      <c r="E31" s="90">
        <v>8.0</v>
      </c>
      <c r="F31" s="88">
        <v>4.0</v>
      </c>
      <c r="G31" s="89">
        <v>7.0</v>
      </c>
      <c r="H31" s="89">
        <v>6.0</v>
      </c>
      <c r="I31" s="89">
        <v>6.0</v>
      </c>
      <c r="J31" s="89">
        <v>11.0</v>
      </c>
      <c r="K31" s="89">
        <v>14.0</v>
      </c>
      <c r="L31" s="89">
        <v>18.0</v>
      </c>
      <c r="M31" s="89">
        <v>11.0</v>
      </c>
      <c r="N31" s="89">
        <v>10.0</v>
      </c>
      <c r="O31" s="89">
        <v>9.0</v>
      </c>
      <c r="P31" s="48"/>
      <c r="Q31" s="48"/>
      <c r="R31" s="48"/>
      <c r="S31" s="48"/>
      <c r="T31" s="48"/>
    </row>
    <row r="32">
      <c r="A32" s="46"/>
      <c r="B32" s="93"/>
      <c r="C32" s="64"/>
      <c r="D32" s="48"/>
      <c r="E32" s="61"/>
      <c r="F32" s="64"/>
      <c r="G32" s="48"/>
      <c r="H32" s="48"/>
      <c r="I32" s="48"/>
      <c r="J32" s="48"/>
      <c r="K32" s="48"/>
      <c r="L32" s="48"/>
      <c r="M32" s="48"/>
      <c r="N32" s="48"/>
      <c r="O32" s="48"/>
      <c r="P32" s="48"/>
      <c r="Q32" s="48"/>
      <c r="R32" s="48"/>
      <c r="S32" s="48"/>
      <c r="T32" s="48"/>
    </row>
    <row r="33">
      <c r="A33" s="46"/>
      <c r="B33" s="94" t="str">
        <f>POST!M10</f>
        <v>Again do not make changes to the cells. Someone moved a cell &amp; it's contents and it messed with the formula (probably dragged and dropped it).</v>
      </c>
      <c r="Q33" s="48"/>
      <c r="R33" s="48"/>
      <c r="S33" s="48"/>
      <c r="T33" s="48"/>
    </row>
    <row r="34">
      <c r="A34" s="3" t="s">
        <v>507</v>
      </c>
      <c r="B34" s="63" t="s">
        <v>508</v>
      </c>
      <c r="C34" s="6" t="str">
        <f>REC!C147</f>
        <v>1-2</v>
      </c>
      <c r="D34" s="6" t="str">
        <f>REC!D147</f>
        <v>3-5</v>
      </c>
      <c r="E34" s="6" t="str">
        <f>REC!E147</f>
        <v>3-3</v>
      </c>
      <c r="F34" s="6" t="str">
        <f>REC!F147</f>
        <v>0-7</v>
      </c>
      <c r="G34" s="6" t="str">
        <f>REC!G147</f>
        <v>4-3</v>
      </c>
      <c r="H34" s="6" t="str">
        <f>REC!H147</f>
        <v>4-4</v>
      </c>
      <c r="I34" s="6" t="str">
        <f>REC!I147</f>
        <v>1-6</v>
      </c>
      <c r="J34" s="6" t="str">
        <f>REC!J147</f>
        <v>4-2</v>
      </c>
      <c r="K34" s="6" t="str">
        <f>REC!L147</f>
        <v>5-1</v>
      </c>
      <c r="L34" s="6" t="str">
        <f>REC!L147</f>
        <v>5-1</v>
      </c>
      <c r="M34" s="6" t="str">
        <f>REC!M147</f>
        <v>2-5</v>
      </c>
      <c r="N34" s="6" t="str">
        <f>REC!N147</f>
        <v>4-4</v>
      </c>
      <c r="O34" s="6" t="str">
        <f>REC!O147</f>
        <v>-34--43</v>
      </c>
      <c r="P34" s="6" t="str">
        <f>REC!P147</f>
        <v/>
      </c>
      <c r="Q34" s="6" t="str">
        <f>REC!Q147</f>
        <v/>
      </c>
      <c r="R34" s="6" t="str">
        <f>REC!R147</f>
        <v/>
      </c>
      <c r="S34" s="6" t="str">
        <f>REC!S147</f>
        <v/>
      </c>
      <c r="T34" s="48"/>
    </row>
    <row r="35">
      <c r="A35" s="52" t="s">
        <v>509</v>
      </c>
      <c r="B35" s="63" t="s">
        <v>508</v>
      </c>
      <c r="C35" s="6" t="str">
        <f>REC!C179</f>
        <v>1-2</v>
      </c>
      <c r="D35" s="6" t="str">
        <f>REC!D179</f>
        <v>4-7</v>
      </c>
      <c r="E35" s="6" t="str">
        <f>REC!E179</f>
        <v>7-10</v>
      </c>
      <c r="F35" s="6" t="str">
        <f>REC!F179</f>
        <v>7-17</v>
      </c>
      <c r="G35" s="6" t="str">
        <f>REC!G179</f>
        <v>11-20</v>
      </c>
      <c r="H35" s="6" t="str">
        <f>REC!H179</f>
        <v>15-24</v>
      </c>
      <c r="I35" s="6" t="str">
        <f>REC!I179</f>
        <v>16-30</v>
      </c>
      <c r="J35" s="6" t="str">
        <f>REC!J179</f>
        <v>20-32</v>
      </c>
      <c r="K35" s="6" t="str">
        <f>REC!K179</f>
        <v>23-33</v>
      </c>
      <c r="L35" s="6" t="str">
        <f>REC!L179</f>
        <v>28-34</v>
      </c>
      <c r="M35" s="6" t="str">
        <f>REC!M179</f>
        <v>30-39</v>
      </c>
      <c r="N35" s="6" t="str">
        <f>REC!N179</f>
        <v>34-43</v>
      </c>
      <c r="O35" s="6" t="str">
        <f>REC!O179</f>
        <v>-</v>
      </c>
      <c r="P35" s="6" t="str">
        <f>REC!P179</f>
        <v/>
      </c>
      <c r="Q35" s="6" t="str">
        <f>REC!Q179</f>
        <v/>
      </c>
      <c r="R35" s="6" t="str">
        <f>REC!R179</f>
        <v/>
      </c>
      <c r="S35" s="6" t="str">
        <f>REC!S179</f>
        <v/>
      </c>
      <c r="T35" s="46"/>
    </row>
    <row r="36" ht="1.5" customHeight="1">
      <c r="A36" s="52" t="s">
        <v>270</v>
      </c>
      <c r="B36" s="63" t="s">
        <v>645</v>
      </c>
      <c r="C36" s="63" t="s">
        <v>646</v>
      </c>
      <c r="D36" s="63" t="s">
        <v>647</v>
      </c>
      <c r="E36" s="63" t="s">
        <v>648</v>
      </c>
      <c r="F36" s="63" t="s">
        <v>649</v>
      </c>
      <c r="G36" s="63" t="s">
        <v>650</v>
      </c>
      <c r="H36" s="63" t="s">
        <v>651</v>
      </c>
      <c r="I36" s="63" t="s">
        <v>652</v>
      </c>
      <c r="J36" s="63" t="s">
        <v>653</v>
      </c>
      <c r="K36" s="63" t="s">
        <v>654</v>
      </c>
      <c r="L36" s="63" t="s">
        <v>655</v>
      </c>
      <c r="M36" s="52" t="s">
        <v>656</v>
      </c>
      <c r="N36" s="52" t="s">
        <v>657</v>
      </c>
      <c r="O36" s="52" t="s">
        <v>658</v>
      </c>
      <c r="P36" s="48"/>
      <c r="Q36" s="48"/>
      <c r="R36" s="48"/>
      <c r="S36" s="48"/>
      <c r="T36" s="46"/>
    </row>
    <row r="37" ht="1.5" customHeight="1">
      <c r="A37" s="48"/>
      <c r="B37" s="93"/>
      <c r="C37" s="93"/>
      <c r="D37" s="93"/>
      <c r="E37" s="93"/>
      <c r="F37" s="93"/>
      <c r="G37" s="93"/>
      <c r="H37" s="93"/>
      <c r="I37" s="93"/>
      <c r="J37" s="93"/>
      <c r="K37" s="93"/>
      <c r="L37" s="93"/>
      <c r="M37" s="48"/>
      <c r="N37" s="48"/>
      <c r="O37" s="48"/>
      <c r="P37" s="48"/>
      <c r="Q37" s="48"/>
      <c r="R37" s="48"/>
      <c r="S37" s="48"/>
      <c r="T37" s="46"/>
    </row>
  </sheetData>
  <autoFilter ref="$A$1:$O$31"/>
  <mergeCells count="1">
    <mergeCell ref="B33:P33"/>
  </mergeCells>
  <conditionalFormatting sqref="A1">
    <cfRule type="containsText" dxfId="3" priority="1" operator="containsText" text="SORT BY COLUMN A">
      <formula>NOT(ISERROR(SEARCH(("SORT BY COLUMN A"),(A1))))</formula>
    </cfRule>
  </conditionalFormatting>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7.29"/>
    <col customWidth="1" hidden="1" min="2" max="2" width="10.71"/>
    <col customWidth="1" hidden="1" min="3" max="3" width="13.43"/>
    <col customWidth="1" hidden="1" min="4" max="4" width="13.71"/>
    <col customWidth="1" hidden="1" min="5" max="5" width="14.0"/>
    <col customWidth="1" hidden="1" min="6" max="6" width="13.29"/>
    <col customWidth="1" hidden="1" min="7" max="7" width="15.71"/>
    <col customWidth="1" hidden="1" min="8" max="13" width="7.29"/>
    <col customWidth="1" min="14" max="14" width="16.57"/>
    <col customWidth="1" min="15" max="19" width="7.29"/>
    <col customWidth="1" min="20" max="20" width="17.29"/>
  </cols>
  <sheetData>
    <row r="1">
      <c r="A1" s="86" t="str">
        <f>if(and(A2="Atlanta", A3="Boston", A4="Brooklyn", A5="Charlotte"),"","SORT BY COLUMN A")</f>
        <v/>
      </c>
      <c r="B1" s="111">
        <v>41932.0</v>
      </c>
      <c r="C1" s="67">
        <f>B1+14</f>
        <v>41946</v>
      </c>
      <c r="D1" s="47" t="str">
        <f>POST!E1</f>
        <v>2 - 11/17/2014</v>
      </c>
      <c r="E1" s="47" t="str">
        <f>POST!F1</f>
        <v>3 - 12/1/2014</v>
      </c>
      <c r="F1" s="47" t="str">
        <f>POST!G1</f>
        <v>4 - 12/15/2014</v>
      </c>
      <c r="G1" s="47" t="str">
        <f>POST!H1</f>
        <v>5 - 12/29/2014</v>
      </c>
      <c r="H1" s="47" t="str">
        <f>POST!I1</f>
        <v>6 - 1/12/2015</v>
      </c>
      <c r="I1" s="47" t="str">
        <f>POST!J1</f>
        <v>7 - 1/26/2015</v>
      </c>
      <c r="J1" s="47" t="str">
        <f>POST!K1</f>
        <v>8 - 2/9/2015</v>
      </c>
      <c r="K1" s="47" t="str">
        <f>POST!L1</f>
        <v>9 - 2/23/2015</v>
      </c>
      <c r="L1" s="47" t="str">
        <f>POST!M1</f>
        <v>10 - 3/9/2015</v>
      </c>
      <c r="M1" s="47" t="str">
        <f>POST!N1</f>
        <v>11 - 3/23/2015</v>
      </c>
      <c r="N1" s="47" t="str">
        <f>POST!O1</f>
        <v>12 - 4/6/2015</v>
      </c>
      <c r="O1" s="47" t="str">
        <f>POST!P1</f>
        <v>13 - 4/20/2015</v>
      </c>
      <c r="P1" s="47" t="str">
        <f>POST!Q1</f>
        <v/>
      </c>
      <c r="Q1" s="47" t="str">
        <f>POST!R1</f>
        <v/>
      </c>
      <c r="R1" s="48"/>
      <c r="S1" s="64"/>
      <c r="T1" s="48"/>
    </row>
    <row r="2">
      <c r="A2" s="3" t="s">
        <v>1</v>
      </c>
      <c r="B2" s="3">
        <v>14.0</v>
      </c>
      <c r="C2" s="72">
        <v>16.0</v>
      </c>
      <c r="D2" s="89">
        <v>16.0</v>
      </c>
      <c r="E2" s="90">
        <v>10.0</v>
      </c>
      <c r="F2" s="97"/>
      <c r="G2" s="89">
        <v>1.0</v>
      </c>
      <c r="H2" s="2">
        <v>1.0</v>
      </c>
      <c r="I2" s="89">
        <v>1.0</v>
      </c>
      <c r="J2" s="89">
        <v>2.0</v>
      </c>
      <c r="K2" s="89">
        <v>1.0</v>
      </c>
      <c r="L2" s="97"/>
      <c r="M2" s="89">
        <v>5.0</v>
      </c>
      <c r="N2" s="89">
        <v>5.0</v>
      </c>
      <c r="O2" s="91"/>
      <c r="P2" s="48"/>
      <c r="Q2" s="48"/>
      <c r="R2" s="48"/>
      <c r="S2" s="48"/>
      <c r="T2" s="46"/>
    </row>
    <row r="3">
      <c r="A3" s="3" t="s">
        <v>22</v>
      </c>
      <c r="B3" s="3">
        <v>27.0</v>
      </c>
      <c r="C3" s="72">
        <v>21.0</v>
      </c>
      <c r="D3" s="89">
        <v>19.0</v>
      </c>
      <c r="E3" s="90">
        <v>25.0</v>
      </c>
      <c r="F3" s="97"/>
      <c r="G3" s="89">
        <v>26.0</v>
      </c>
      <c r="H3" s="2">
        <v>27.0</v>
      </c>
      <c r="I3" s="89">
        <v>20.0</v>
      </c>
      <c r="J3" s="89">
        <v>24.0</v>
      </c>
      <c r="K3" s="89">
        <v>26.0</v>
      </c>
      <c r="L3" s="97"/>
      <c r="M3" s="89">
        <v>17.0</v>
      </c>
      <c r="N3" s="89">
        <v>16.0</v>
      </c>
      <c r="O3" s="91"/>
      <c r="P3" s="48"/>
      <c r="Q3" s="48"/>
      <c r="R3" s="48"/>
      <c r="S3" s="48"/>
      <c r="T3" s="46"/>
    </row>
    <row r="4">
      <c r="A4" s="3" t="s">
        <v>23</v>
      </c>
      <c r="B4" s="3">
        <v>18.0</v>
      </c>
      <c r="C4" s="72">
        <v>23.0</v>
      </c>
      <c r="D4" s="89">
        <v>20.0</v>
      </c>
      <c r="E4" s="90">
        <v>21.0</v>
      </c>
      <c r="F4" s="97"/>
      <c r="G4" s="89">
        <v>24.0</v>
      </c>
      <c r="H4" s="2">
        <v>25.0</v>
      </c>
      <c r="I4" s="89">
        <v>24.0</v>
      </c>
      <c r="J4" s="89">
        <v>18.0</v>
      </c>
      <c r="K4" s="89">
        <v>23.0</v>
      </c>
      <c r="L4" s="97"/>
      <c r="M4" s="89">
        <v>24.0</v>
      </c>
      <c r="N4" s="89">
        <v>15.0</v>
      </c>
      <c r="O4" s="91"/>
      <c r="P4" s="48"/>
      <c r="Q4" s="48"/>
      <c r="R4" s="48"/>
      <c r="S4" s="48"/>
      <c r="T4" s="46"/>
    </row>
    <row r="5">
      <c r="A5" s="3" t="s">
        <v>24</v>
      </c>
      <c r="B5" s="3">
        <v>13.0</v>
      </c>
      <c r="C5" s="72">
        <v>18.0</v>
      </c>
      <c r="D5" s="89">
        <v>18.0</v>
      </c>
      <c r="E5" s="90">
        <v>29.0</v>
      </c>
      <c r="F5" s="97"/>
      <c r="G5" s="89">
        <v>21.0</v>
      </c>
      <c r="H5" s="2">
        <v>13.0</v>
      </c>
      <c r="I5" s="89">
        <v>17.0</v>
      </c>
      <c r="J5" s="89">
        <v>17.0</v>
      </c>
      <c r="K5" s="89">
        <v>24.0</v>
      </c>
      <c r="L5" s="97"/>
      <c r="M5" s="89">
        <v>26.0</v>
      </c>
      <c r="N5" s="89">
        <v>23.0</v>
      </c>
      <c r="O5" s="91"/>
      <c r="P5" s="48"/>
      <c r="Q5" s="48"/>
      <c r="R5" s="48"/>
      <c r="S5" s="48"/>
      <c r="T5" s="46"/>
    </row>
    <row r="6">
      <c r="A6" s="3" t="s">
        <v>25</v>
      </c>
      <c r="B6" s="3">
        <v>5.0</v>
      </c>
      <c r="C6" s="72">
        <v>11.0</v>
      </c>
      <c r="D6" s="89">
        <v>7.0</v>
      </c>
      <c r="E6" s="90">
        <v>9.0</v>
      </c>
      <c r="F6" s="97"/>
      <c r="G6" s="89">
        <v>4.0</v>
      </c>
      <c r="H6" s="2">
        <v>11.0</v>
      </c>
      <c r="I6" s="89">
        <v>7.0</v>
      </c>
      <c r="J6" s="89">
        <v>12.0</v>
      </c>
      <c r="K6" s="89">
        <v>10.0</v>
      </c>
      <c r="L6" s="97"/>
      <c r="M6" s="89">
        <v>15.0</v>
      </c>
      <c r="N6" s="89">
        <v>8.0</v>
      </c>
      <c r="O6" s="91"/>
      <c r="P6" s="48"/>
      <c r="Q6" s="48"/>
      <c r="R6" s="48"/>
      <c r="S6" s="48"/>
      <c r="T6" s="46"/>
    </row>
    <row r="7">
      <c r="A7" s="3" t="s">
        <v>26</v>
      </c>
      <c r="B7" s="3">
        <v>3.0</v>
      </c>
      <c r="C7" s="72">
        <v>10.0</v>
      </c>
      <c r="D7" s="89">
        <v>9.0</v>
      </c>
      <c r="E7" s="90">
        <v>11.0</v>
      </c>
      <c r="F7" s="97"/>
      <c r="G7" s="89">
        <v>15.0</v>
      </c>
      <c r="H7" s="2">
        <v>26.0</v>
      </c>
      <c r="I7" s="89">
        <v>4.0</v>
      </c>
      <c r="J7" s="89">
        <v>4.0</v>
      </c>
      <c r="K7" s="89">
        <v>4.0</v>
      </c>
      <c r="L7" s="97"/>
      <c r="M7" s="89">
        <v>2.0</v>
      </c>
      <c r="N7" s="89">
        <v>4.0</v>
      </c>
      <c r="O7" s="91"/>
      <c r="P7" s="48"/>
      <c r="Q7" s="48"/>
      <c r="R7" s="48"/>
      <c r="S7" s="48"/>
      <c r="T7" s="46"/>
    </row>
    <row r="8">
      <c r="A8" s="3" t="s">
        <v>27</v>
      </c>
      <c r="B8" s="3">
        <v>8.0</v>
      </c>
      <c r="C8" s="72">
        <v>6.0</v>
      </c>
      <c r="D8" s="89">
        <v>2.0</v>
      </c>
      <c r="E8" s="90">
        <v>5.0</v>
      </c>
      <c r="F8" s="97"/>
      <c r="G8" s="89">
        <v>10.0</v>
      </c>
      <c r="H8" s="2">
        <v>8.0</v>
      </c>
      <c r="I8" s="89">
        <v>12.0</v>
      </c>
      <c r="J8" s="89">
        <v>8.0</v>
      </c>
      <c r="K8" s="89">
        <v>9.0</v>
      </c>
      <c r="L8" s="97"/>
      <c r="M8" s="89">
        <v>13.0</v>
      </c>
      <c r="N8" s="89">
        <v>12.0</v>
      </c>
      <c r="O8" s="91"/>
      <c r="P8" s="48"/>
      <c r="Q8" s="48"/>
      <c r="R8" s="48"/>
      <c r="S8" s="48"/>
      <c r="T8" s="46"/>
    </row>
    <row r="9">
      <c r="A9" s="3" t="s">
        <v>28</v>
      </c>
      <c r="B9" s="3">
        <v>19.0</v>
      </c>
      <c r="C9" s="72">
        <v>20.0</v>
      </c>
      <c r="D9" s="89">
        <v>27.0</v>
      </c>
      <c r="E9" s="90">
        <v>16.0</v>
      </c>
      <c r="F9" s="97"/>
      <c r="G9" s="89">
        <v>22.0</v>
      </c>
      <c r="H9" s="2">
        <v>20.0</v>
      </c>
      <c r="I9" s="89">
        <v>23.0</v>
      </c>
      <c r="J9" s="89">
        <v>27.0</v>
      </c>
      <c r="K9" s="89">
        <v>27.0</v>
      </c>
      <c r="L9" s="97"/>
      <c r="M9" s="89">
        <v>19.0</v>
      </c>
      <c r="N9" s="89">
        <v>26.0</v>
      </c>
      <c r="O9" s="91"/>
      <c r="P9" s="48"/>
      <c r="Q9" s="48"/>
      <c r="R9" s="48"/>
      <c r="S9" s="48"/>
      <c r="T9" s="46"/>
    </row>
    <row r="10">
      <c r="A10" s="3" t="s">
        <v>29</v>
      </c>
      <c r="B10" s="3">
        <v>20.0</v>
      </c>
      <c r="C10" s="72">
        <v>29.0</v>
      </c>
      <c r="D10" s="89">
        <v>24.0</v>
      </c>
      <c r="E10" s="90">
        <v>28.0</v>
      </c>
      <c r="F10" s="97"/>
      <c r="G10" s="89">
        <v>20.0</v>
      </c>
      <c r="H10" s="2">
        <v>4.0</v>
      </c>
      <c r="I10" s="89">
        <v>21.0</v>
      </c>
      <c r="J10" s="89">
        <v>22.0</v>
      </c>
      <c r="K10" s="89">
        <v>14.0</v>
      </c>
      <c r="L10" s="97"/>
      <c r="M10" s="89">
        <v>22.0</v>
      </c>
      <c r="N10" s="89">
        <v>19.0</v>
      </c>
      <c r="O10" s="91"/>
      <c r="P10" s="48"/>
      <c r="Q10" s="48"/>
      <c r="R10" s="48"/>
      <c r="S10" s="48"/>
      <c r="T10" s="46"/>
    </row>
    <row r="11">
      <c r="A11" s="3" t="s">
        <v>30</v>
      </c>
      <c r="B11" s="3">
        <v>6.0</v>
      </c>
      <c r="C11" s="72">
        <v>2.0</v>
      </c>
      <c r="D11" s="89">
        <v>1.0</v>
      </c>
      <c r="E11" s="90">
        <v>2.0</v>
      </c>
      <c r="F11" s="97"/>
      <c r="G11" s="89">
        <v>5.0</v>
      </c>
      <c r="H11" s="2">
        <v>2.0</v>
      </c>
      <c r="I11" s="89">
        <v>2.0</v>
      </c>
      <c r="J11" s="89">
        <v>3.0</v>
      </c>
      <c r="K11" s="89">
        <v>2.0</v>
      </c>
      <c r="L11" s="97"/>
      <c r="M11" s="89">
        <v>1.0</v>
      </c>
      <c r="N11" s="89">
        <v>1.0</v>
      </c>
      <c r="O11" s="91"/>
      <c r="P11" s="48"/>
      <c r="Q11" s="48"/>
      <c r="R11" s="48"/>
      <c r="S11" s="48"/>
      <c r="T11" s="46"/>
    </row>
    <row r="12">
      <c r="A12" s="3" t="s">
        <v>31</v>
      </c>
      <c r="B12" s="3">
        <v>10.0</v>
      </c>
      <c r="C12" s="72">
        <v>7.0</v>
      </c>
      <c r="D12" s="89">
        <v>5.0</v>
      </c>
      <c r="E12" s="90">
        <v>7.0</v>
      </c>
      <c r="F12" s="97"/>
      <c r="G12" s="89">
        <v>6.0</v>
      </c>
      <c r="H12" s="2">
        <v>5.0</v>
      </c>
      <c r="I12" s="89">
        <v>10.0</v>
      </c>
      <c r="J12" s="89">
        <v>11.0</v>
      </c>
      <c r="K12" s="89">
        <v>8.0</v>
      </c>
      <c r="L12" s="97"/>
      <c r="M12" s="89">
        <v>9.0</v>
      </c>
      <c r="N12" s="89">
        <v>6.0</v>
      </c>
      <c r="O12" s="91"/>
      <c r="P12" s="48"/>
      <c r="Q12" s="48"/>
      <c r="R12" s="48"/>
      <c r="S12" s="48"/>
      <c r="T12" s="46"/>
    </row>
    <row r="13">
      <c r="A13" s="3" t="s">
        <v>32</v>
      </c>
      <c r="B13" s="3">
        <v>25.0</v>
      </c>
      <c r="C13" s="52">
        <v>27.0</v>
      </c>
      <c r="D13" s="89">
        <v>21.0</v>
      </c>
      <c r="E13" s="90">
        <v>19.0</v>
      </c>
      <c r="F13" s="97"/>
      <c r="G13" s="89">
        <v>19.0</v>
      </c>
      <c r="H13" s="2">
        <v>21.0</v>
      </c>
      <c r="I13" s="89">
        <v>22.0</v>
      </c>
      <c r="J13" s="89">
        <v>19.0</v>
      </c>
      <c r="K13" s="89">
        <v>15.0</v>
      </c>
      <c r="L13" s="97"/>
      <c r="M13" s="89">
        <v>21.0</v>
      </c>
      <c r="N13" s="89">
        <v>21.0</v>
      </c>
      <c r="O13" s="91"/>
      <c r="P13" s="48"/>
      <c r="Q13" s="48"/>
      <c r="R13" s="48"/>
      <c r="S13" s="48"/>
      <c r="T13" s="46"/>
    </row>
    <row r="14">
      <c r="A14" s="3" t="s">
        <v>33</v>
      </c>
      <c r="B14" s="3">
        <v>2.0</v>
      </c>
      <c r="C14" s="72">
        <v>13.0</v>
      </c>
      <c r="D14" s="89">
        <v>13.0</v>
      </c>
      <c r="E14" s="90">
        <v>8.0</v>
      </c>
      <c r="F14" s="97"/>
      <c r="G14" s="89">
        <v>11.0</v>
      </c>
      <c r="H14" s="2">
        <v>7.0</v>
      </c>
      <c r="I14" s="89">
        <v>3.0</v>
      </c>
      <c r="J14" s="89">
        <v>16.0</v>
      </c>
      <c r="K14" s="89">
        <v>6.0</v>
      </c>
      <c r="L14" s="97"/>
      <c r="M14" s="89">
        <v>6.0</v>
      </c>
      <c r="N14" s="89">
        <v>3.0</v>
      </c>
      <c r="O14" s="91"/>
      <c r="P14" s="48"/>
      <c r="Q14" s="48"/>
      <c r="R14" s="48"/>
      <c r="S14" s="48"/>
      <c r="T14" s="46"/>
    </row>
    <row r="15">
      <c r="A15" s="3" t="s">
        <v>34</v>
      </c>
      <c r="B15" s="3">
        <v>23.0</v>
      </c>
      <c r="C15" s="72">
        <v>28.0</v>
      </c>
      <c r="D15" s="89">
        <v>29.0</v>
      </c>
      <c r="E15" s="90">
        <v>22.0</v>
      </c>
      <c r="F15" s="97"/>
      <c r="G15" s="89">
        <v>25.0</v>
      </c>
      <c r="H15" s="2">
        <v>23.0</v>
      </c>
      <c r="I15" s="89">
        <v>27.0</v>
      </c>
      <c r="J15" s="89">
        <v>30.0</v>
      </c>
      <c r="K15" s="89">
        <v>29.0</v>
      </c>
      <c r="L15" s="97"/>
      <c r="M15" s="89">
        <v>27.0</v>
      </c>
      <c r="N15" s="89">
        <v>27.0</v>
      </c>
      <c r="O15" s="91"/>
      <c r="P15" s="48"/>
      <c r="Q15" s="48"/>
      <c r="R15" s="48"/>
      <c r="S15" s="48"/>
      <c r="T15" s="46"/>
    </row>
    <row r="16">
      <c r="A16" s="3" t="s">
        <v>35</v>
      </c>
      <c r="B16" s="3">
        <v>7.0</v>
      </c>
      <c r="C16" s="72">
        <v>5.0</v>
      </c>
      <c r="D16" s="89">
        <v>3.0</v>
      </c>
      <c r="E16" s="90">
        <v>1.0</v>
      </c>
      <c r="F16" s="97"/>
      <c r="G16" s="89">
        <v>8.0</v>
      </c>
      <c r="H16" s="2">
        <v>10.0</v>
      </c>
      <c r="I16" s="89">
        <v>5.0</v>
      </c>
      <c r="J16" s="89">
        <v>1.0</v>
      </c>
      <c r="K16" s="89">
        <v>3.0</v>
      </c>
      <c r="L16" s="97"/>
      <c r="M16" s="89">
        <v>4.0</v>
      </c>
      <c r="N16" s="89">
        <v>9.0</v>
      </c>
      <c r="O16" s="91"/>
      <c r="P16" s="48"/>
      <c r="Q16" s="48"/>
      <c r="R16" s="48"/>
      <c r="S16" s="48"/>
      <c r="T16" s="46"/>
    </row>
    <row r="17">
      <c r="A17" s="3" t="s">
        <v>37</v>
      </c>
      <c r="B17" s="3">
        <v>9.0</v>
      </c>
      <c r="C17" s="72">
        <v>4.0</v>
      </c>
      <c r="D17" s="89">
        <v>14.0</v>
      </c>
      <c r="E17" s="90">
        <v>14.0</v>
      </c>
      <c r="F17" s="97"/>
      <c r="G17" s="89">
        <v>23.0</v>
      </c>
      <c r="H17" s="2">
        <v>22.0</v>
      </c>
      <c r="I17" s="89">
        <v>18.0</v>
      </c>
      <c r="J17" s="89">
        <v>20.0</v>
      </c>
      <c r="K17" s="89">
        <v>22.0</v>
      </c>
      <c r="L17" s="97"/>
      <c r="M17" s="89">
        <v>14.0</v>
      </c>
      <c r="N17" s="89">
        <v>22.0</v>
      </c>
      <c r="O17" s="91"/>
      <c r="P17" s="48"/>
      <c r="Q17" s="48"/>
      <c r="R17" s="48"/>
      <c r="S17" s="48"/>
      <c r="T17" s="46"/>
    </row>
    <row r="18">
      <c r="A18" s="3" t="s">
        <v>38</v>
      </c>
      <c r="B18" s="3">
        <v>24.0</v>
      </c>
      <c r="C18" s="72">
        <v>26.0</v>
      </c>
      <c r="D18" s="89">
        <v>17.0</v>
      </c>
      <c r="E18" s="90">
        <v>18.0</v>
      </c>
      <c r="F18" s="97"/>
      <c r="G18" s="89">
        <v>13.0</v>
      </c>
      <c r="H18" s="2">
        <v>16.0</v>
      </c>
      <c r="I18" s="89">
        <v>16.0</v>
      </c>
      <c r="J18" s="89">
        <v>6.0</v>
      </c>
      <c r="K18" s="89">
        <v>13.0</v>
      </c>
      <c r="L18" s="97"/>
      <c r="M18" s="89">
        <v>20.0</v>
      </c>
      <c r="N18" s="89">
        <v>20.0</v>
      </c>
      <c r="O18" s="91"/>
      <c r="P18" s="48"/>
      <c r="Q18" s="48"/>
      <c r="R18" s="48"/>
      <c r="S18" s="48"/>
      <c r="T18" s="46"/>
    </row>
    <row r="19">
      <c r="A19" s="3" t="s">
        <v>39</v>
      </c>
      <c r="B19" s="3">
        <v>26.0</v>
      </c>
      <c r="C19" s="72">
        <v>25.0</v>
      </c>
      <c r="D19" s="89">
        <v>28.0</v>
      </c>
      <c r="E19" s="90">
        <v>27.0</v>
      </c>
      <c r="F19" s="97"/>
      <c r="G19" s="89">
        <v>29.0</v>
      </c>
      <c r="H19" s="2">
        <v>29.0</v>
      </c>
      <c r="I19" s="89">
        <v>30.0</v>
      </c>
      <c r="J19" s="89">
        <v>23.0</v>
      </c>
      <c r="K19" s="89">
        <v>19.0</v>
      </c>
      <c r="L19" s="97"/>
      <c r="M19" s="89">
        <v>29.0</v>
      </c>
      <c r="N19" s="89">
        <v>29.0</v>
      </c>
      <c r="O19" s="91"/>
      <c r="P19" s="48"/>
      <c r="Q19" s="48"/>
      <c r="R19" s="48"/>
      <c r="S19" s="48"/>
      <c r="T19" s="46"/>
    </row>
    <row r="20">
      <c r="A20" s="3" t="s">
        <v>40</v>
      </c>
      <c r="B20" s="3">
        <v>17.0</v>
      </c>
      <c r="C20" s="72">
        <v>12.0</v>
      </c>
      <c r="D20" s="89">
        <v>10.0</v>
      </c>
      <c r="E20" s="90">
        <v>15.0</v>
      </c>
      <c r="F20" s="97"/>
      <c r="G20" s="89">
        <v>16.0</v>
      </c>
      <c r="H20" s="2">
        <v>12.0</v>
      </c>
      <c r="I20" s="89">
        <v>14.0</v>
      </c>
      <c r="J20" s="89">
        <v>7.0</v>
      </c>
      <c r="K20" s="89">
        <v>18.0</v>
      </c>
      <c r="L20" s="97"/>
      <c r="M20" s="89">
        <v>18.0</v>
      </c>
      <c r="N20" s="89">
        <v>10.0</v>
      </c>
      <c r="O20" s="91"/>
      <c r="P20" s="48"/>
      <c r="Q20" s="48"/>
      <c r="R20" s="48"/>
      <c r="S20" s="48"/>
      <c r="T20" s="46"/>
    </row>
    <row r="21">
      <c r="A21" s="3" t="s">
        <v>41</v>
      </c>
      <c r="B21" s="3">
        <v>21.0</v>
      </c>
      <c r="C21" s="72">
        <v>14.0</v>
      </c>
      <c r="D21" s="89">
        <v>26.0</v>
      </c>
      <c r="E21" s="90">
        <v>26.0</v>
      </c>
      <c r="F21" s="91"/>
      <c r="G21" s="89">
        <v>30.0</v>
      </c>
      <c r="H21" s="2">
        <v>30.0</v>
      </c>
      <c r="I21" s="89">
        <v>29.0</v>
      </c>
      <c r="J21" s="89">
        <v>28.0</v>
      </c>
      <c r="K21" s="89">
        <v>30.0</v>
      </c>
      <c r="L21" s="97"/>
      <c r="M21" s="89">
        <v>30.0</v>
      </c>
      <c r="N21" s="89">
        <v>28.0</v>
      </c>
      <c r="O21" s="91"/>
      <c r="P21" s="48"/>
      <c r="Q21" s="48"/>
      <c r="R21" s="48"/>
      <c r="S21" s="48"/>
      <c r="T21" s="46"/>
    </row>
    <row r="22">
      <c r="A22" s="3" t="s">
        <v>42</v>
      </c>
      <c r="B22" s="3">
        <v>4.0</v>
      </c>
      <c r="C22" s="72">
        <v>19.0</v>
      </c>
      <c r="D22" s="89">
        <v>23.0</v>
      </c>
      <c r="E22" s="90">
        <v>20.0</v>
      </c>
      <c r="F22" s="97"/>
      <c r="G22" s="89">
        <v>17.0</v>
      </c>
      <c r="H22" s="2">
        <v>18.0</v>
      </c>
      <c r="I22" s="89">
        <v>15.0</v>
      </c>
      <c r="J22" s="89">
        <v>15.0</v>
      </c>
      <c r="K22" s="89">
        <v>5.0</v>
      </c>
      <c r="L22" s="97"/>
      <c r="M22" s="89">
        <v>7.0</v>
      </c>
      <c r="N22" s="89">
        <v>13.0</v>
      </c>
      <c r="O22" s="91"/>
      <c r="P22" s="48"/>
      <c r="Q22" s="48"/>
      <c r="R22" s="48"/>
      <c r="S22" s="48"/>
      <c r="T22" s="46"/>
    </row>
    <row r="23">
      <c r="A23" s="3" t="s">
        <v>43</v>
      </c>
      <c r="B23" s="3">
        <v>29.0</v>
      </c>
      <c r="C23" s="72">
        <v>24.0</v>
      </c>
      <c r="D23" s="89">
        <v>25.0</v>
      </c>
      <c r="E23" s="90">
        <v>24.0</v>
      </c>
      <c r="F23" s="97"/>
      <c r="G23" s="89">
        <v>27.0</v>
      </c>
      <c r="H23" s="2">
        <v>28.0</v>
      </c>
      <c r="I23" s="89">
        <v>26.0</v>
      </c>
      <c r="J23" s="89">
        <v>29.0</v>
      </c>
      <c r="K23" s="89">
        <v>21.0</v>
      </c>
      <c r="L23" s="97"/>
      <c r="M23" s="89">
        <v>28.0</v>
      </c>
      <c r="N23" s="89">
        <v>25.0</v>
      </c>
      <c r="O23" s="91"/>
      <c r="P23" s="48"/>
      <c r="Q23" s="48"/>
      <c r="R23" s="48"/>
      <c r="S23" s="48"/>
      <c r="T23" s="46"/>
    </row>
    <row r="24">
      <c r="A24" s="3" t="s">
        <v>44</v>
      </c>
      <c r="B24" s="3">
        <v>30.0</v>
      </c>
      <c r="C24" s="72">
        <v>30.0</v>
      </c>
      <c r="D24" s="89">
        <v>30.0</v>
      </c>
      <c r="E24" s="90">
        <v>30.0</v>
      </c>
      <c r="F24" s="97"/>
      <c r="G24" s="89">
        <v>28.0</v>
      </c>
      <c r="H24" s="2">
        <v>24.0</v>
      </c>
      <c r="I24" s="89">
        <v>28.0</v>
      </c>
      <c r="J24" s="89">
        <v>26.0</v>
      </c>
      <c r="K24" s="89">
        <v>28.0</v>
      </c>
      <c r="L24" s="97"/>
      <c r="M24" s="89">
        <v>25.0</v>
      </c>
      <c r="N24" s="89">
        <v>30.0</v>
      </c>
      <c r="O24" s="91"/>
      <c r="P24" s="48"/>
      <c r="Q24" s="48"/>
      <c r="R24" s="48"/>
      <c r="S24" s="48"/>
      <c r="T24" s="46"/>
    </row>
    <row r="25">
      <c r="A25" s="3" t="s">
        <v>45</v>
      </c>
      <c r="B25" s="3">
        <v>15.0</v>
      </c>
      <c r="C25" s="72">
        <v>9.0</v>
      </c>
      <c r="D25" s="89">
        <v>15.0</v>
      </c>
      <c r="E25" s="90">
        <v>17.0</v>
      </c>
      <c r="F25" s="97"/>
      <c r="G25" s="89">
        <v>12.0</v>
      </c>
      <c r="H25" s="2">
        <v>14.0</v>
      </c>
      <c r="I25" s="89">
        <v>13.0</v>
      </c>
      <c r="J25" s="89">
        <v>13.0</v>
      </c>
      <c r="K25" s="89">
        <v>17.0</v>
      </c>
      <c r="L25" s="97"/>
      <c r="M25" s="89">
        <v>12.0</v>
      </c>
      <c r="N25" s="89">
        <v>18.0</v>
      </c>
      <c r="O25" s="91"/>
      <c r="P25" s="48"/>
      <c r="Q25" s="48"/>
      <c r="R25" s="48"/>
      <c r="S25" s="48"/>
      <c r="T25" s="46"/>
    </row>
    <row r="26">
      <c r="A26" s="3" t="s">
        <v>46</v>
      </c>
      <c r="B26" s="3">
        <v>11.0</v>
      </c>
      <c r="C26" s="72">
        <v>17.0</v>
      </c>
      <c r="D26" s="89">
        <v>4.0</v>
      </c>
      <c r="E26" s="90">
        <v>4.0</v>
      </c>
      <c r="F26" s="97"/>
      <c r="G26" s="89">
        <v>2.0</v>
      </c>
      <c r="H26" s="2">
        <v>3.0</v>
      </c>
      <c r="I26" s="89">
        <v>11.0</v>
      </c>
      <c r="J26" s="89">
        <v>9.0</v>
      </c>
      <c r="K26" s="89">
        <v>12.0</v>
      </c>
      <c r="L26" s="97"/>
      <c r="M26" s="89">
        <v>10.0</v>
      </c>
      <c r="N26" s="89">
        <v>7.0</v>
      </c>
      <c r="O26" s="91"/>
      <c r="P26" s="48"/>
      <c r="Q26" s="48"/>
      <c r="R26" s="48"/>
      <c r="S26" s="48"/>
      <c r="T26" s="46"/>
    </row>
    <row r="27">
      <c r="A27" s="3" t="s">
        <v>47</v>
      </c>
      <c r="B27" s="3">
        <v>22.0</v>
      </c>
      <c r="C27" s="72">
        <v>3.0</v>
      </c>
      <c r="D27" s="89">
        <v>11.0</v>
      </c>
      <c r="E27" s="90">
        <v>12.0</v>
      </c>
      <c r="F27" s="97"/>
      <c r="G27" s="89">
        <v>14.0</v>
      </c>
      <c r="H27" s="2">
        <v>17.0</v>
      </c>
      <c r="I27" s="89">
        <v>25.0</v>
      </c>
      <c r="J27" s="89">
        <v>25.0</v>
      </c>
      <c r="K27" s="89">
        <v>25.0</v>
      </c>
      <c r="L27" s="97"/>
      <c r="M27" s="89">
        <v>23.0</v>
      </c>
      <c r="N27" s="89">
        <v>24.0</v>
      </c>
      <c r="O27" s="91"/>
      <c r="P27" s="48"/>
      <c r="Q27" s="48"/>
      <c r="R27" s="48"/>
      <c r="S27" s="48"/>
      <c r="T27" s="46"/>
    </row>
    <row r="28">
      <c r="A28" s="3" t="s">
        <v>48</v>
      </c>
      <c r="B28" s="3">
        <v>1.0</v>
      </c>
      <c r="C28" s="72">
        <v>1.0</v>
      </c>
      <c r="D28" s="89">
        <v>12.0</v>
      </c>
      <c r="E28" s="90">
        <v>3.0</v>
      </c>
      <c r="F28" s="97"/>
      <c r="G28" s="89">
        <v>9.0</v>
      </c>
      <c r="H28" s="2">
        <v>6.0</v>
      </c>
      <c r="I28" s="89">
        <v>8.0</v>
      </c>
      <c r="J28" s="89">
        <v>10.0</v>
      </c>
      <c r="K28" s="89">
        <v>11.0</v>
      </c>
      <c r="L28" s="97"/>
      <c r="M28" s="89">
        <v>3.0</v>
      </c>
      <c r="N28" s="89">
        <v>2.0</v>
      </c>
      <c r="O28" s="91"/>
      <c r="P28" s="48"/>
      <c r="Q28" s="48"/>
      <c r="R28" s="48"/>
      <c r="S28" s="48"/>
      <c r="T28" s="46"/>
    </row>
    <row r="29">
      <c r="A29" s="3" t="s">
        <v>49</v>
      </c>
      <c r="B29" s="3">
        <v>16.0</v>
      </c>
      <c r="C29" s="72">
        <v>8.0</v>
      </c>
      <c r="D29" s="89">
        <v>6.0</v>
      </c>
      <c r="E29" s="90">
        <v>6.0</v>
      </c>
      <c r="F29" s="97"/>
      <c r="G29" s="89">
        <v>3.0</v>
      </c>
      <c r="H29" s="2">
        <v>15.0</v>
      </c>
      <c r="I29" s="89">
        <v>12.0</v>
      </c>
      <c r="J29" s="89">
        <v>5.0</v>
      </c>
      <c r="K29" s="89">
        <v>7.0</v>
      </c>
      <c r="L29" s="97"/>
      <c r="M29" s="89">
        <v>16.0</v>
      </c>
      <c r="N29" s="89">
        <v>17.0</v>
      </c>
      <c r="O29" s="91"/>
      <c r="P29" s="48"/>
      <c r="Q29" s="48"/>
      <c r="R29" s="48"/>
      <c r="S29" s="48"/>
      <c r="T29" s="46"/>
    </row>
    <row r="30">
      <c r="A30" s="3" t="s">
        <v>50</v>
      </c>
      <c r="B30" s="3">
        <v>28.0</v>
      </c>
      <c r="C30" s="72">
        <v>22.0</v>
      </c>
      <c r="D30" s="89">
        <v>22.0</v>
      </c>
      <c r="E30" s="90">
        <v>23.0</v>
      </c>
      <c r="F30" s="97"/>
      <c r="G30" s="89">
        <v>18.0</v>
      </c>
      <c r="H30" s="2">
        <v>19.0</v>
      </c>
      <c r="I30" s="89">
        <v>19.0</v>
      </c>
      <c r="J30" s="89">
        <v>21.0</v>
      </c>
      <c r="K30" s="89">
        <v>20.0</v>
      </c>
      <c r="L30" s="97"/>
      <c r="M30" s="89">
        <v>11.0</v>
      </c>
      <c r="N30" s="89">
        <v>14.0</v>
      </c>
      <c r="O30" s="91"/>
      <c r="P30" s="48"/>
      <c r="Q30" s="48"/>
      <c r="R30" s="48"/>
      <c r="S30" s="48"/>
      <c r="T30" s="46"/>
    </row>
    <row r="31">
      <c r="A31" s="3" t="s">
        <v>51</v>
      </c>
      <c r="B31" s="3">
        <v>12.0</v>
      </c>
      <c r="C31" s="72">
        <v>15.0</v>
      </c>
      <c r="D31" s="89">
        <v>8.0</v>
      </c>
      <c r="E31" s="90">
        <v>13.0</v>
      </c>
      <c r="F31" s="97"/>
      <c r="G31" s="89">
        <v>7.0</v>
      </c>
      <c r="H31" s="2">
        <v>9.0</v>
      </c>
      <c r="I31" s="89">
        <v>9.0</v>
      </c>
      <c r="J31" s="89">
        <v>14.0</v>
      </c>
      <c r="K31" s="89">
        <v>16.0</v>
      </c>
      <c r="L31" s="97"/>
      <c r="M31" s="89">
        <v>8.0</v>
      </c>
      <c r="N31" s="89">
        <v>11.0</v>
      </c>
      <c r="O31" s="91"/>
      <c r="P31" s="48"/>
      <c r="Q31" s="48"/>
      <c r="R31" s="48"/>
      <c r="S31" s="48"/>
      <c r="T31" s="46"/>
    </row>
    <row r="32">
      <c r="A32" s="46"/>
    </row>
    <row r="33">
      <c r="A33" s="46"/>
      <c r="B33" s="93"/>
      <c r="C33" s="64"/>
      <c r="D33" s="47" t="str">
        <f>POST!M10</f>
        <v>Again do not make changes to the cells. Someone moved a cell &amp; it's contents and it messed with the formula (probably dragged and dropped it).</v>
      </c>
      <c r="E33" s="61"/>
      <c r="F33" s="64"/>
      <c r="G33" s="48"/>
      <c r="H33" s="48"/>
      <c r="I33" s="48"/>
      <c r="J33" s="48"/>
      <c r="K33" s="48"/>
      <c r="L33" s="48"/>
      <c r="M33" s="48"/>
      <c r="N33" s="48"/>
      <c r="O33" s="48"/>
      <c r="P33" s="48"/>
    </row>
    <row r="34" ht="8.25" customHeight="1">
      <c r="A34" s="3" t="s">
        <v>507</v>
      </c>
      <c r="C34" s="6" t="str">
        <f>REC!C148</f>
        <v>2-1</v>
      </c>
      <c r="D34" s="6" t="str">
        <f>REC!D148</f>
        <v>3-2</v>
      </c>
      <c r="E34" s="6" t="str">
        <f>REC!E148</f>
        <v>6-2</v>
      </c>
      <c r="F34" s="6" t="str">
        <f>REC!F148</f>
        <v>5-2</v>
      </c>
      <c r="G34" s="6" t="str">
        <f>REC!G148</f>
        <v>4-19</v>
      </c>
      <c r="H34" s="6" t="str">
        <f>REC!H148</f>
        <v>5--13</v>
      </c>
      <c r="I34" s="6" t="str">
        <f>REC!I148</f>
        <v>5-1</v>
      </c>
      <c r="J34" s="6" t="str">
        <f>REC!J148</f>
        <v>3-5</v>
      </c>
      <c r="K34" s="6" t="str">
        <f>REC!K148</f>
        <v>4-0</v>
      </c>
      <c r="L34" s="6" t="str">
        <f>REC!L148</f>
        <v>3-4</v>
      </c>
      <c r="M34" s="6" t="str">
        <f>REC!M148</f>
        <v>6-2</v>
      </c>
      <c r="N34" s="6" t="str">
        <f>REC!N148</f>
        <v>6-1</v>
      </c>
      <c r="O34" s="6" t="str">
        <f>REC!O148</f>
        <v>-52--26</v>
      </c>
    </row>
    <row r="35">
      <c r="A35" s="52" t="s">
        <v>509</v>
      </c>
      <c r="B35" s="112"/>
      <c r="C35" s="6" t="str">
        <f>REC!C180</f>
        <v>2-1</v>
      </c>
      <c r="D35" s="6" t="str">
        <f>REC!D180</f>
        <v>5-3</v>
      </c>
      <c r="E35" s="6" t="str">
        <f>REC!E180</f>
        <v>11-5</v>
      </c>
      <c r="F35" s="6" t="str">
        <f>REC!F180</f>
        <v>16-7</v>
      </c>
      <c r="G35" s="6" t="str">
        <f>REC!G180</f>
        <v>20-26</v>
      </c>
      <c r="H35" s="6" t="str">
        <f>REC!H180</f>
        <v>25-13</v>
      </c>
      <c r="I35" s="6" t="str">
        <f>REC!I180</f>
        <v>30-14</v>
      </c>
      <c r="J35" s="6" t="str">
        <f>REC!J180</f>
        <v>33-19</v>
      </c>
      <c r="K35" s="6" t="str">
        <f>REC!K180</f>
        <v>37-19</v>
      </c>
      <c r="L35" s="6" t="str">
        <f>REC!L180</f>
        <v>40-23</v>
      </c>
      <c r="M35" s="6" t="str">
        <f>REC!M180</f>
        <v>46-25</v>
      </c>
      <c r="N35" s="6" t="str">
        <f>REC!N180</f>
        <v>52-26</v>
      </c>
      <c r="O35" s="6" t="str">
        <f>REC!O180</f>
        <v>-</v>
      </c>
      <c r="P35" s="112"/>
      <c r="Q35" s="112"/>
      <c r="R35" s="112"/>
      <c r="S35" s="112"/>
    </row>
    <row r="36" ht="219.75" customHeight="1">
      <c r="A36" s="52" t="s">
        <v>270</v>
      </c>
      <c r="B36" s="113" t="s">
        <v>659</v>
      </c>
      <c r="C36" s="48"/>
      <c r="D36" s="52" t="s">
        <v>660</v>
      </c>
      <c r="E36" s="52" t="s">
        <v>661</v>
      </c>
      <c r="F36" s="48"/>
      <c r="G36" s="52" t="s">
        <v>662</v>
      </c>
      <c r="H36" s="52" t="s">
        <v>663</v>
      </c>
      <c r="I36" s="52" t="s">
        <v>664</v>
      </c>
      <c r="J36" s="52" t="s">
        <v>665</v>
      </c>
      <c r="K36" s="52" t="s">
        <v>666</v>
      </c>
      <c r="L36" s="48"/>
      <c r="M36" s="52" t="s">
        <v>667</v>
      </c>
      <c r="N36" s="52" t="s">
        <v>668</v>
      </c>
      <c r="O36" s="48"/>
      <c r="P36" s="48"/>
      <c r="Q36" s="48"/>
      <c r="R36" s="48"/>
      <c r="S36" s="48"/>
    </row>
    <row r="37">
      <c r="A37" s="46"/>
      <c r="B37" s="48"/>
      <c r="C37" s="48"/>
      <c r="D37" s="48"/>
      <c r="E37" s="48"/>
      <c r="F37" s="48"/>
      <c r="G37" s="48"/>
      <c r="H37" s="48"/>
      <c r="I37" s="48"/>
      <c r="J37" s="48"/>
      <c r="K37" s="48"/>
      <c r="L37" s="48"/>
      <c r="M37" s="48"/>
      <c r="N37" s="48"/>
      <c r="O37" s="48"/>
      <c r="P37" s="48"/>
      <c r="Q37" s="48"/>
      <c r="R37" s="48"/>
      <c r="S37" s="48"/>
    </row>
  </sheetData>
  <autoFilter ref="$A$1:$O$31"/>
  <conditionalFormatting sqref="A1">
    <cfRule type="containsText" dxfId="3" priority="1" operator="containsText" text="SORT BY COLUMN A">
      <formula>NOT(ISERROR(SEARCH(("SORT BY COLUMN A"),(A1))))</formula>
    </cfRule>
  </conditionalFormatting>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24.0"/>
    <col customWidth="1" min="2" max="19" width="7.29"/>
    <col customWidth="1" min="20" max="20" width="17.29"/>
  </cols>
  <sheetData>
    <row r="1">
      <c r="A1" s="86" t="str">
        <f>if(and(A2="Atlanta", A3="Boston", A4="Brooklyn", A5="Charlotte"),"","SORT BY COLUMN A")</f>
        <v/>
      </c>
      <c r="B1" s="47" t="str">
        <f>POST!C1</f>
        <v>0 - 10/20/2014</v>
      </c>
      <c r="C1" s="47" t="str">
        <f>POST!D1</f>
        <v>1 - 11/3/2014</v>
      </c>
      <c r="D1" s="47" t="str">
        <f>POST!E1</f>
        <v>2 - 11/17/2014</v>
      </c>
      <c r="E1" s="47" t="str">
        <f>POST!F1</f>
        <v>3 - 12/1/2014</v>
      </c>
      <c r="F1" s="47" t="str">
        <f>POST!G1</f>
        <v>4 - 12/15/2014</v>
      </c>
      <c r="G1" s="47" t="str">
        <f>POST!H1</f>
        <v>5 - 12/29/2014</v>
      </c>
      <c r="H1" s="47" t="str">
        <f>POST!I1</f>
        <v>6 - 1/12/2015</v>
      </c>
      <c r="I1" s="47" t="str">
        <f>POST!J1</f>
        <v>7 - 1/26/2015</v>
      </c>
      <c r="J1" s="47" t="str">
        <f>POST!K1</f>
        <v>8 - 2/9/2015</v>
      </c>
      <c r="K1" s="47" t="str">
        <f>POST!L1</f>
        <v>9 - 2/23/2015</v>
      </c>
      <c r="L1" s="47" t="str">
        <f>POST!M1</f>
        <v>10 - 3/9/2015</v>
      </c>
      <c r="M1" s="47" t="str">
        <f>POST!N1</f>
        <v>11 - 3/23/2015</v>
      </c>
      <c r="N1" s="47" t="str">
        <f>POST!O1</f>
        <v>12 - 4/6/2015</v>
      </c>
      <c r="O1" s="47" t="str">
        <f>POST!P1</f>
        <v>13 - 4/20/2015</v>
      </c>
      <c r="P1" s="99"/>
      <c r="Q1" s="99"/>
      <c r="S1" s="99"/>
    </row>
    <row r="2">
      <c r="A2" s="3" t="s">
        <v>1</v>
      </c>
      <c r="B2" s="100">
        <v>16.0</v>
      </c>
      <c r="C2" s="92">
        <v>11.0</v>
      </c>
      <c r="D2" s="92">
        <v>15.0</v>
      </c>
      <c r="E2" s="101">
        <v>11.0</v>
      </c>
      <c r="F2" s="75">
        <v>9.0</v>
      </c>
      <c r="G2" s="92">
        <v>4.0</v>
      </c>
      <c r="H2" s="92">
        <v>2.0</v>
      </c>
      <c r="I2" s="101">
        <v>1.0</v>
      </c>
      <c r="J2" s="92">
        <v>2.0</v>
      </c>
      <c r="K2" s="92">
        <v>2.0</v>
      </c>
      <c r="L2" s="92">
        <v>2.0</v>
      </c>
      <c r="M2" s="92">
        <v>7.0</v>
      </c>
      <c r="N2" s="92">
        <v>6.0</v>
      </c>
      <c r="O2" s="92">
        <v>3.0</v>
      </c>
    </row>
    <row r="3">
      <c r="A3" s="3" t="s">
        <v>22</v>
      </c>
      <c r="B3" s="100">
        <v>28.0</v>
      </c>
      <c r="C3" s="92">
        <v>18.0</v>
      </c>
      <c r="D3" s="92">
        <v>20.0</v>
      </c>
      <c r="E3" s="101">
        <v>24.0</v>
      </c>
      <c r="F3" s="75">
        <v>23.0</v>
      </c>
      <c r="G3" s="92">
        <v>24.0</v>
      </c>
      <c r="H3" s="92">
        <v>26.0</v>
      </c>
      <c r="I3" s="101">
        <v>24.0</v>
      </c>
      <c r="J3" s="92">
        <v>22.0</v>
      </c>
      <c r="K3" s="92">
        <v>21.0</v>
      </c>
      <c r="L3" s="92">
        <v>21.0</v>
      </c>
      <c r="M3" s="92">
        <v>14.0</v>
      </c>
      <c r="N3" s="92">
        <v>17.0</v>
      </c>
      <c r="O3" s="92">
        <v>15.0</v>
      </c>
    </row>
    <row r="4">
      <c r="A4" s="3" t="s">
        <v>23</v>
      </c>
      <c r="B4" s="100">
        <v>18.0</v>
      </c>
      <c r="C4" s="92">
        <v>14.0</v>
      </c>
      <c r="D4" s="92">
        <v>18.0</v>
      </c>
      <c r="E4" s="101">
        <v>20.0</v>
      </c>
      <c r="F4" s="75">
        <v>18.0</v>
      </c>
      <c r="G4" s="92">
        <v>18.0</v>
      </c>
      <c r="H4" s="92">
        <v>22.0</v>
      </c>
      <c r="I4" s="101">
        <v>20.0</v>
      </c>
      <c r="J4" s="92">
        <v>20.0</v>
      </c>
      <c r="K4" s="92">
        <v>19.0</v>
      </c>
      <c r="L4" s="92">
        <v>22.0</v>
      </c>
      <c r="M4" s="92">
        <v>18.0</v>
      </c>
      <c r="N4" s="92">
        <v>13.0</v>
      </c>
      <c r="O4" s="92">
        <v>16.0</v>
      </c>
    </row>
    <row r="5">
      <c r="A5" s="3" t="s">
        <v>24</v>
      </c>
      <c r="B5" s="100">
        <v>15.0</v>
      </c>
      <c r="C5" s="92">
        <v>20.0</v>
      </c>
      <c r="D5" s="92">
        <v>19.0</v>
      </c>
      <c r="E5" s="101">
        <v>28.0</v>
      </c>
      <c r="F5" s="75">
        <v>24.0</v>
      </c>
      <c r="G5" s="92">
        <v>25.0</v>
      </c>
      <c r="H5" s="92">
        <v>19.0</v>
      </c>
      <c r="I5" s="101">
        <v>17.0</v>
      </c>
      <c r="J5" s="92">
        <v>17.0</v>
      </c>
      <c r="K5" s="92">
        <v>22.0</v>
      </c>
      <c r="L5" s="92">
        <v>20.0</v>
      </c>
      <c r="M5" s="92">
        <v>27.0</v>
      </c>
      <c r="N5" s="92">
        <v>19.0</v>
      </c>
      <c r="O5" s="92">
        <v>22.0</v>
      </c>
    </row>
    <row r="6">
      <c r="A6" s="3" t="s">
        <v>25</v>
      </c>
      <c r="B6" s="100">
        <v>4.0</v>
      </c>
      <c r="C6" s="92">
        <v>4.0</v>
      </c>
      <c r="D6" s="92">
        <v>11.0</v>
      </c>
      <c r="E6" s="101">
        <v>10.0</v>
      </c>
      <c r="F6" s="75">
        <v>13.0</v>
      </c>
      <c r="G6" s="92">
        <v>7.0</v>
      </c>
      <c r="H6" s="92">
        <v>7.0</v>
      </c>
      <c r="I6" s="101">
        <v>12.0</v>
      </c>
      <c r="J6" s="92">
        <v>10.0</v>
      </c>
      <c r="K6" s="92">
        <v>11.0</v>
      </c>
      <c r="L6" s="92">
        <v>12.0</v>
      </c>
      <c r="M6" s="92">
        <v>17.0</v>
      </c>
      <c r="N6" s="92">
        <v>9.0</v>
      </c>
      <c r="O6" s="92">
        <v>6.0</v>
      </c>
    </row>
    <row r="7">
      <c r="A7" s="3" t="s">
        <v>26</v>
      </c>
      <c r="B7" s="100">
        <v>1.0</v>
      </c>
      <c r="C7" s="92">
        <v>9.0</v>
      </c>
      <c r="D7" s="92">
        <v>10.0</v>
      </c>
      <c r="E7" s="101">
        <v>12.0</v>
      </c>
      <c r="F7" s="75">
        <v>12.0</v>
      </c>
      <c r="G7" s="92">
        <v>10.0</v>
      </c>
      <c r="H7" s="92">
        <v>14.0</v>
      </c>
      <c r="I7" s="101">
        <v>11.0</v>
      </c>
      <c r="J7" s="92">
        <v>8.0</v>
      </c>
      <c r="K7" s="92">
        <v>8.0</v>
      </c>
      <c r="L7" s="92">
        <v>5.0</v>
      </c>
      <c r="M7" s="92">
        <v>2.0</v>
      </c>
      <c r="N7" s="92">
        <v>5.0</v>
      </c>
      <c r="O7" s="92">
        <v>1.0</v>
      </c>
    </row>
    <row r="8">
      <c r="A8" s="3" t="s">
        <v>27</v>
      </c>
      <c r="B8" s="100">
        <v>9.0</v>
      </c>
      <c r="C8" s="92">
        <v>12.0</v>
      </c>
      <c r="D8" s="92">
        <v>6.0</v>
      </c>
      <c r="E8" s="101">
        <v>6.0</v>
      </c>
      <c r="F8" s="75">
        <v>7.0</v>
      </c>
      <c r="G8" s="92">
        <v>9.0</v>
      </c>
      <c r="H8" s="92">
        <v>5.0</v>
      </c>
      <c r="I8" s="101">
        <v>10.0</v>
      </c>
      <c r="J8" s="92">
        <v>6.0</v>
      </c>
      <c r="K8" s="92">
        <v>7.0</v>
      </c>
      <c r="L8" s="92">
        <v>9.0</v>
      </c>
      <c r="M8" s="92">
        <v>15.0</v>
      </c>
      <c r="N8" s="92">
        <v>12.0</v>
      </c>
      <c r="O8" s="92">
        <v>9.0</v>
      </c>
    </row>
    <row r="9">
      <c r="A9" s="3" t="s">
        <v>28</v>
      </c>
      <c r="B9" s="100">
        <v>20.0</v>
      </c>
      <c r="C9" s="92">
        <v>17.0</v>
      </c>
      <c r="D9" s="92">
        <v>28.0</v>
      </c>
      <c r="E9" s="101">
        <v>17.0</v>
      </c>
      <c r="F9" s="75">
        <v>20.0</v>
      </c>
      <c r="G9" s="92">
        <v>20.0</v>
      </c>
      <c r="H9" s="92">
        <v>17.0</v>
      </c>
      <c r="I9" s="101">
        <v>19.0</v>
      </c>
      <c r="J9" s="92">
        <v>25.0</v>
      </c>
      <c r="K9" s="92">
        <v>25.0</v>
      </c>
      <c r="L9" s="92">
        <v>24.0</v>
      </c>
      <c r="M9" s="92">
        <v>16.0</v>
      </c>
      <c r="N9" s="92">
        <v>26.0</v>
      </c>
      <c r="O9" s="92">
        <v>24.0</v>
      </c>
    </row>
    <row r="10">
      <c r="A10" s="3" t="s">
        <v>29</v>
      </c>
      <c r="B10" s="100">
        <v>23.0</v>
      </c>
      <c r="C10" s="92">
        <v>28.0</v>
      </c>
      <c r="D10" s="92">
        <v>24.0</v>
      </c>
      <c r="E10" s="101">
        <v>29.0</v>
      </c>
      <c r="F10" s="75">
        <v>27.0</v>
      </c>
      <c r="G10" s="92">
        <v>27.0</v>
      </c>
      <c r="H10" s="92">
        <v>18.0</v>
      </c>
      <c r="I10" s="101">
        <v>21.0</v>
      </c>
      <c r="J10" s="92">
        <v>21.0</v>
      </c>
      <c r="K10" s="92">
        <v>18.0</v>
      </c>
      <c r="L10" s="92">
        <v>25.0</v>
      </c>
      <c r="M10" s="92">
        <v>21.0</v>
      </c>
      <c r="N10" s="92">
        <v>21.0</v>
      </c>
      <c r="O10" s="92">
        <v>23.0</v>
      </c>
    </row>
    <row r="11">
      <c r="A11" s="3" t="s">
        <v>30</v>
      </c>
      <c r="B11" s="100">
        <v>5.0</v>
      </c>
      <c r="C11" s="92">
        <v>1.0</v>
      </c>
      <c r="D11" s="92">
        <v>1.0</v>
      </c>
      <c r="E11" s="101">
        <v>1.0</v>
      </c>
      <c r="F11" s="75">
        <v>1.0</v>
      </c>
      <c r="G11" s="92">
        <v>1.0</v>
      </c>
      <c r="H11" s="92">
        <v>1.0</v>
      </c>
      <c r="I11" s="101">
        <v>2.0</v>
      </c>
      <c r="J11" s="92">
        <v>1.0</v>
      </c>
      <c r="K11" s="92">
        <v>1.0</v>
      </c>
      <c r="L11" s="92">
        <v>1.0</v>
      </c>
      <c r="M11" s="92">
        <v>1.0</v>
      </c>
      <c r="N11" s="92">
        <v>1.0</v>
      </c>
      <c r="O11" s="92">
        <v>2.0</v>
      </c>
    </row>
    <row r="12">
      <c r="A12" s="3" t="s">
        <v>31</v>
      </c>
      <c r="B12" s="100">
        <v>11.0</v>
      </c>
      <c r="C12" s="92">
        <v>3.0</v>
      </c>
      <c r="D12" s="92">
        <v>3.0</v>
      </c>
      <c r="E12" s="101">
        <v>4.0</v>
      </c>
      <c r="F12" s="75">
        <v>3.0</v>
      </c>
      <c r="G12" s="92">
        <v>8.0</v>
      </c>
      <c r="H12" s="92">
        <v>6.0</v>
      </c>
      <c r="I12" s="101">
        <v>4.0</v>
      </c>
      <c r="J12" s="92">
        <v>5.0</v>
      </c>
      <c r="K12" s="92">
        <v>4.0</v>
      </c>
      <c r="L12" s="92">
        <v>3.0</v>
      </c>
      <c r="M12" s="92">
        <v>9.0</v>
      </c>
      <c r="N12" s="92">
        <v>2.0</v>
      </c>
      <c r="O12" s="92">
        <v>4.0</v>
      </c>
    </row>
    <row r="13">
      <c r="A13" s="3" t="s">
        <v>32</v>
      </c>
      <c r="B13" s="100">
        <v>21.0</v>
      </c>
      <c r="C13" s="92">
        <v>26.0</v>
      </c>
      <c r="D13" s="92">
        <v>21.0</v>
      </c>
      <c r="E13" s="101">
        <v>21.0</v>
      </c>
      <c r="F13" s="75">
        <v>26.0</v>
      </c>
      <c r="G13" s="92">
        <v>22.0</v>
      </c>
      <c r="H13" s="92">
        <v>23.0</v>
      </c>
      <c r="I13" s="101">
        <v>25.0</v>
      </c>
      <c r="J13" s="92">
        <v>18.0</v>
      </c>
      <c r="K13" s="92">
        <v>20.0</v>
      </c>
      <c r="L13" s="92">
        <v>16.0</v>
      </c>
      <c r="M13" s="92">
        <v>25.0</v>
      </c>
      <c r="N13" s="92">
        <v>20.0</v>
      </c>
      <c r="O13" s="92">
        <v>19.0</v>
      </c>
    </row>
    <row r="14">
      <c r="A14" s="3" t="s">
        <v>33</v>
      </c>
      <c r="B14" s="100">
        <v>2.0</v>
      </c>
      <c r="C14" s="92">
        <v>8.0</v>
      </c>
      <c r="D14" s="92">
        <v>13.0</v>
      </c>
      <c r="E14" s="101">
        <v>7.0</v>
      </c>
      <c r="F14" s="75">
        <v>11.0</v>
      </c>
      <c r="G14" s="92">
        <v>11.0</v>
      </c>
      <c r="H14" s="92">
        <v>4.0</v>
      </c>
      <c r="I14" s="101">
        <v>5.0</v>
      </c>
      <c r="J14" s="92">
        <v>11.0</v>
      </c>
      <c r="K14" s="92">
        <v>9.0</v>
      </c>
      <c r="L14" s="92">
        <v>7.0</v>
      </c>
      <c r="M14" s="92">
        <v>3.0</v>
      </c>
      <c r="N14" s="92">
        <v>4.0</v>
      </c>
      <c r="O14" s="92">
        <v>5.0</v>
      </c>
    </row>
    <row r="15">
      <c r="A15" s="3" t="s">
        <v>34</v>
      </c>
      <c r="B15" s="100">
        <v>24.0</v>
      </c>
      <c r="C15" s="92">
        <v>29.0</v>
      </c>
      <c r="D15" s="92">
        <v>29.0</v>
      </c>
      <c r="E15" s="101">
        <v>26.0</v>
      </c>
      <c r="F15" s="75">
        <v>22.0</v>
      </c>
      <c r="G15" s="92">
        <v>26.0</v>
      </c>
      <c r="H15" s="92">
        <v>25.0</v>
      </c>
      <c r="I15" s="101">
        <v>27.0</v>
      </c>
      <c r="J15" s="92">
        <v>28.0</v>
      </c>
      <c r="K15" s="92">
        <v>29.0</v>
      </c>
      <c r="L15" s="92">
        <v>27.0</v>
      </c>
      <c r="M15" s="92">
        <v>24.0</v>
      </c>
      <c r="N15" s="92">
        <v>27.0</v>
      </c>
      <c r="O15" s="92">
        <v>27.0</v>
      </c>
    </row>
    <row r="16">
      <c r="A16" s="3" t="s">
        <v>35</v>
      </c>
      <c r="B16" s="100">
        <v>10.0</v>
      </c>
      <c r="C16" s="92">
        <v>6.0</v>
      </c>
      <c r="D16" s="92">
        <v>5.0</v>
      </c>
      <c r="E16" s="101">
        <v>2.0</v>
      </c>
      <c r="F16" s="75">
        <v>2.0</v>
      </c>
      <c r="G16" s="92">
        <v>5.0</v>
      </c>
      <c r="H16" s="92">
        <v>10.0</v>
      </c>
      <c r="I16" s="101">
        <v>3.0</v>
      </c>
      <c r="J16" s="92">
        <v>3.0</v>
      </c>
      <c r="K16" s="92">
        <v>3.0</v>
      </c>
      <c r="L16" s="92">
        <v>4.0</v>
      </c>
      <c r="M16" s="92">
        <v>6.0</v>
      </c>
      <c r="N16" s="92">
        <v>7.0</v>
      </c>
      <c r="O16" s="92">
        <v>8.0</v>
      </c>
    </row>
    <row r="17">
      <c r="A17" s="3" t="s">
        <v>37</v>
      </c>
      <c r="B17" s="100">
        <v>13.0</v>
      </c>
      <c r="C17" s="92">
        <v>2.0</v>
      </c>
      <c r="D17" s="92">
        <v>12.0</v>
      </c>
      <c r="E17" s="101">
        <v>13.0</v>
      </c>
      <c r="F17" s="75">
        <v>15.0</v>
      </c>
      <c r="G17" s="92">
        <v>17.0</v>
      </c>
      <c r="H17" s="92">
        <v>21.0</v>
      </c>
      <c r="I17" s="101">
        <v>18.0</v>
      </c>
      <c r="J17" s="92">
        <v>19.0</v>
      </c>
      <c r="K17" s="92">
        <v>17.0</v>
      </c>
      <c r="L17" s="92">
        <v>18.0</v>
      </c>
      <c r="M17" s="92">
        <v>13.0</v>
      </c>
      <c r="N17" s="92">
        <v>23.0</v>
      </c>
      <c r="O17" s="92">
        <v>21.0</v>
      </c>
    </row>
    <row r="18">
      <c r="A18" s="3" t="s">
        <v>38</v>
      </c>
      <c r="B18" s="100">
        <v>27.0</v>
      </c>
      <c r="C18" s="92">
        <v>23.0</v>
      </c>
      <c r="D18" s="92">
        <v>17.0</v>
      </c>
      <c r="E18" s="101">
        <v>14.0</v>
      </c>
      <c r="F18" s="75">
        <v>14.0</v>
      </c>
      <c r="G18" s="92">
        <v>16.0</v>
      </c>
      <c r="H18" s="92">
        <v>12.0</v>
      </c>
      <c r="I18" s="101">
        <v>15.0</v>
      </c>
      <c r="J18" s="92">
        <v>12.0</v>
      </c>
      <c r="K18" s="92">
        <v>13.0</v>
      </c>
      <c r="L18" s="92">
        <v>13.0</v>
      </c>
      <c r="M18" s="92">
        <v>26.0</v>
      </c>
      <c r="N18" s="92">
        <v>18.0</v>
      </c>
      <c r="O18" s="92">
        <v>14.0</v>
      </c>
    </row>
    <row r="19">
      <c r="A19" s="3" t="s">
        <v>39</v>
      </c>
      <c r="B19" s="100">
        <v>22.0</v>
      </c>
      <c r="C19" s="92">
        <v>25.0</v>
      </c>
      <c r="D19" s="92">
        <v>27.0</v>
      </c>
      <c r="E19" s="101">
        <v>25.0</v>
      </c>
      <c r="F19" s="75">
        <v>28.0</v>
      </c>
      <c r="G19" s="92">
        <v>30.0</v>
      </c>
      <c r="H19" s="92">
        <v>29.0</v>
      </c>
      <c r="I19" s="101">
        <v>30.0</v>
      </c>
      <c r="J19" s="92">
        <v>29.0</v>
      </c>
      <c r="K19" s="92">
        <v>27.0</v>
      </c>
      <c r="L19" s="92">
        <v>28.0</v>
      </c>
      <c r="M19" s="92">
        <v>28.0</v>
      </c>
      <c r="N19" s="92">
        <v>29.0</v>
      </c>
      <c r="O19" s="92">
        <v>30.0</v>
      </c>
    </row>
    <row r="20">
      <c r="A20" s="3" t="s">
        <v>40</v>
      </c>
      <c r="B20" s="100">
        <v>17.0</v>
      </c>
      <c r="C20" s="92">
        <v>21.0</v>
      </c>
      <c r="D20" s="92">
        <v>8.0</v>
      </c>
      <c r="E20" s="101">
        <v>19.0</v>
      </c>
      <c r="F20" s="75">
        <v>16.0</v>
      </c>
      <c r="G20" s="92">
        <v>15.0</v>
      </c>
      <c r="H20" s="92">
        <v>15.0</v>
      </c>
      <c r="I20" s="101">
        <v>14.0</v>
      </c>
      <c r="J20" s="92">
        <v>15.0</v>
      </c>
      <c r="K20" s="92">
        <v>14.0</v>
      </c>
      <c r="L20" s="92">
        <v>11.0</v>
      </c>
      <c r="M20" s="92">
        <v>19.0</v>
      </c>
      <c r="N20" s="92">
        <v>15.0</v>
      </c>
      <c r="O20" s="92">
        <v>13.0</v>
      </c>
    </row>
    <row r="21">
      <c r="A21" s="3" t="s">
        <v>41</v>
      </c>
      <c r="B21" s="100">
        <v>19.0</v>
      </c>
      <c r="C21" s="92">
        <v>13.0</v>
      </c>
      <c r="D21" s="92">
        <v>26.0</v>
      </c>
      <c r="E21" s="101">
        <v>27.0</v>
      </c>
      <c r="F21" s="75">
        <v>29.0</v>
      </c>
      <c r="G21" s="92">
        <v>28.0</v>
      </c>
      <c r="H21" s="92">
        <v>30.0</v>
      </c>
      <c r="I21" s="101">
        <v>29.0</v>
      </c>
      <c r="J21" s="92">
        <v>30.0</v>
      </c>
      <c r="K21" s="92">
        <v>30.0</v>
      </c>
      <c r="L21" s="92">
        <v>30.0</v>
      </c>
      <c r="M21" s="92">
        <v>29.0</v>
      </c>
      <c r="N21" s="92">
        <v>30.0</v>
      </c>
      <c r="O21" s="92">
        <v>29.0</v>
      </c>
    </row>
    <row r="22">
      <c r="A22" s="3" t="s">
        <v>42</v>
      </c>
      <c r="B22" s="100">
        <v>6.0</v>
      </c>
      <c r="C22" s="92">
        <v>22.0</v>
      </c>
      <c r="D22" s="92">
        <v>25.0</v>
      </c>
      <c r="E22" s="101">
        <v>18.0</v>
      </c>
      <c r="F22" s="75">
        <v>10.0</v>
      </c>
      <c r="G22" s="92">
        <v>14.0</v>
      </c>
      <c r="H22" s="92">
        <v>9.0</v>
      </c>
      <c r="I22" s="101">
        <v>16.0</v>
      </c>
      <c r="J22" s="92">
        <v>14.0</v>
      </c>
      <c r="K22" s="92">
        <v>10.0</v>
      </c>
      <c r="L22" s="92">
        <v>10.0</v>
      </c>
      <c r="M22" s="92">
        <v>5.0</v>
      </c>
      <c r="N22" s="92">
        <v>14.0</v>
      </c>
      <c r="O22" s="92">
        <v>17.0</v>
      </c>
    </row>
    <row r="23">
      <c r="A23" s="3" t="s">
        <v>43</v>
      </c>
      <c r="B23" s="100">
        <v>29.0</v>
      </c>
      <c r="C23" s="92">
        <v>27.0</v>
      </c>
      <c r="D23" s="92">
        <v>23.0</v>
      </c>
      <c r="E23" s="101">
        <v>22.0</v>
      </c>
      <c r="F23" s="75">
        <v>21.0</v>
      </c>
      <c r="G23" s="92">
        <v>21.0</v>
      </c>
      <c r="H23" s="92">
        <v>27.0</v>
      </c>
      <c r="I23" s="101">
        <v>26.0</v>
      </c>
      <c r="J23" s="92">
        <v>26.0</v>
      </c>
      <c r="K23" s="92">
        <v>26.0</v>
      </c>
      <c r="L23" s="92">
        <v>23.0</v>
      </c>
      <c r="M23" s="92">
        <v>30.0</v>
      </c>
      <c r="N23" s="92">
        <v>25.0</v>
      </c>
      <c r="O23" s="92">
        <v>26.0</v>
      </c>
    </row>
    <row r="24">
      <c r="A24" s="3" t="s">
        <v>44</v>
      </c>
      <c r="B24" s="100">
        <v>30.0</v>
      </c>
      <c r="C24" s="92">
        <v>30.0</v>
      </c>
      <c r="D24" s="92">
        <v>30.0</v>
      </c>
      <c r="E24" s="101">
        <v>30.0</v>
      </c>
      <c r="F24" s="75">
        <v>30.0</v>
      </c>
      <c r="G24" s="92">
        <v>29.0</v>
      </c>
      <c r="H24" s="92">
        <v>28.0</v>
      </c>
      <c r="I24" s="101">
        <v>28.0</v>
      </c>
      <c r="J24" s="92">
        <v>27.0</v>
      </c>
      <c r="K24" s="92">
        <v>28.0</v>
      </c>
      <c r="L24" s="92">
        <v>29.0</v>
      </c>
      <c r="M24" s="92">
        <v>23.0</v>
      </c>
      <c r="N24" s="92">
        <v>28.0</v>
      </c>
      <c r="O24" s="92">
        <v>28.0</v>
      </c>
    </row>
    <row r="25">
      <c r="A25" s="3" t="s">
        <v>45</v>
      </c>
      <c r="B25" s="100">
        <v>14.0</v>
      </c>
      <c r="C25" s="92">
        <v>15.0</v>
      </c>
      <c r="D25" s="92">
        <v>16.0</v>
      </c>
      <c r="E25" s="101">
        <v>15.0</v>
      </c>
      <c r="F25" s="75">
        <v>17.0</v>
      </c>
      <c r="G25" s="92">
        <v>12.0</v>
      </c>
      <c r="H25" s="92">
        <v>13.0</v>
      </c>
      <c r="I25" s="101">
        <v>13.0</v>
      </c>
      <c r="J25" s="92">
        <v>16.0</v>
      </c>
      <c r="K25" s="92">
        <v>16.0</v>
      </c>
      <c r="L25" s="92">
        <v>19.0</v>
      </c>
      <c r="M25" s="92">
        <v>11.0</v>
      </c>
      <c r="N25" s="92">
        <v>16.0</v>
      </c>
      <c r="O25" s="92">
        <v>18.0</v>
      </c>
    </row>
    <row r="26">
      <c r="A26" s="3" t="s">
        <v>46</v>
      </c>
      <c r="B26" s="100">
        <v>8.0</v>
      </c>
      <c r="C26" s="92">
        <v>19.0</v>
      </c>
      <c r="D26" s="92">
        <v>4.0</v>
      </c>
      <c r="E26" s="101">
        <v>5.0</v>
      </c>
      <c r="F26" s="75">
        <v>4.0</v>
      </c>
      <c r="G26" s="92">
        <v>2.0</v>
      </c>
      <c r="H26" s="92">
        <v>3.0</v>
      </c>
      <c r="I26" s="101">
        <v>6.0</v>
      </c>
      <c r="J26" s="92">
        <v>7.0</v>
      </c>
      <c r="K26" s="92">
        <v>6.0</v>
      </c>
      <c r="L26" s="92">
        <v>8.0</v>
      </c>
      <c r="M26" s="92">
        <v>20.0</v>
      </c>
      <c r="N26" s="92">
        <v>8.0</v>
      </c>
      <c r="O26" s="92">
        <v>12.0</v>
      </c>
    </row>
    <row r="27">
      <c r="A27" s="3" t="s">
        <v>47</v>
      </c>
      <c r="B27" s="100">
        <v>26.0</v>
      </c>
      <c r="C27" s="92">
        <v>16.0</v>
      </c>
      <c r="D27" s="92">
        <v>14.0</v>
      </c>
      <c r="E27" s="101">
        <v>16.0</v>
      </c>
      <c r="F27" s="75">
        <v>19.0</v>
      </c>
      <c r="G27" s="92">
        <v>19.0</v>
      </c>
      <c r="H27" s="92">
        <v>20.0</v>
      </c>
      <c r="I27" s="101">
        <v>23.0</v>
      </c>
      <c r="J27" s="92">
        <v>24.0</v>
      </c>
      <c r="K27" s="92">
        <v>23.0</v>
      </c>
      <c r="L27" s="92">
        <v>26.0</v>
      </c>
      <c r="M27" s="92">
        <v>22.0</v>
      </c>
      <c r="N27" s="92">
        <v>24.0</v>
      </c>
      <c r="O27" s="92">
        <v>25.0</v>
      </c>
    </row>
    <row r="28">
      <c r="A28" s="3" t="s">
        <v>48</v>
      </c>
      <c r="B28" s="100">
        <v>3.0</v>
      </c>
      <c r="C28" s="92">
        <v>7.0</v>
      </c>
      <c r="D28" s="92">
        <v>9.0</v>
      </c>
      <c r="E28" s="101">
        <v>3.0</v>
      </c>
      <c r="F28" s="75">
        <v>6.0</v>
      </c>
      <c r="G28" s="92">
        <v>13.0</v>
      </c>
      <c r="H28" s="92">
        <v>8.0</v>
      </c>
      <c r="I28" s="101">
        <v>8.0</v>
      </c>
      <c r="J28" s="92">
        <v>9.0</v>
      </c>
      <c r="K28" s="92">
        <v>12.0</v>
      </c>
      <c r="L28" s="92">
        <v>6.0</v>
      </c>
      <c r="M28" s="92">
        <v>4.0</v>
      </c>
      <c r="N28" s="92">
        <v>3.0</v>
      </c>
      <c r="O28" s="92">
        <v>7.0</v>
      </c>
    </row>
    <row r="29">
      <c r="A29" s="3" t="s">
        <v>49</v>
      </c>
      <c r="B29" s="100">
        <v>7.0</v>
      </c>
      <c r="C29" s="92">
        <v>5.0</v>
      </c>
      <c r="D29" s="92">
        <v>2.0</v>
      </c>
      <c r="E29" s="101">
        <v>8.0</v>
      </c>
      <c r="F29" s="75">
        <v>8.0</v>
      </c>
      <c r="G29" s="92">
        <v>3.0</v>
      </c>
      <c r="H29" s="92">
        <v>16.0</v>
      </c>
      <c r="I29" s="101">
        <v>9.0</v>
      </c>
      <c r="J29" s="92">
        <v>4.0</v>
      </c>
      <c r="K29" s="92">
        <v>5.0</v>
      </c>
      <c r="L29" s="92">
        <v>15.0</v>
      </c>
      <c r="M29" s="92">
        <v>8.0</v>
      </c>
      <c r="N29" s="92">
        <v>11.0</v>
      </c>
      <c r="O29" s="92">
        <v>11.0</v>
      </c>
    </row>
    <row r="30">
      <c r="A30" s="3" t="s">
        <v>50</v>
      </c>
      <c r="B30" s="100">
        <v>25.0</v>
      </c>
      <c r="C30" s="92">
        <v>24.0</v>
      </c>
      <c r="D30" s="92">
        <v>22.0</v>
      </c>
      <c r="E30" s="101">
        <v>23.0</v>
      </c>
      <c r="F30" s="75">
        <v>25.0</v>
      </c>
      <c r="G30" s="92">
        <v>23.0</v>
      </c>
      <c r="H30" s="92">
        <v>24.0</v>
      </c>
      <c r="I30" s="101">
        <v>22.0</v>
      </c>
      <c r="J30" s="92">
        <v>23.0</v>
      </c>
      <c r="K30" s="92">
        <v>24.0</v>
      </c>
      <c r="L30" s="92">
        <v>17.0</v>
      </c>
      <c r="M30" s="92">
        <v>12.0</v>
      </c>
      <c r="N30" s="92">
        <v>22.0</v>
      </c>
      <c r="O30" s="92">
        <v>20.0</v>
      </c>
    </row>
    <row r="31">
      <c r="A31" s="3" t="s">
        <v>51</v>
      </c>
      <c r="B31" s="100">
        <v>12.0</v>
      </c>
      <c r="C31" s="92">
        <v>10.0</v>
      </c>
      <c r="D31" s="92">
        <v>7.0</v>
      </c>
      <c r="E31" s="101">
        <v>9.0</v>
      </c>
      <c r="F31" s="75">
        <v>5.0</v>
      </c>
      <c r="G31" s="92">
        <v>6.0</v>
      </c>
      <c r="H31" s="92">
        <v>11.0</v>
      </c>
      <c r="I31" s="101">
        <v>7.0</v>
      </c>
      <c r="J31" s="92">
        <v>13.0</v>
      </c>
      <c r="K31" s="92">
        <v>15.0</v>
      </c>
      <c r="L31" s="92">
        <v>14.0</v>
      </c>
      <c r="M31" s="92">
        <v>10.0</v>
      </c>
      <c r="N31" s="92">
        <v>10.0</v>
      </c>
      <c r="O31" s="92">
        <v>10.0</v>
      </c>
    </row>
    <row r="32">
      <c r="A32" s="46"/>
      <c r="B32" s="103"/>
      <c r="C32" s="99"/>
      <c r="E32" s="110"/>
      <c r="F32" s="99"/>
    </row>
    <row r="33">
      <c r="A33" s="46"/>
      <c r="B33" s="94" t="str">
        <f>POST!M10</f>
        <v>Again do not make changes to the cells. Someone moved a cell &amp; it's contents and it messed with the formula (probably dragged and dropped it).</v>
      </c>
    </row>
    <row r="34">
      <c r="A34" s="3" t="s">
        <v>507</v>
      </c>
      <c r="B34" s="103"/>
      <c r="C34" s="6" t="str">
        <f>REC!C149</f>
        <v>0-4</v>
      </c>
      <c r="D34" s="6" t="str">
        <f>REC!D149</f>
        <v>1-5</v>
      </c>
      <c r="E34" s="6" t="str">
        <f>REC!E149</f>
        <v>3-4</v>
      </c>
      <c r="F34" s="6" t="str">
        <f>REC!F149</f>
        <v>4-3</v>
      </c>
      <c r="G34" s="6" t="str">
        <f>REC!G149</f>
        <v>1-6</v>
      </c>
      <c r="H34" s="6" t="str">
        <f>REC!H149</f>
        <v>3-4</v>
      </c>
      <c r="I34" s="6" t="str">
        <f>REC!I149</f>
        <v>0-7</v>
      </c>
      <c r="J34" s="6" t="str">
        <f>REC!J149</f>
        <v>1-5</v>
      </c>
      <c r="K34" s="6" t="str">
        <f>REC!K149</f>
        <v>1-3</v>
      </c>
      <c r="L34" s="6" t="str">
        <f>REC!L149</f>
        <v>2-4</v>
      </c>
      <c r="M34" s="6" t="str">
        <f>REC!M149</f>
        <v>2-5</v>
      </c>
      <c r="N34" s="6" t="str">
        <f>REC!N149</f>
        <v>2-6</v>
      </c>
      <c r="O34" s="6" t="str">
        <f>REC!O149</f>
        <v>-20--56</v>
      </c>
    </row>
    <row r="35">
      <c r="A35" s="52" t="s">
        <v>509</v>
      </c>
      <c r="B35" s="103"/>
      <c r="C35" s="6" t="str">
        <f>REC!C181</f>
        <v>0-4</v>
      </c>
      <c r="D35" s="6" t="str">
        <f>REC!D181</f>
        <v>1-9</v>
      </c>
      <c r="E35" s="6" t="str">
        <f>REC!E181</f>
        <v>4-13</v>
      </c>
      <c r="F35" s="6" t="str">
        <f>REC!F181</f>
        <v>8-16</v>
      </c>
      <c r="G35" s="6" t="str">
        <f>REC!G181</f>
        <v>9-22</v>
      </c>
      <c r="H35" s="6" t="str">
        <f>REC!H181</f>
        <v>12-26</v>
      </c>
      <c r="I35" s="6" t="str">
        <f>REC!I181</f>
        <v>12-33</v>
      </c>
      <c r="J35" s="6" t="str">
        <f>REC!J181</f>
        <v>13-38</v>
      </c>
      <c r="K35" s="6" t="str">
        <f>REC!K181</f>
        <v>14-41</v>
      </c>
      <c r="L35" s="6" t="str">
        <f>REC!L181</f>
        <v>16-45</v>
      </c>
      <c r="M35" s="6" t="str">
        <f>REC!M181</f>
        <v>18-50</v>
      </c>
      <c r="N35" s="6" t="str">
        <f>REC!N181</f>
        <v>20-56</v>
      </c>
      <c r="O35" s="6" t="str">
        <f>REC!O181</f>
        <v>-</v>
      </c>
      <c r="P35" s="62"/>
      <c r="Q35" s="62"/>
      <c r="R35" s="62"/>
      <c r="S35" s="62"/>
      <c r="T35" s="104"/>
    </row>
    <row r="36">
      <c r="A36" s="52" t="s">
        <v>270</v>
      </c>
      <c r="B36" s="63" t="s">
        <v>669</v>
      </c>
      <c r="C36" s="63" t="s">
        <v>670</v>
      </c>
      <c r="D36" s="63" t="s">
        <v>671</v>
      </c>
      <c r="E36" s="63" t="s">
        <v>672</v>
      </c>
      <c r="F36" s="63" t="s">
        <v>673</v>
      </c>
      <c r="G36" s="63" t="s">
        <v>674</v>
      </c>
      <c r="H36" s="63" t="s">
        <v>675</v>
      </c>
      <c r="I36" s="63" t="s">
        <v>676</v>
      </c>
      <c r="J36" s="63" t="s">
        <v>677</v>
      </c>
      <c r="K36" s="63" t="s">
        <v>678</v>
      </c>
      <c r="L36" s="63" t="s">
        <v>679</v>
      </c>
      <c r="M36" s="52" t="s">
        <v>680</v>
      </c>
      <c r="N36" s="114" t="s">
        <v>681</v>
      </c>
      <c r="O36" s="48"/>
      <c r="P36" s="48"/>
      <c r="Q36" s="48"/>
      <c r="R36" s="48"/>
      <c r="S36" s="48"/>
      <c r="T36" s="104"/>
    </row>
  </sheetData>
  <autoFilter ref="$A$1:$O$31"/>
  <mergeCells count="1">
    <mergeCell ref="B33:P33"/>
  </mergeCells>
  <conditionalFormatting sqref="A1">
    <cfRule type="containsText" dxfId="3" priority="1" operator="containsText" text="SORT BY COLUMN A">
      <formula>NOT(ISERROR(SEARCH(("SORT BY COLUMN A"),(A1))))</formula>
    </cfRule>
  </conditionalFormatting>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7.29"/>
    <col customWidth="1" min="2" max="2" width="7.29"/>
    <col customWidth="1" min="3" max="3" width="7.57"/>
    <col customWidth="1" min="4" max="6" width="7.29"/>
    <col customWidth="1" min="7" max="7" width="10.71"/>
    <col customWidth="1" min="8" max="8" width="7.29"/>
    <col customWidth="1" min="9" max="9" width="13.14"/>
    <col customWidth="1" min="11" max="19" width="7.29"/>
    <col customWidth="1" min="20" max="20" width="17.29"/>
  </cols>
  <sheetData>
    <row r="1">
      <c r="A1" s="86" t="str">
        <f>if(and(A2="Atlanta", A3="Boston", A4="Brooklyn", A5="Charlotte"),"","SORT BY COLUMN A")</f>
        <v/>
      </c>
      <c r="B1" s="47" t="str">
        <f>POST!C1</f>
        <v>0 - 10/20/2014</v>
      </c>
      <c r="C1" s="47" t="str">
        <f>POST!D1</f>
        <v>1 - 11/3/2014</v>
      </c>
      <c r="D1" s="47" t="str">
        <f>POST!E1</f>
        <v>2 - 11/17/2014</v>
      </c>
      <c r="E1" s="47" t="str">
        <f>POST!F1</f>
        <v>3 - 12/1/2014</v>
      </c>
      <c r="F1" s="47" t="str">
        <f>POST!G1</f>
        <v>4 - 12/15/2014</v>
      </c>
      <c r="G1" s="47" t="str">
        <f>POST!H1</f>
        <v>5 - 12/29/2014</v>
      </c>
      <c r="H1" s="47" t="str">
        <f>POST!I1</f>
        <v>6 - 1/12/2015</v>
      </c>
      <c r="I1" s="47" t="str">
        <f>POST!J1</f>
        <v>7 - 1/26/2015</v>
      </c>
      <c r="J1" s="47" t="str">
        <f>POST!K1</f>
        <v>8 - 2/9/2015</v>
      </c>
      <c r="K1" s="47" t="str">
        <f>POST!L1</f>
        <v>9 - 2/23/2015</v>
      </c>
      <c r="L1" s="47" t="str">
        <f>POST!M1</f>
        <v>10 - 3/9/2015</v>
      </c>
      <c r="M1" s="47" t="str">
        <f>POST!N1</f>
        <v>11 - 3/23/2015</v>
      </c>
      <c r="N1" s="47" t="str">
        <f>POST!O1</f>
        <v>12 - 4/6/2015</v>
      </c>
      <c r="O1" s="47" t="str">
        <f>POST!P1</f>
        <v>13 - 4/20/2015</v>
      </c>
      <c r="P1" s="99"/>
      <c r="Q1" s="99"/>
      <c r="S1" s="99"/>
    </row>
    <row r="2">
      <c r="A2" s="3" t="s">
        <v>1</v>
      </c>
      <c r="B2" s="75">
        <v>17.0</v>
      </c>
      <c r="C2" s="92">
        <v>16.0</v>
      </c>
      <c r="D2" s="92">
        <v>15.0</v>
      </c>
      <c r="E2" s="90">
        <v>13.0</v>
      </c>
      <c r="F2" s="75">
        <v>6.0</v>
      </c>
      <c r="G2" s="92">
        <v>6.0</v>
      </c>
      <c r="H2" s="92">
        <v>2.0</v>
      </c>
      <c r="I2" s="92">
        <v>2.0</v>
      </c>
      <c r="J2" s="92">
        <v>1.0</v>
      </c>
      <c r="K2" s="92">
        <v>3.0</v>
      </c>
      <c r="L2" s="92">
        <v>2.0</v>
      </c>
      <c r="M2" s="92">
        <v>3.0</v>
      </c>
      <c r="N2" s="92">
        <v>6.0</v>
      </c>
      <c r="O2" s="92">
        <v>4.0</v>
      </c>
    </row>
    <row r="3">
      <c r="A3" s="3" t="s">
        <v>22</v>
      </c>
      <c r="B3" s="75">
        <v>28.0</v>
      </c>
      <c r="C3" s="92">
        <v>22.0</v>
      </c>
      <c r="D3" s="92">
        <v>21.0</v>
      </c>
      <c r="E3" s="90">
        <v>22.0</v>
      </c>
      <c r="F3" s="75">
        <v>23.0</v>
      </c>
      <c r="G3" s="92">
        <v>19.0</v>
      </c>
      <c r="H3" s="92">
        <v>26.0</v>
      </c>
      <c r="I3" s="92">
        <v>23.0</v>
      </c>
      <c r="J3" s="92">
        <v>20.0</v>
      </c>
      <c r="K3" s="92">
        <v>20.0</v>
      </c>
      <c r="L3" s="92">
        <v>21.0</v>
      </c>
      <c r="M3" s="92">
        <v>19.0</v>
      </c>
      <c r="N3" s="92">
        <v>17.0</v>
      </c>
      <c r="O3" s="92">
        <v>16.0</v>
      </c>
    </row>
    <row r="4">
      <c r="A4" s="3" t="s">
        <v>23</v>
      </c>
      <c r="B4" s="75">
        <v>16.0</v>
      </c>
      <c r="C4" s="92">
        <v>19.0</v>
      </c>
      <c r="D4" s="92">
        <v>17.0</v>
      </c>
      <c r="E4" s="90">
        <v>21.0</v>
      </c>
      <c r="F4" s="75">
        <v>18.0</v>
      </c>
      <c r="G4" s="92">
        <v>20.0</v>
      </c>
      <c r="H4" s="92">
        <v>24.0</v>
      </c>
      <c r="I4" s="92">
        <v>26.0</v>
      </c>
      <c r="J4" s="92">
        <v>24.0</v>
      </c>
      <c r="K4" s="92">
        <v>24.0</v>
      </c>
      <c r="L4" s="92">
        <v>22.0</v>
      </c>
      <c r="M4" s="92">
        <v>21.0</v>
      </c>
      <c r="N4" s="92">
        <v>20.0</v>
      </c>
      <c r="O4" s="92">
        <v>17.0</v>
      </c>
    </row>
    <row r="5">
      <c r="A5" s="3" t="s">
        <v>24</v>
      </c>
      <c r="B5" s="75">
        <v>12.0</v>
      </c>
      <c r="C5" s="92">
        <v>18.0</v>
      </c>
      <c r="D5" s="92">
        <v>20.0</v>
      </c>
      <c r="E5" s="90">
        <v>25.0</v>
      </c>
      <c r="F5" s="75">
        <v>24.0</v>
      </c>
      <c r="G5" s="92">
        <v>22.0</v>
      </c>
      <c r="H5" s="92">
        <v>19.0</v>
      </c>
      <c r="I5" s="92">
        <v>18.0</v>
      </c>
      <c r="J5" s="92">
        <v>18.0</v>
      </c>
      <c r="K5" s="92">
        <v>22.0</v>
      </c>
      <c r="L5" s="92">
        <v>15.0</v>
      </c>
      <c r="M5" s="92">
        <v>22.0</v>
      </c>
      <c r="N5" s="92">
        <v>23.0</v>
      </c>
      <c r="O5" s="92">
        <v>23.0</v>
      </c>
    </row>
    <row r="6">
      <c r="A6" s="3" t="s">
        <v>25</v>
      </c>
      <c r="B6" s="75">
        <v>4.0</v>
      </c>
      <c r="C6" s="92">
        <v>6.0</v>
      </c>
      <c r="D6" s="92">
        <v>7.0</v>
      </c>
      <c r="E6" s="90">
        <v>8.0</v>
      </c>
      <c r="F6" s="75">
        <v>10.0</v>
      </c>
      <c r="G6" s="92">
        <v>5.0</v>
      </c>
      <c r="H6" s="92">
        <v>4.0</v>
      </c>
      <c r="I6" s="92">
        <v>9.0</v>
      </c>
      <c r="J6" s="92">
        <v>11.0</v>
      </c>
      <c r="K6" s="92">
        <v>11.0</v>
      </c>
      <c r="L6" s="92">
        <v>10.0</v>
      </c>
      <c r="M6" s="92">
        <v>10.0</v>
      </c>
      <c r="N6" s="92">
        <v>8.0</v>
      </c>
      <c r="O6" s="92">
        <v>8.0</v>
      </c>
    </row>
    <row r="7">
      <c r="A7" s="3" t="s">
        <v>26</v>
      </c>
      <c r="B7" s="75">
        <v>1.0</v>
      </c>
      <c r="C7" s="92">
        <v>3.0</v>
      </c>
      <c r="D7" s="92">
        <v>5.0</v>
      </c>
      <c r="E7" s="90">
        <v>10.0</v>
      </c>
      <c r="F7" s="75">
        <v>11.0</v>
      </c>
      <c r="G7" s="92">
        <v>11.0</v>
      </c>
      <c r="H7" s="92">
        <v>20.0</v>
      </c>
      <c r="I7" s="92">
        <v>14.0</v>
      </c>
      <c r="J7" s="92">
        <v>6.0</v>
      </c>
      <c r="K7" s="92">
        <v>4.0</v>
      </c>
      <c r="L7" s="92">
        <v>4.0</v>
      </c>
      <c r="M7" s="92">
        <v>2.0</v>
      </c>
      <c r="N7" s="92">
        <v>2.0</v>
      </c>
      <c r="O7" s="92">
        <v>2.0</v>
      </c>
    </row>
    <row r="8">
      <c r="A8" s="3" t="s">
        <v>27</v>
      </c>
      <c r="B8" s="75">
        <v>8.0</v>
      </c>
      <c r="C8" s="92">
        <v>10.0</v>
      </c>
      <c r="D8" s="92">
        <v>6.0</v>
      </c>
      <c r="E8" s="90">
        <v>6.0</v>
      </c>
      <c r="F8" s="75">
        <v>9.0</v>
      </c>
      <c r="G8" s="92">
        <v>7.0</v>
      </c>
      <c r="H8" s="92">
        <v>7.0</v>
      </c>
      <c r="I8" s="92">
        <v>8.0</v>
      </c>
      <c r="J8" s="92">
        <v>8.0</v>
      </c>
      <c r="K8" s="92">
        <v>9.0</v>
      </c>
      <c r="L8" s="92">
        <v>11.0</v>
      </c>
      <c r="M8" s="92">
        <v>11.0</v>
      </c>
      <c r="N8" s="92">
        <v>14.0</v>
      </c>
      <c r="O8" s="92">
        <v>13.0</v>
      </c>
    </row>
    <row r="9">
      <c r="A9" s="3" t="s">
        <v>28</v>
      </c>
      <c r="B9" s="75">
        <v>21.0</v>
      </c>
      <c r="C9" s="92">
        <v>21.0</v>
      </c>
      <c r="D9" s="92">
        <v>28.0</v>
      </c>
      <c r="E9" s="90">
        <v>19.0</v>
      </c>
      <c r="F9" s="75">
        <v>19.0</v>
      </c>
      <c r="G9" s="92">
        <v>17.0</v>
      </c>
      <c r="H9" s="92">
        <v>17.0</v>
      </c>
      <c r="I9" s="92">
        <v>19.0</v>
      </c>
      <c r="J9" s="92">
        <v>26.0</v>
      </c>
      <c r="K9" s="92">
        <v>27.0</v>
      </c>
      <c r="L9" s="92">
        <v>29.0</v>
      </c>
      <c r="M9" s="92">
        <v>25.0</v>
      </c>
      <c r="N9" s="92">
        <v>26.0</v>
      </c>
      <c r="O9" s="92">
        <v>26.0</v>
      </c>
    </row>
    <row r="10">
      <c r="A10" s="3" t="s">
        <v>29</v>
      </c>
      <c r="B10" s="75">
        <v>22.0</v>
      </c>
      <c r="C10" s="92">
        <v>27.0</v>
      </c>
      <c r="D10" s="92">
        <v>27.0</v>
      </c>
      <c r="E10" s="90">
        <v>29.0</v>
      </c>
      <c r="F10" s="75">
        <v>26.0</v>
      </c>
      <c r="G10" s="92">
        <v>27.0</v>
      </c>
      <c r="H10" s="92">
        <v>14.0</v>
      </c>
      <c r="I10" s="92">
        <v>15.0</v>
      </c>
      <c r="J10" s="92">
        <v>17.0</v>
      </c>
      <c r="K10" s="92">
        <v>17.0</v>
      </c>
      <c r="L10" s="92">
        <v>24.0</v>
      </c>
      <c r="M10" s="92">
        <v>24.0</v>
      </c>
      <c r="N10" s="92">
        <v>22.0</v>
      </c>
      <c r="O10" s="92">
        <v>22.0</v>
      </c>
    </row>
    <row r="11">
      <c r="A11" s="3" t="s">
        <v>30</v>
      </c>
      <c r="B11" s="75">
        <v>6.0</v>
      </c>
      <c r="C11" s="92">
        <v>1.0</v>
      </c>
      <c r="D11" s="92">
        <v>2.0</v>
      </c>
      <c r="E11" s="90">
        <v>1.0</v>
      </c>
      <c r="F11" s="75">
        <v>1.0</v>
      </c>
      <c r="G11" s="92">
        <v>1.0</v>
      </c>
      <c r="H11" s="92">
        <v>1.0</v>
      </c>
      <c r="I11" s="92">
        <v>1.0</v>
      </c>
      <c r="J11" s="92">
        <v>3.0</v>
      </c>
      <c r="K11" s="92">
        <v>2.0</v>
      </c>
      <c r="L11" s="92">
        <v>1.0</v>
      </c>
      <c r="M11" s="92">
        <v>1.0</v>
      </c>
      <c r="N11" s="92">
        <v>1.0</v>
      </c>
      <c r="O11" s="92">
        <v>1.0</v>
      </c>
    </row>
    <row r="12">
      <c r="A12" s="3" t="s">
        <v>31</v>
      </c>
      <c r="B12" s="75">
        <v>10.0</v>
      </c>
      <c r="C12" s="92">
        <v>4.0</v>
      </c>
      <c r="D12" s="92">
        <v>1.0</v>
      </c>
      <c r="E12" s="90">
        <v>7.0</v>
      </c>
      <c r="F12" s="75">
        <v>2.0</v>
      </c>
      <c r="G12" s="92">
        <v>4.0</v>
      </c>
      <c r="H12" s="92">
        <v>5.0</v>
      </c>
      <c r="I12" s="92">
        <v>3.0</v>
      </c>
      <c r="J12" s="92">
        <v>4.0</v>
      </c>
      <c r="K12" s="92">
        <v>5.0</v>
      </c>
      <c r="L12" s="92">
        <v>3.0</v>
      </c>
      <c r="M12" s="92">
        <v>5.0</v>
      </c>
      <c r="N12" s="92">
        <v>4.0</v>
      </c>
      <c r="O12" s="92">
        <v>5.0</v>
      </c>
    </row>
    <row r="13">
      <c r="A13" s="3" t="s">
        <v>32</v>
      </c>
      <c r="B13" s="75">
        <v>20.0</v>
      </c>
      <c r="C13" s="92">
        <v>23.0</v>
      </c>
      <c r="D13" s="92">
        <v>24.0</v>
      </c>
      <c r="E13" s="90">
        <v>20.0</v>
      </c>
      <c r="F13" s="75">
        <v>25.0</v>
      </c>
      <c r="G13" s="92">
        <v>23.0</v>
      </c>
      <c r="H13" s="92">
        <v>21.0</v>
      </c>
      <c r="I13" s="92">
        <v>21.0</v>
      </c>
      <c r="J13" s="92">
        <v>19.0</v>
      </c>
      <c r="K13" s="92">
        <v>16.0</v>
      </c>
      <c r="L13" s="92">
        <v>13.0</v>
      </c>
      <c r="M13" s="92">
        <v>18.0</v>
      </c>
      <c r="N13" s="92">
        <v>16.0</v>
      </c>
      <c r="O13" s="92">
        <v>18.0</v>
      </c>
    </row>
    <row r="14">
      <c r="A14" s="3" t="s">
        <v>33</v>
      </c>
      <c r="B14" s="75">
        <v>3.0</v>
      </c>
      <c r="C14" s="92">
        <v>9.0</v>
      </c>
      <c r="D14" s="92">
        <v>11.0</v>
      </c>
      <c r="E14" s="90">
        <v>12.0</v>
      </c>
      <c r="F14" s="75">
        <v>12.0</v>
      </c>
      <c r="G14" s="92">
        <v>10.0</v>
      </c>
      <c r="H14" s="92">
        <v>6.0</v>
      </c>
      <c r="I14" s="92">
        <v>4.0</v>
      </c>
      <c r="J14" s="92">
        <v>10.0</v>
      </c>
      <c r="K14" s="92">
        <v>12.0</v>
      </c>
      <c r="L14" s="92">
        <v>9.0</v>
      </c>
      <c r="M14" s="92">
        <v>7.0</v>
      </c>
      <c r="N14" s="92">
        <v>5.0</v>
      </c>
      <c r="O14" s="92">
        <v>6.0</v>
      </c>
    </row>
    <row r="15">
      <c r="A15" s="3" t="s">
        <v>34</v>
      </c>
      <c r="B15" s="75">
        <v>27.0</v>
      </c>
      <c r="C15" s="92">
        <v>29.0</v>
      </c>
      <c r="D15" s="92">
        <v>29.0</v>
      </c>
      <c r="E15" s="90">
        <v>23.0</v>
      </c>
      <c r="F15" s="88">
        <v>21.0</v>
      </c>
      <c r="G15" s="89">
        <v>25.0</v>
      </c>
      <c r="H15" s="89">
        <v>22.0</v>
      </c>
      <c r="I15" s="89">
        <v>25.0</v>
      </c>
      <c r="J15" s="89">
        <v>29.0</v>
      </c>
      <c r="K15" s="89">
        <v>28.0</v>
      </c>
      <c r="L15" s="89">
        <v>28.0</v>
      </c>
      <c r="M15" s="89">
        <v>27.0</v>
      </c>
      <c r="N15" s="89">
        <v>27.0</v>
      </c>
      <c r="O15" s="89">
        <v>27.0</v>
      </c>
      <c r="P15" s="48"/>
      <c r="Q15" s="48"/>
      <c r="R15" s="48"/>
      <c r="S15" s="48"/>
    </row>
    <row r="16">
      <c r="A16" s="3" t="s">
        <v>35</v>
      </c>
      <c r="B16" s="75">
        <v>9.0</v>
      </c>
      <c r="C16" s="92">
        <v>7.0</v>
      </c>
      <c r="D16" s="92">
        <v>4.0</v>
      </c>
      <c r="E16" s="90">
        <v>2.0</v>
      </c>
      <c r="F16" s="88">
        <v>4.0</v>
      </c>
      <c r="G16" s="89">
        <v>8.0</v>
      </c>
      <c r="H16" s="89">
        <v>9.0</v>
      </c>
      <c r="I16" s="89">
        <v>5.0</v>
      </c>
      <c r="J16" s="89">
        <v>2.0</v>
      </c>
      <c r="K16" s="89">
        <v>1.0</v>
      </c>
      <c r="L16" s="89">
        <v>6.0</v>
      </c>
      <c r="M16" s="89">
        <v>6.0</v>
      </c>
      <c r="N16" s="89">
        <v>11.0</v>
      </c>
      <c r="O16" s="89">
        <v>7.0</v>
      </c>
      <c r="P16" s="48"/>
      <c r="Q16" s="48"/>
      <c r="R16" s="48"/>
      <c r="S16" s="48"/>
    </row>
    <row r="17">
      <c r="A17" s="3" t="s">
        <v>37</v>
      </c>
      <c r="B17" s="75">
        <v>13.0</v>
      </c>
      <c r="C17" s="92">
        <v>2.0</v>
      </c>
      <c r="D17" s="92">
        <v>12.0</v>
      </c>
      <c r="E17" s="90">
        <v>15.0</v>
      </c>
      <c r="F17" s="88">
        <v>20.0</v>
      </c>
      <c r="G17" s="89">
        <v>21.0</v>
      </c>
      <c r="H17" s="89">
        <v>23.0</v>
      </c>
      <c r="I17" s="89">
        <v>20.0</v>
      </c>
      <c r="J17" s="89">
        <v>22.0</v>
      </c>
      <c r="K17" s="89">
        <v>19.0</v>
      </c>
      <c r="L17" s="89">
        <v>18.0</v>
      </c>
      <c r="M17" s="89">
        <v>17.0</v>
      </c>
      <c r="N17" s="89">
        <v>19.0</v>
      </c>
      <c r="O17" s="89">
        <v>21.0</v>
      </c>
      <c r="P17" s="48"/>
      <c r="Q17" s="48"/>
      <c r="R17" s="48"/>
      <c r="S17" s="48"/>
    </row>
    <row r="18">
      <c r="A18" s="3" t="s">
        <v>38</v>
      </c>
      <c r="B18" s="75">
        <v>25.0</v>
      </c>
      <c r="C18" s="92">
        <v>24.0</v>
      </c>
      <c r="D18" s="92">
        <v>19.0</v>
      </c>
      <c r="E18" s="90">
        <v>16.0</v>
      </c>
      <c r="F18" s="88">
        <v>16.0</v>
      </c>
      <c r="G18" s="89">
        <v>16.0</v>
      </c>
      <c r="H18" s="89">
        <v>16.0</v>
      </c>
      <c r="I18" s="89">
        <v>17.0</v>
      </c>
      <c r="J18" s="89">
        <v>13.0</v>
      </c>
      <c r="K18" s="89">
        <v>13.0</v>
      </c>
      <c r="L18" s="89">
        <v>16.0</v>
      </c>
      <c r="M18" s="89">
        <v>20.0</v>
      </c>
      <c r="N18" s="89">
        <v>21.0</v>
      </c>
      <c r="O18" s="89">
        <v>19.0</v>
      </c>
      <c r="P18" s="48"/>
      <c r="Q18" s="48"/>
      <c r="R18" s="48"/>
      <c r="S18" s="48"/>
    </row>
    <row r="19">
      <c r="A19" s="3" t="s">
        <v>39</v>
      </c>
      <c r="B19" s="75">
        <v>23.0</v>
      </c>
      <c r="C19" s="92">
        <v>26.0</v>
      </c>
      <c r="D19" s="92">
        <v>26.0</v>
      </c>
      <c r="E19" s="90">
        <v>28.0</v>
      </c>
      <c r="F19" s="88">
        <v>29.0</v>
      </c>
      <c r="G19" s="89">
        <v>29.0</v>
      </c>
      <c r="H19" s="89">
        <v>29.0</v>
      </c>
      <c r="I19" s="89">
        <v>30.0</v>
      </c>
      <c r="J19" s="89">
        <v>27.0</v>
      </c>
      <c r="K19" s="89">
        <v>25.0</v>
      </c>
      <c r="L19" s="89">
        <v>25.0</v>
      </c>
      <c r="M19" s="89">
        <v>30.0</v>
      </c>
      <c r="N19" s="89">
        <v>29.0</v>
      </c>
      <c r="O19" s="89">
        <v>29.0</v>
      </c>
      <c r="P19" s="48"/>
      <c r="Q19" s="48"/>
      <c r="R19" s="48"/>
      <c r="S19" s="48"/>
    </row>
    <row r="20">
      <c r="A20" s="3" t="s">
        <v>40</v>
      </c>
      <c r="B20" s="75">
        <v>18.0</v>
      </c>
      <c r="C20" s="92">
        <v>15.0</v>
      </c>
      <c r="D20" s="92">
        <v>16.0</v>
      </c>
      <c r="E20" s="90">
        <v>17.0</v>
      </c>
      <c r="F20" s="88">
        <v>14.0</v>
      </c>
      <c r="G20" s="89">
        <v>15.0</v>
      </c>
      <c r="H20" s="89">
        <v>15.0</v>
      </c>
      <c r="I20" s="89">
        <v>16.0</v>
      </c>
      <c r="J20" s="89">
        <v>12.0</v>
      </c>
      <c r="K20" s="89">
        <v>15.0</v>
      </c>
      <c r="L20" s="89">
        <v>14.0</v>
      </c>
      <c r="M20" s="89">
        <v>16.0</v>
      </c>
      <c r="N20" s="89">
        <v>13.0</v>
      </c>
      <c r="O20" s="89">
        <v>12.0</v>
      </c>
      <c r="P20" s="48"/>
      <c r="Q20" s="48"/>
      <c r="R20" s="48"/>
      <c r="S20" s="48"/>
    </row>
    <row r="21">
      <c r="A21" s="3" t="s">
        <v>41</v>
      </c>
      <c r="B21" s="75">
        <v>19.0</v>
      </c>
      <c r="C21" s="92">
        <v>14.0</v>
      </c>
      <c r="D21" s="92">
        <v>22.0</v>
      </c>
      <c r="E21" s="90">
        <v>27.0</v>
      </c>
      <c r="F21" s="75">
        <v>28.0</v>
      </c>
      <c r="G21" s="92">
        <v>28.0</v>
      </c>
      <c r="H21" s="92">
        <v>30.0</v>
      </c>
      <c r="I21" s="92">
        <v>29.0</v>
      </c>
      <c r="J21" s="92">
        <v>28.0</v>
      </c>
      <c r="K21" s="92">
        <v>30.0</v>
      </c>
      <c r="L21" s="92">
        <v>30.0</v>
      </c>
      <c r="M21" s="92">
        <v>29.0</v>
      </c>
      <c r="N21" s="92">
        <v>30.0</v>
      </c>
      <c r="O21" s="92">
        <v>30.0</v>
      </c>
    </row>
    <row r="22">
      <c r="A22" s="3" t="s">
        <v>42</v>
      </c>
      <c r="B22" s="75">
        <v>5.0</v>
      </c>
      <c r="C22" s="92">
        <v>20.0</v>
      </c>
      <c r="D22" s="92">
        <v>23.0</v>
      </c>
      <c r="E22" s="90">
        <v>18.0</v>
      </c>
      <c r="F22" s="75">
        <v>13.0</v>
      </c>
      <c r="G22" s="92">
        <v>12.0</v>
      </c>
      <c r="H22" s="92">
        <v>13.0</v>
      </c>
      <c r="I22" s="92">
        <v>12.0</v>
      </c>
      <c r="J22" s="92">
        <v>14.0</v>
      </c>
      <c r="K22" s="92">
        <v>10.0</v>
      </c>
      <c r="L22" s="92">
        <v>8.0</v>
      </c>
      <c r="M22" s="92">
        <v>8.0</v>
      </c>
      <c r="N22" s="92">
        <v>9.0</v>
      </c>
      <c r="O22" s="92">
        <v>14.0</v>
      </c>
    </row>
    <row r="23">
      <c r="A23" s="3" t="s">
        <v>43</v>
      </c>
      <c r="B23" s="75">
        <v>26.0</v>
      </c>
      <c r="C23" s="92">
        <v>28.0</v>
      </c>
      <c r="D23" s="92">
        <v>25.0</v>
      </c>
      <c r="E23" s="90">
        <v>24.0</v>
      </c>
      <c r="F23" s="75">
        <v>22.0</v>
      </c>
      <c r="G23" s="92">
        <v>26.0</v>
      </c>
      <c r="H23" s="92">
        <v>27.0</v>
      </c>
      <c r="I23" s="92">
        <v>27.0</v>
      </c>
      <c r="J23" s="92">
        <v>30.0</v>
      </c>
      <c r="K23" s="92">
        <v>26.0</v>
      </c>
      <c r="L23" s="92">
        <v>26.0</v>
      </c>
      <c r="M23" s="92">
        <v>28.0</v>
      </c>
      <c r="N23" s="92">
        <v>25.0</v>
      </c>
      <c r="O23" s="92">
        <v>25.0</v>
      </c>
    </row>
    <row r="24">
      <c r="A24" s="3" t="s">
        <v>44</v>
      </c>
      <c r="B24" s="75">
        <v>30.0</v>
      </c>
      <c r="C24" s="92">
        <v>30.0</v>
      </c>
      <c r="D24" s="92">
        <v>30.0</v>
      </c>
      <c r="E24" s="90">
        <v>30.0</v>
      </c>
      <c r="F24" s="75">
        <v>30.0</v>
      </c>
      <c r="G24" s="92">
        <v>30.0</v>
      </c>
      <c r="H24" s="92">
        <v>28.0</v>
      </c>
      <c r="I24" s="92">
        <v>28.0</v>
      </c>
      <c r="J24" s="92">
        <v>25.0</v>
      </c>
      <c r="K24" s="92">
        <v>29.0</v>
      </c>
      <c r="L24" s="92">
        <v>27.0</v>
      </c>
      <c r="M24" s="92">
        <v>26.0</v>
      </c>
      <c r="N24" s="92">
        <v>28.0</v>
      </c>
      <c r="O24" s="92">
        <v>28.0</v>
      </c>
    </row>
    <row r="25">
      <c r="A25" s="3" t="s">
        <v>45</v>
      </c>
      <c r="B25" s="75">
        <v>14.0</v>
      </c>
      <c r="C25" s="92">
        <v>11.0</v>
      </c>
      <c r="D25" s="92">
        <v>13.0</v>
      </c>
      <c r="E25" s="90">
        <v>14.0</v>
      </c>
      <c r="F25" s="75">
        <v>15.0</v>
      </c>
      <c r="G25" s="92">
        <v>14.0</v>
      </c>
      <c r="H25" s="92">
        <v>12.0</v>
      </c>
      <c r="I25" s="92">
        <v>11.0</v>
      </c>
      <c r="J25" s="92">
        <v>16.0</v>
      </c>
      <c r="K25" s="92">
        <v>18.0</v>
      </c>
      <c r="L25" s="92">
        <v>20.0</v>
      </c>
      <c r="M25" s="92">
        <v>14.0</v>
      </c>
      <c r="N25" s="92">
        <v>18.0</v>
      </c>
      <c r="O25" s="92">
        <v>20.0</v>
      </c>
    </row>
    <row r="26">
      <c r="A26" s="3" t="s">
        <v>46</v>
      </c>
      <c r="B26" s="75">
        <v>11.0</v>
      </c>
      <c r="C26" s="92">
        <v>13.0</v>
      </c>
      <c r="D26" s="92">
        <v>8.0</v>
      </c>
      <c r="E26" s="90">
        <v>3.0</v>
      </c>
      <c r="F26" s="75">
        <v>5.0</v>
      </c>
      <c r="G26" s="92">
        <v>2.0</v>
      </c>
      <c r="H26" s="92">
        <v>3.0</v>
      </c>
      <c r="I26" s="92">
        <v>7.0</v>
      </c>
      <c r="J26" s="92">
        <v>9.0</v>
      </c>
      <c r="K26" s="92">
        <v>7.0</v>
      </c>
      <c r="L26" s="92">
        <v>5.0</v>
      </c>
      <c r="M26" s="92">
        <v>9.0</v>
      </c>
      <c r="N26" s="92">
        <v>7.0</v>
      </c>
      <c r="O26" s="92">
        <v>9.0</v>
      </c>
    </row>
    <row r="27">
      <c r="A27" s="3" t="s">
        <v>47</v>
      </c>
      <c r="B27" s="75">
        <v>24.0</v>
      </c>
      <c r="C27" s="92">
        <v>17.0</v>
      </c>
      <c r="D27" s="92">
        <v>10.0</v>
      </c>
      <c r="E27" s="90">
        <v>11.0</v>
      </c>
      <c r="F27" s="75">
        <v>17.0</v>
      </c>
      <c r="G27" s="92">
        <v>18.0</v>
      </c>
      <c r="H27" s="92">
        <v>18.0</v>
      </c>
      <c r="I27" s="92">
        <v>22.0</v>
      </c>
      <c r="J27" s="92">
        <v>21.0</v>
      </c>
      <c r="K27" s="92">
        <v>21.0</v>
      </c>
      <c r="L27" s="92">
        <v>23.0</v>
      </c>
      <c r="M27" s="92">
        <v>23.0</v>
      </c>
      <c r="N27" s="92">
        <v>24.0</v>
      </c>
      <c r="O27" s="92">
        <v>24.0</v>
      </c>
    </row>
    <row r="28">
      <c r="A28" s="3" t="s">
        <v>48</v>
      </c>
      <c r="B28" s="75">
        <v>2.0</v>
      </c>
      <c r="C28" s="92">
        <v>5.0</v>
      </c>
      <c r="D28" s="92">
        <v>14.0</v>
      </c>
      <c r="E28" s="90">
        <v>4.0</v>
      </c>
      <c r="F28" s="75">
        <v>3.0</v>
      </c>
      <c r="G28" s="92">
        <v>3.0</v>
      </c>
      <c r="H28" s="92">
        <v>8.0</v>
      </c>
      <c r="I28" s="92">
        <v>6.0</v>
      </c>
      <c r="J28" s="92">
        <v>5.0</v>
      </c>
      <c r="K28" s="92">
        <v>8.0</v>
      </c>
      <c r="L28" s="92">
        <v>7.0</v>
      </c>
      <c r="M28" s="92">
        <v>4.0</v>
      </c>
      <c r="N28" s="92">
        <v>3.0</v>
      </c>
      <c r="O28" s="92">
        <v>3.0</v>
      </c>
    </row>
    <row r="29">
      <c r="A29" s="3" t="s">
        <v>49</v>
      </c>
      <c r="B29" s="75">
        <v>7.0</v>
      </c>
      <c r="C29" s="92">
        <v>8.0</v>
      </c>
      <c r="D29" s="92">
        <v>3.0</v>
      </c>
      <c r="E29" s="90">
        <v>5.0</v>
      </c>
      <c r="F29" s="75">
        <v>8.0</v>
      </c>
      <c r="G29" s="92">
        <v>9.0</v>
      </c>
      <c r="H29" s="92">
        <v>11.0</v>
      </c>
      <c r="I29" s="92">
        <v>13.0</v>
      </c>
      <c r="J29" s="92">
        <v>7.0</v>
      </c>
      <c r="K29" s="92">
        <v>6.0</v>
      </c>
      <c r="L29" s="92">
        <v>12.0</v>
      </c>
      <c r="M29" s="92">
        <v>12.0</v>
      </c>
      <c r="N29" s="92">
        <v>12.0</v>
      </c>
      <c r="O29" s="92">
        <v>11.0</v>
      </c>
    </row>
    <row r="30">
      <c r="A30" s="3" t="s">
        <v>50</v>
      </c>
      <c r="B30" s="75">
        <v>29.0</v>
      </c>
      <c r="C30" s="92">
        <v>25.0</v>
      </c>
      <c r="D30" s="92">
        <v>18.0</v>
      </c>
      <c r="E30" s="90">
        <v>26.0</v>
      </c>
      <c r="F30" s="75">
        <v>27.0</v>
      </c>
      <c r="G30" s="2">
        <v>24.0</v>
      </c>
      <c r="H30" s="92">
        <v>25.0</v>
      </c>
      <c r="I30" s="92">
        <v>24.0</v>
      </c>
      <c r="J30" s="92">
        <v>23.0</v>
      </c>
      <c r="K30" s="92">
        <v>23.0</v>
      </c>
      <c r="L30" s="92">
        <v>19.0</v>
      </c>
      <c r="M30" s="92">
        <v>15.0</v>
      </c>
      <c r="N30" s="92">
        <v>15.0</v>
      </c>
      <c r="O30" s="92">
        <v>15.0</v>
      </c>
    </row>
    <row r="31">
      <c r="A31" s="3" t="s">
        <v>51</v>
      </c>
      <c r="B31" s="75">
        <v>15.0</v>
      </c>
      <c r="C31" s="92">
        <v>12.0</v>
      </c>
      <c r="D31" s="92">
        <v>9.0</v>
      </c>
      <c r="E31" s="90">
        <v>9.0</v>
      </c>
      <c r="F31" s="75">
        <v>7.0</v>
      </c>
      <c r="G31" s="92">
        <v>13.0</v>
      </c>
      <c r="H31" s="92">
        <v>10.0</v>
      </c>
      <c r="I31" s="92">
        <v>10.0</v>
      </c>
      <c r="J31" s="92">
        <v>15.0</v>
      </c>
      <c r="K31" s="92">
        <v>14.0</v>
      </c>
      <c r="L31" s="92">
        <v>17.0</v>
      </c>
      <c r="M31" s="92">
        <v>13.0</v>
      </c>
      <c r="N31" s="92">
        <v>10.0</v>
      </c>
      <c r="O31" s="92">
        <v>10.0</v>
      </c>
    </row>
    <row r="32">
      <c r="A32" s="46"/>
    </row>
    <row r="33">
      <c r="A33" s="46"/>
      <c r="B33" s="94" t="str">
        <f>POST!M10</f>
        <v>Again do not make changes to the cells. Someone moved a cell &amp; it's contents and it messed with the formula (probably dragged and dropped it).</v>
      </c>
    </row>
    <row r="34">
      <c r="A34" s="3" t="s">
        <v>507</v>
      </c>
      <c r="B34" s="2" t="s">
        <v>508</v>
      </c>
      <c r="C34" s="6" t="str">
        <f>REC!C150</f>
        <v>4-0</v>
      </c>
      <c r="D34" s="6" t="str">
        <f>REC!D150</f>
        <v>5-1</v>
      </c>
      <c r="E34" s="6" t="str">
        <f>REC!E150</f>
        <v>6-1</v>
      </c>
      <c r="F34" s="6" t="str">
        <f>REC!F150</f>
        <v>4-2</v>
      </c>
      <c r="G34" s="6" t="str">
        <f>REC!G150</f>
        <v>3-4</v>
      </c>
      <c r="H34" s="6" t="str">
        <f>REC!H150</f>
        <v>4-3</v>
      </c>
      <c r="I34" s="6" t="str">
        <f>REC!I150</f>
        <v>5-1</v>
      </c>
      <c r="J34" s="6" t="str">
        <f>REC!J150</f>
        <v>7-1</v>
      </c>
      <c r="K34" s="6" t="str">
        <f>REC!K150</f>
        <v>2-1</v>
      </c>
      <c r="L34" s="6" t="str">
        <f>REC!L150</f>
        <v>4-4</v>
      </c>
      <c r="M34" s="6" t="str">
        <f>REC!M150</f>
        <v>5-3</v>
      </c>
      <c r="N34" s="6" t="str">
        <f>REC!N150</f>
        <v>3-4</v>
      </c>
      <c r="O34" s="6" t="str">
        <f>REC!O150</f>
        <v>-52--25</v>
      </c>
      <c r="P34" s="62"/>
      <c r="Q34" s="62"/>
      <c r="R34" s="62"/>
      <c r="S34" s="62"/>
      <c r="T34" s="106"/>
    </row>
    <row r="35" ht="12.0" customHeight="1">
      <c r="A35" s="52" t="s">
        <v>509</v>
      </c>
      <c r="B35" s="95" t="s">
        <v>508</v>
      </c>
      <c r="C35" s="6" t="str">
        <f>REC!C182</f>
        <v>4-0</v>
      </c>
      <c r="D35" s="6" t="str">
        <f>REC!D182</f>
        <v>9-1</v>
      </c>
      <c r="E35" s="6" t="str">
        <f>REC!E182</f>
        <v>15-2</v>
      </c>
      <c r="F35" s="6" t="str">
        <f>REC!F182</f>
        <v>19-4</v>
      </c>
      <c r="G35" s="6" t="str">
        <f>REC!G182</f>
        <v>22-8</v>
      </c>
      <c r="H35" s="6" t="str">
        <f>REC!H182</f>
        <v>26-11</v>
      </c>
      <c r="I35" s="6" t="str">
        <f>REC!I182</f>
        <v>31-12</v>
      </c>
      <c r="J35" s="6" t="str">
        <f>REC!J182</f>
        <v>38-13</v>
      </c>
      <c r="K35" s="6" t="str">
        <f>REC!K182</f>
        <v>40-14</v>
      </c>
      <c r="L35" s="6" t="str">
        <f>REC!L182</f>
        <v>44-18</v>
      </c>
      <c r="M35" s="6" t="str">
        <f>REC!M182</f>
        <v>49-21</v>
      </c>
      <c r="N35" s="6" t="str">
        <f>REC!N182</f>
        <v>52-25</v>
      </c>
      <c r="O35" s="6" t="str">
        <f>REC!O182</f>
        <v>-</v>
      </c>
      <c r="P35" s="48"/>
      <c r="Q35" s="48"/>
      <c r="R35" s="48"/>
      <c r="S35" s="48"/>
      <c r="T35" s="104"/>
    </row>
    <row r="36">
      <c r="A36" s="52" t="s">
        <v>270</v>
      </c>
      <c r="B36" s="63" t="s">
        <v>682</v>
      </c>
      <c r="C36" s="72" t="s">
        <v>683</v>
      </c>
      <c r="D36" s="52" t="s">
        <v>684</v>
      </c>
      <c r="E36" s="115" t="s">
        <v>685</v>
      </c>
      <c r="F36" s="72" t="s">
        <v>686</v>
      </c>
      <c r="G36" s="52" t="s">
        <v>687</v>
      </c>
      <c r="H36" s="52" t="s">
        <v>688</v>
      </c>
      <c r="I36" s="52" t="s">
        <v>689</v>
      </c>
      <c r="J36" s="63" t="s">
        <v>690</v>
      </c>
      <c r="K36" s="63" t="s">
        <v>691</v>
      </c>
      <c r="L36" s="63" t="s">
        <v>692</v>
      </c>
      <c r="M36" s="53" t="s">
        <v>693</v>
      </c>
      <c r="N36" s="53" t="s">
        <v>694</v>
      </c>
      <c r="O36" s="53" t="s">
        <v>695</v>
      </c>
      <c r="P36" s="62"/>
      <c r="Q36" s="62"/>
      <c r="R36" s="62"/>
      <c r="S36" s="62"/>
      <c r="T36" s="104"/>
    </row>
    <row r="37">
      <c r="B37" s="93"/>
      <c r="C37" s="93"/>
      <c r="D37" s="93"/>
      <c r="E37" s="93"/>
      <c r="F37" s="93"/>
      <c r="G37" s="93"/>
      <c r="H37" s="93"/>
      <c r="I37" s="93"/>
      <c r="J37" s="93"/>
      <c r="K37" s="93"/>
      <c r="L37" s="93"/>
      <c r="M37" s="62"/>
      <c r="N37" s="62"/>
      <c r="O37" s="62"/>
      <c r="P37" s="62"/>
      <c r="Q37" s="62"/>
      <c r="R37" s="62"/>
      <c r="S37" s="62"/>
      <c r="T37" s="104"/>
    </row>
    <row r="38">
      <c r="B38" s="93"/>
      <c r="C38" s="93"/>
      <c r="D38" s="93"/>
      <c r="E38" s="93"/>
      <c r="F38" s="93"/>
      <c r="G38" s="93"/>
      <c r="H38" s="93"/>
      <c r="I38" s="93"/>
      <c r="J38" s="93"/>
      <c r="K38" s="93"/>
      <c r="L38" s="93"/>
      <c r="M38" s="62"/>
      <c r="N38" s="62"/>
      <c r="O38" s="62"/>
      <c r="P38" s="62"/>
      <c r="Q38" s="62"/>
      <c r="R38" s="62"/>
      <c r="S38" s="62"/>
      <c r="T38" s="104"/>
    </row>
  </sheetData>
  <autoFilter ref="$A$1:$O$31"/>
  <mergeCells count="1">
    <mergeCell ref="B33:P33"/>
  </mergeCells>
  <conditionalFormatting sqref="A1">
    <cfRule type="containsText" dxfId="3" priority="1" operator="containsText" text="SORT BY COLUMN A">
      <formula>NOT(ISERROR(SEARCH(("SORT BY COLUMN A"),(A1))))</formula>
    </cfRule>
  </conditionalFormatting>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7.29"/>
    <col customWidth="1" min="2" max="4" width="7.29"/>
    <col customWidth="1" min="5" max="5" width="7.86"/>
    <col customWidth="1" min="6" max="6" width="7.29"/>
    <col customWidth="1" min="7" max="7" width="9.14"/>
    <col customWidth="1" min="8" max="9" width="7.29"/>
    <col customWidth="1" min="10" max="10" width="8.29"/>
    <col customWidth="1" min="11" max="19" width="7.29"/>
    <col customWidth="1" min="20" max="20" width="17.29"/>
  </cols>
  <sheetData>
    <row r="1">
      <c r="A1" s="86" t="str">
        <f>if(and(A2="Atlanta", A3="Boston", A4="Brooklyn", A5="Charlotte"),"","SORT BY COLUMN A")</f>
        <v/>
      </c>
      <c r="B1" s="47" t="str">
        <f>POST!C1</f>
        <v>0 - 10/20/2014</v>
      </c>
      <c r="C1" s="47" t="str">
        <f>POST!D1</f>
        <v>1 - 11/3/2014</v>
      </c>
      <c r="D1" s="47" t="str">
        <f>POST!E1</f>
        <v>2 - 11/17/2014</v>
      </c>
      <c r="E1" s="47" t="str">
        <f>POST!F1</f>
        <v>3 - 12/1/2014</v>
      </c>
      <c r="F1" s="47" t="str">
        <f>POST!G1</f>
        <v>4 - 12/15/2014</v>
      </c>
      <c r="G1" s="47" t="str">
        <f>POST!H1</f>
        <v>5 - 12/29/2014</v>
      </c>
      <c r="H1" s="47" t="str">
        <f>POST!I1</f>
        <v>6 - 1/12/2015</v>
      </c>
      <c r="I1" s="47" t="str">
        <f>POST!J1</f>
        <v>7 - 1/26/2015</v>
      </c>
      <c r="J1" s="47" t="str">
        <f>POST!K1</f>
        <v>8 - 2/9/2015</v>
      </c>
      <c r="K1" s="47" t="str">
        <f>POST!L1</f>
        <v>9 - 2/23/2015</v>
      </c>
      <c r="L1" s="47" t="str">
        <f>POST!M1</f>
        <v>10 - 3/9/2015</v>
      </c>
      <c r="M1" s="47" t="str">
        <f>POST!N1</f>
        <v>11 - 3/23/2015</v>
      </c>
      <c r="N1" s="47" t="str">
        <f>POST!O1</f>
        <v>12 - 4/6/2015</v>
      </c>
      <c r="O1" s="47" t="str">
        <f>POST!P1</f>
        <v>13 - 4/20/2015</v>
      </c>
      <c r="P1" s="99"/>
      <c r="Q1" s="99"/>
      <c r="S1" s="99"/>
    </row>
    <row r="2">
      <c r="A2" s="3" t="s">
        <v>1</v>
      </c>
      <c r="B2" s="100">
        <v>20.0</v>
      </c>
      <c r="C2" s="92">
        <v>19.0</v>
      </c>
      <c r="D2" s="75">
        <v>12.0</v>
      </c>
      <c r="E2" s="116"/>
      <c r="F2" s="75">
        <v>11.0</v>
      </c>
      <c r="G2" s="92">
        <v>6.0</v>
      </c>
      <c r="H2" s="102"/>
      <c r="I2" s="102"/>
      <c r="J2" s="92">
        <v>1.0</v>
      </c>
      <c r="K2" s="92">
        <v>2.0</v>
      </c>
      <c r="L2" s="92">
        <v>2.0</v>
      </c>
      <c r="M2" s="92">
        <v>6.0</v>
      </c>
      <c r="N2" s="92">
        <v>6.0</v>
      </c>
      <c r="O2" s="102"/>
    </row>
    <row r="3">
      <c r="A3" s="3" t="s">
        <v>22</v>
      </c>
      <c r="B3" s="100">
        <v>27.0</v>
      </c>
      <c r="C3" s="92">
        <v>27.0</v>
      </c>
      <c r="D3" s="75">
        <v>29.0</v>
      </c>
      <c r="E3" s="116"/>
      <c r="F3" s="75">
        <v>22.0</v>
      </c>
      <c r="G3" s="92">
        <v>21.0</v>
      </c>
      <c r="H3" s="102"/>
      <c r="I3" s="102"/>
      <c r="J3" s="92">
        <v>23.0</v>
      </c>
      <c r="K3" s="92">
        <v>23.0</v>
      </c>
      <c r="L3" s="92">
        <v>23.0</v>
      </c>
      <c r="M3" s="92">
        <v>25.0</v>
      </c>
      <c r="N3" s="92">
        <v>18.0</v>
      </c>
      <c r="O3" s="102"/>
    </row>
    <row r="4">
      <c r="A4" s="3" t="s">
        <v>23</v>
      </c>
      <c r="B4" s="100">
        <v>14.0</v>
      </c>
      <c r="C4" s="92">
        <v>17.0</v>
      </c>
      <c r="D4" s="75">
        <v>18.0</v>
      </c>
      <c r="E4" s="116"/>
      <c r="F4" s="75">
        <v>20.0</v>
      </c>
      <c r="G4" s="92">
        <v>19.0</v>
      </c>
      <c r="H4" s="102"/>
      <c r="I4" s="102"/>
      <c r="J4" s="92">
        <v>19.0</v>
      </c>
      <c r="K4" s="92">
        <v>21.0</v>
      </c>
      <c r="L4" s="92">
        <v>25.0</v>
      </c>
      <c r="M4" s="92">
        <v>18.0</v>
      </c>
      <c r="N4" s="92">
        <v>15.0</v>
      </c>
      <c r="O4" s="102"/>
    </row>
    <row r="5">
      <c r="A5" s="3" t="s">
        <v>24</v>
      </c>
      <c r="B5" s="100">
        <v>13.0</v>
      </c>
      <c r="C5" s="92">
        <v>15.0</v>
      </c>
      <c r="D5" s="75">
        <v>19.0</v>
      </c>
      <c r="E5" s="116"/>
      <c r="F5" s="75">
        <v>24.0</v>
      </c>
      <c r="G5" s="92">
        <v>26.0</v>
      </c>
      <c r="H5" s="102"/>
      <c r="I5" s="102"/>
      <c r="J5" s="92">
        <v>17.0</v>
      </c>
      <c r="K5" s="92">
        <v>17.0</v>
      </c>
      <c r="L5" s="92">
        <v>18.0</v>
      </c>
      <c r="M5" s="92">
        <v>22.0</v>
      </c>
      <c r="N5" s="92">
        <v>22.0</v>
      </c>
      <c r="O5" s="102"/>
    </row>
    <row r="6">
      <c r="A6" s="3" t="s">
        <v>25</v>
      </c>
      <c r="B6" s="100">
        <v>3.0</v>
      </c>
      <c r="C6" s="92">
        <v>6.0</v>
      </c>
      <c r="D6" s="75">
        <v>6.0</v>
      </c>
      <c r="E6" s="116"/>
      <c r="F6" s="75">
        <v>12.0</v>
      </c>
      <c r="G6" s="92">
        <v>8.0</v>
      </c>
      <c r="H6" s="102"/>
      <c r="I6" s="102"/>
      <c r="J6" s="92">
        <v>11.0</v>
      </c>
      <c r="K6" s="92">
        <v>11.0</v>
      </c>
      <c r="L6" s="92">
        <v>11.0</v>
      </c>
      <c r="M6" s="92">
        <v>12.0</v>
      </c>
      <c r="N6" s="92">
        <v>12.0</v>
      </c>
      <c r="O6" s="102"/>
    </row>
    <row r="7">
      <c r="A7" s="3" t="s">
        <v>26</v>
      </c>
      <c r="B7" s="100">
        <v>2.0</v>
      </c>
      <c r="C7" s="92">
        <v>2.0</v>
      </c>
      <c r="D7" s="75">
        <v>9.0</v>
      </c>
      <c r="E7" s="116"/>
      <c r="F7" s="75">
        <v>13.0</v>
      </c>
      <c r="G7" s="92">
        <v>11.0</v>
      </c>
      <c r="H7" s="102"/>
      <c r="I7" s="102"/>
      <c r="J7" s="92">
        <v>9.0</v>
      </c>
      <c r="K7" s="92">
        <v>9.0</v>
      </c>
      <c r="L7" s="92">
        <v>7.0</v>
      </c>
      <c r="M7" s="92">
        <v>2.0</v>
      </c>
      <c r="N7" s="92">
        <v>2.0</v>
      </c>
      <c r="O7" s="102"/>
    </row>
    <row r="8">
      <c r="A8" s="3" t="s">
        <v>27</v>
      </c>
      <c r="B8" s="100">
        <v>6.0</v>
      </c>
      <c r="C8" s="92">
        <v>4.0</v>
      </c>
      <c r="D8" s="75">
        <v>8.0</v>
      </c>
      <c r="E8" s="116"/>
      <c r="F8" s="75">
        <v>10.0</v>
      </c>
      <c r="G8" s="92">
        <v>9.0</v>
      </c>
      <c r="H8" s="102"/>
      <c r="I8" s="102"/>
      <c r="J8" s="92">
        <v>7.0</v>
      </c>
      <c r="K8" s="92">
        <v>7.0</v>
      </c>
      <c r="L8" s="92">
        <v>9.0</v>
      </c>
      <c r="M8" s="92">
        <v>8.0</v>
      </c>
      <c r="N8" s="92">
        <v>8.0</v>
      </c>
      <c r="O8" s="102"/>
    </row>
    <row r="9">
      <c r="A9" s="3" t="s">
        <v>28</v>
      </c>
      <c r="B9" s="100">
        <v>17.0</v>
      </c>
      <c r="C9" s="92">
        <v>16.0</v>
      </c>
      <c r="D9" s="75">
        <v>24.0</v>
      </c>
      <c r="E9" s="116"/>
      <c r="F9" s="75">
        <v>19.0</v>
      </c>
      <c r="G9" s="92">
        <v>20.0</v>
      </c>
      <c r="H9" s="102"/>
      <c r="I9" s="102"/>
      <c r="J9" s="92">
        <v>18.0</v>
      </c>
      <c r="K9" s="92">
        <v>19.0</v>
      </c>
      <c r="L9" s="92">
        <v>20.0</v>
      </c>
      <c r="M9" s="92">
        <v>20.0</v>
      </c>
      <c r="N9" s="92">
        <v>25.0</v>
      </c>
      <c r="O9" s="102"/>
    </row>
    <row r="10">
      <c r="A10" s="3" t="s">
        <v>29</v>
      </c>
      <c r="B10" s="100">
        <v>21.0</v>
      </c>
      <c r="C10" s="92">
        <v>23.0</v>
      </c>
      <c r="D10" s="75">
        <v>25.0</v>
      </c>
      <c r="E10" s="116"/>
      <c r="F10" s="75">
        <v>27.0</v>
      </c>
      <c r="G10" s="92">
        <v>27.0</v>
      </c>
      <c r="H10" s="102"/>
      <c r="I10" s="102"/>
      <c r="J10" s="92">
        <v>22.0</v>
      </c>
      <c r="K10" s="92">
        <v>20.0</v>
      </c>
      <c r="L10" s="92">
        <v>21.0</v>
      </c>
      <c r="M10" s="92">
        <v>23.0</v>
      </c>
      <c r="N10" s="92">
        <v>23.0</v>
      </c>
      <c r="O10" s="102"/>
    </row>
    <row r="11">
      <c r="A11" s="3" t="s">
        <v>30</v>
      </c>
      <c r="B11" s="100">
        <v>5.0</v>
      </c>
      <c r="C11" s="92">
        <v>3.0</v>
      </c>
      <c r="D11" s="75">
        <v>4.0</v>
      </c>
      <c r="E11" s="116"/>
      <c r="F11" s="75">
        <v>1.0</v>
      </c>
      <c r="G11" s="92">
        <v>1.0</v>
      </c>
      <c r="H11" s="102"/>
      <c r="I11" s="102"/>
      <c r="J11" s="92">
        <v>2.0</v>
      </c>
      <c r="K11" s="92">
        <v>1.0</v>
      </c>
      <c r="L11" s="92">
        <v>1.0</v>
      </c>
      <c r="M11" s="92">
        <v>1.0</v>
      </c>
      <c r="N11" s="92">
        <v>1.0</v>
      </c>
      <c r="O11" s="102"/>
    </row>
    <row r="12">
      <c r="A12" s="3" t="s">
        <v>31</v>
      </c>
      <c r="B12" s="100">
        <v>9.0</v>
      </c>
      <c r="C12" s="92">
        <v>9.0</v>
      </c>
      <c r="D12" s="75">
        <v>2.0</v>
      </c>
      <c r="E12" s="116"/>
      <c r="F12" s="75">
        <v>3.0</v>
      </c>
      <c r="G12" s="92">
        <v>3.0</v>
      </c>
      <c r="H12" s="102"/>
      <c r="I12" s="102"/>
      <c r="J12" s="92">
        <v>4.0</v>
      </c>
      <c r="K12" s="92">
        <v>4.0</v>
      </c>
      <c r="L12" s="92">
        <v>3.0</v>
      </c>
      <c r="M12" s="92">
        <v>7.0</v>
      </c>
      <c r="N12" s="92">
        <v>3.0</v>
      </c>
      <c r="O12" s="102"/>
    </row>
    <row r="13">
      <c r="A13" s="3" t="s">
        <v>32</v>
      </c>
      <c r="B13" s="100">
        <v>26.0</v>
      </c>
      <c r="C13" s="92">
        <v>26.0</v>
      </c>
      <c r="D13" s="75">
        <v>21.0</v>
      </c>
      <c r="E13" s="116"/>
      <c r="F13" s="75">
        <v>26.0</v>
      </c>
      <c r="G13" s="92">
        <v>24.0</v>
      </c>
      <c r="H13" s="102"/>
      <c r="I13" s="102"/>
      <c r="J13" s="92">
        <v>25.0</v>
      </c>
      <c r="K13" s="92">
        <v>25.0</v>
      </c>
      <c r="L13" s="92">
        <v>17.0</v>
      </c>
      <c r="M13" s="92">
        <v>24.0</v>
      </c>
      <c r="N13" s="92">
        <v>24.0</v>
      </c>
      <c r="O13" s="102"/>
    </row>
    <row r="14">
      <c r="A14" s="3" t="s">
        <v>33</v>
      </c>
      <c r="B14" s="100">
        <v>4.0</v>
      </c>
      <c r="C14" s="92">
        <v>5.0</v>
      </c>
      <c r="D14" s="75">
        <v>10.0</v>
      </c>
      <c r="E14" s="116"/>
      <c r="F14" s="75">
        <v>9.0</v>
      </c>
      <c r="G14" s="92">
        <v>10.0</v>
      </c>
      <c r="H14" s="102"/>
      <c r="I14" s="102"/>
      <c r="J14" s="92">
        <v>8.0</v>
      </c>
      <c r="K14" s="92">
        <v>8.0</v>
      </c>
      <c r="L14" s="92">
        <v>8.0</v>
      </c>
      <c r="M14" s="92">
        <v>3.0</v>
      </c>
      <c r="N14" s="92">
        <v>9.0</v>
      </c>
      <c r="O14" s="102"/>
    </row>
    <row r="15">
      <c r="A15" s="3" t="s">
        <v>34</v>
      </c>
      <c r="B15" s="100">
        <v>25.0</v>
      </c>
      <c r="C15" s="92">
        <v>25.0</v>
      </c>
      <c r="D15" s="75">
        <v>28.0</v>
      </c>
      <c r="E15" s="116"/>
      <c r="F15" s="75">
        <v>23.0</v>
      </c>
      <c r="G15" s="92">
        <v>25.0</v>
      </c>
      <c r="H15" s="102"/>
      <c r="I15" s="102"/>
      <c r="J15" s="92">
        <v>27.0</v>
      </c>
      <c r="K15" s="92">
        <v>27.0</v>
      </c>
      <c r="L15" s="92">
        <v>27.0</v>
      </c>
      <c r="M15" s="92">
        <v>28.0</v>
      </c>
      <c r="N15" s="92">
        <v>28.0</v>
      </c>
      <c r="O15" s="102"/>
    </row>
    <row r="16">
      <c r="A16" s="3" t="s">
        <v>35</v>
      </c>
      <c r="B16" s="100">
        <v>11.0</v>
      </c>
      <c r="C16" s="92">
        <v>11.0</v>
      </c>
      <c r="D16" s="75">
        <v>1.0</v>
      </c>
      <c r="E16" s="116"/>
      <c r="F16" s="75">
        <v>2.0</v>
      </c>
      <c r="G16" s="92">
        <v>5.0</v>
      </c>
      <c r="H16" s="102"/>
      <c r="I16" s="102"/>
      <c r="J16" s="92">
        <v>3.0</v>
      </c>
      <c r="K16" s="92">
        <v>3.0</v>
      </c>
      <c r="L16" s="92">
        <v>6.0</v>
      </c>
      <c r="M16" s="92">
        <v>5.0</v>
      </c>
      <c r="N16" s="92">
        <v>5.0</v>
      </c>
      <c r="O16" s="102"/>
    </row>
    <row r="17">
      <c r="A17" s="3" t="s">
        <v>37</v>
      </c>
      <c r="B17" s="100">
        <v>10.0</v>
      </c>
      <c r="C17" s="92">
        <v>7.0</v>
      </c>
      <c r="D17" s="75">
        <v>13.0</v>
      </c>
      <c r="E17" s="116"/>
      <c r="F17" s="75">
        <v>18.0</v>
      </c>
      <c r="G17" s="92">
        <v>17.0</v>
      </c>
      <c r="H17" s="102"/>
      <c r="I17" s="102"/>
      <c r="J17" s="92">
        <v>21.0</v>
      </c>
      <c r="K17" s="92">
        <v>16.0</v>
      </c>
      <c r="L17" s="92">
        <v>15.0</v>
      </c>
      <c r="M17" s="92">
        <v>15.0</v>
      </c>
      <c r="N17" s="92">
        <v>20.0</v>
      </c>
      <c r="O17" s="102"/>
    </row>
    <row r="18">
      <c r="A18" s="3" t="s">
        <v>38</v>
      </c>
      <c r="B18" s="100">
        <v>29.0</v>
      </c>
      <c r="C18" s="92">
        <v>29.0</v>
      </c>
      <c r="D18" s="75">
        <v>17.0</v>
      </c>
      <c r="E18" s="116"/>
      <c r="F18" s="75">
        <v>16.0</v>
      </c>
      <c r="G18" s="92">
        <v>16.0</v>
      </c>
      <c r="H18" s="102"/>
      <c r="I18" s="102"/>
      <c r="J18" s="92">
        <v>16.0</v>
      </c>
      <c r="K18" s="92">
        <v>14.0</v>
      </c>
      <c r="L18" s="92">
        <v>16.0</v>
      </c>
      <c r="M18" s="92">
        <v>19.0</v>
      </c>
      <c r="N18" s="92">
        <v>19.0</v>
      </c>
      <c r="O18" s="102"/>
    </row>
    <row r="19">
      <c r="A19" s="3" t="s">
        <v>39</v>
      </c>
      <c r="B19" s="100">
        <v>24.0</v>
      </c>
      <c r="C19" s="92">
        <v>24.0</v>
      </c>
      <c r="D19" s="75">
        <v>26.0</v>
      </c>
      <c r="E19" s="116"/>
      <c r="F19" s="75">
        <v>28.0</v>
      </c>
      <c r="G19" s="92">
        <v>28.0</v>
      </c>
      <c r="H19" s="102"/>
      <c r="I19" s="102"/>
      <c r="J19" s="92">
        <v>29.0</v>
      </c>
      <c r="K19" s="92">
        <v>29.0</v>
      </c>
      <c r="L19" s="92">
        <v>29.0</v>
      </c>
      <c r="M19" s="92">
        <v>30.0</v>
      </c>
      <c r="N19" s="92">
        <v>30.0</v>
      </c>
      <c r="O19" s="102"/>
    </row>
    <row r="20">
      <c r="A20" s="3" t="s">
        <v>40</v>
      </c>
      <c r="B20" s="100">
        <v>16.0</v>
      </c>
      <c r="C20" s="92">
        <v>13.0</v>
      </c>
      <c r="D20" s="75">
        <v>11.0</v>
      </c>
      <c r="E20" s="116"/>
      <c r="F20" s="75">
        <v>17.0</v>
      </c>
      <c r="G20" s="92">
        <v>14.0</v>
      </c>
      <c r="H20" s="102"/>
      <c r="I20" s="102"/>
      <c r="J20" s="92">
        <v>15.0</v>
      </c>
      <c r="K20" s="92">
        <v>15.0</v>
      </c>
      <c r="L20" s="92">
        <v>14.0</v>
      </c>
      <c r="M20" s="92">
        <v>16.0</v>
      </c>
      <c r="N20" s="92">
        <v>16.0</v>
      </c>
      <c r="O20" s="102"/>
    </row>
    <row r="21">
      <c r="A21" s="3" t="s">
        <v>41</v>
      </c>
      <c r="B21" s="100">
        <v>19.0</v>
      </c>
      <c r="C21" s="92">
        <v>20.0</v>
      </c>
      <c r="D21" s="75">
        <v>27.0</v>
      </c>
      <c r="E21" s="116"/>
      <c r="F21" s="75">
        <v>29.0</v>
      </c>
      <c r="G21" s="92">
        <v>30.0</v>
      </c>
      <c r="H21" s="102"/>
      <c r="I21" s="102"/>
      <c r="J21" s="92">
        <v>30.0</v>
      </c>
      <c r="K21" s="92">
        <v>30.0</v>
      </c>
      <c r="L21" s="92">
        <v>30.0</v>
      </c>
      <c r="M21" s="92">
        <v>27.0</v>
      </c>
      <c r="N21" s="92">
        <v>27.0</v>
      </c>
      <c r="O21" s="102"/>
    </row>
    <row r="22">
      <c r="A22" s="3" t="s">
        <v>42</v>
      </c>
      <c r="B22" s="100">
        <v>18.0</v>
      </c>
      <c r="C22" s="92">
        <v>21.0</v>
      </c>
      <c r="D22" s="75">
        <v>23.0</v>
      </c>
      <c r="E22" s="116"/>
      <c r="F22" s="75">
        <v>7.0</v>
      </c>
      <c r="G22" s="92">
        <v>15.0</v>
      </c>
      <c r="H22" s="102"/>
      <c r="I22" s="102"/>
      <c r="J22" s="92">
        <v>14.0</v>
      </c>
      <c r="K22" s="92">
        <v>13.0</v>
      </c>
      <c r="L22" s="92">
        <v>13.0</v>
      </c>
      <c r="M22" s="92">
        <v>13.0</v>
      </c>
      <c r="N22" s="92">
        <v>13.0</v>
      </c>
      <c r="O22" s="102"/>
    </row>
    <row r="23">
      <c r="A23" s="3" t="s">
        <v>43</v>
      </c>
      <c r="B23" s="100">
        <v>28.0</v>
      </c>
      <c r="C23" s="92">
        <v>28.0</v>
      </c>
      <c r="D23" s="75">
        <v>22.0</v>
      </c>
      <c r="E23" s="116"/>
      <c r="F23" s="75">
        <v>21.0</v>
      </c>
      <c r="G23" s="92">
        <v>23.0</v>
      </c>
      <c r="H23" s="102"/>
      <c r="I23" s="102"/>
      <c r="J23" s="92">
        <v>26.0</v>
      </c>
      <c r="K23" s="92">
        <v>26.0</v>
      </c>
      <c r="L23" s="92">
        <v>26.0</v>
      </c>
      <c r="M23" s="92">
        <v>29.0</v>
      </c>
      <c r="N23" s="92">
        <v>29.0</v>
      </c>
      <c r="O23" s="102"/>
    </row>
    <row r="24">
      <c r="A24" s="3" t="s">
        <v>44</v>
      </c>
      <c r="B24" s="100">
        <v>30.0</v>
      </c>
      <c r="C24" s="92">
        <v>30.0</v>
      </c>
      <c r="D24" s="75">
        <v>30.0</v>
      </c>
      <c r="E24" s="116"/>
      <c r="F24" s="75">
        <v>30.0</v>
      </c>
      <c r="G24" s="92">
        <v>29.0</v>
      </c>
      <c r="H24" s="102"/>
      <c r="I24" s="102"/>
      <c r="J24" s="92">
        <v>28.0</v>
      </c>
      <c r="K24" s="92">
        <v>28.0</v>
      </c>
      <c r="L24" s="92">
        <v>28.0</v>
      </c>
      <c r="M24" s="92">
        <v>26.0</v>
      </c>
      <c r="N24" s="92">
        <v>26.0</v>
      </c>
      <c r="O24" s="102"/>
    </row>
    <row r="25">
      <c r="A25" s="3" t="s">
        <v>45</v>
      </c>
      <c r="B25" s="100">
        <v>12.0</v>
      </c>
      <c r="C25" s="92">
        <v>10.0</v>
      </c>
      <c r="D25" s="75">
        <v>16.0</v>
      </c>
      <c r="E25" s="116"/>
      <c r="F25" s="75">
        <v>15.0</v>
      </c>
      <c r="G25" s="92">
        <v>13.0</v>
      </c>
      <c r="H25" s="102"/>
      <c r="I25" s="102"/>
      <c r="J25" s="92">
        <v>13.0</v>
      </c>
      <c r="K25" s="92">
        <v>18.0</v>
      </c>
      <c r="L25" s="92">
        <v>19.0</v>
      </c>
      <c r="M25" s="92">
        <v>14.0</v>
      </c>
      <c r="N25" s="92">
        <v>14.0</v>
      </c>
      <c r="O25" s="102"/>
    </row>
    <row r="26">
      <c r="A26" s="3" t="s">
        <v>46</v>
      </c>
      <c r="B26" s="100">
        <v>7.0</v>
      </c>
      <c r="C26" s="92">
        <v>12.0</v>
      </c>
      <c r="D26" s="75">
        <v>7.0</v>
      </c>
      <c r="E26" s="116"/>
      <c r="F26" s="75">
        <v>4.0</v>
      </c>
      <c r="G26" s="92">
        <v>2.0</v>
      </c>
      <c r="H26" s="102"/>
      <c r="I26" s="102"/>
      <c r="J26" s="92">
        <v>6.0</v>
      </c>
      <c r="K26" s="92">
        <v>6.0</v>
      </c>
      <c r="L26" s="92">
        <v>4.0</v>
      </c>
      <c r="M26" s="92">
        <v>4.0</v>
      </c>
      <c r="N26" s="92">
        <v>4.0</v>
      </c>
      <c r="O26" s="102"/>
    </row>
    <row r="27">
      <c r="A27" s="3" t="s">
        <v>47</v>
      </c>
      <c r="B27" s="100">
        <v>22.0</v>
      </c>
      <c r="C27" s="92">
        <v>18.0</v>
      </c>
      <c r="D27" s="75">
        <v>14.0</v>
      </c>
      <c r="E27" s="116"/>
      <c r="F27" s="75">
        <v>14.0</v>
      </c>
      <c r="G27" s="92">
        <v>18.0</v>
      </c>
      <c r="H27" s="102"/>
      <c r="I27" s="102"/>
      <c r="J27" s="92">
        <v>20.0</v>
      </c>
      <c r="K27" s="92">
        <v>22.0</v>
      </c>
      <c r="L27" s="92">
        <v>22.0</v>
      </c>
      <c r="M27" s="92">
        <v>21.0</v>
      </c>
      <c r="N27" s="92">
        <v>21.0</v>
      </c>
      <c r="O27" s="102"/>
    </row>
    <row r="28">
      <c r="A28" s="3" t="s">
        <v>48</v>
      </c>
      <c r="B28" s="100">
        <v>1.0</v>
      </c>
      <c r="C28" s="92">
        <v>1.0</v>
      </c>
      <c r="D28" s="75">
        <v>15.0</v>
      </c>
      <c r="E28" s="116"/>
      <c r="F28" s="75">
        <v>6.0</v>
      </c>
      <c r="G28" s="92">
        <v>12.0</v>
      </c>
      <c r="H28" s="102"/>
      <c r="I28" s="102"/>
      <c r="J28" s="92">
        <v>12.0</v>
      </c>
      <c r="K28" s="92">
        <v>12.0</v>
      </c>
      <c r="L28" s="92">
        <v>10.0</v>
      </c>
      <c r="M28" s="92">
        <v>9.0</v>
      </c>
      <c r="N28" s="92">
        <v>7.0</v>
      </c>
      <c r="O28" s="102"/>
    </row>
    <row r="29">
      <c r="A29" s="3" t="s">
        <v>49</v>
      </c>
      <c r="B29" s="100">
        <v>8.0</v>
      </c>
      <c r="C29" s="92">
        <v>8.0</v>
      </c>
      <c r="D29" s="75">
        <v>3.0</v>
      </c>
      <c r="E29" s="116"/>
      <c r="F29" s="75">
        <v>5.0</v>
      </c>
      <c r="G29" s="92">
        <v>4.0</v>
      </c>
      <c r="H29" s="102"/>
      <c r="I29" s="102"/>
      <c r="J29" s="92">
        <v>5.0</v>
      </c>
      <c r="K29" s="92">
        <v>5.0</v>
      </c>
      <c r="L29" s="92">
        <v>5.0</v>
      </c>
      <c r="M29" s="92">
        <v>11.0</v>
      </c>
      <c r="N29" s="92">
        <v>11.0</v>
      </c>
      <c r="O29" s="102"/>
    </row>
    <row r="30">
      <c r="A30" s="3" t="s">
        <v>50</v>
      </c>
      <c r="B30" s="100">
        <v>23.0</v>
      </c>
      <c r="C30" s="92">
        <v>22.0</v>
      </c>
      <c r="D30" s="75">
        <v>20.0</v>
      </c>
      <c r="E30" s="116"/>
      <c r="F30" s="75">
        <v>25.0</v>
      </c>
      <c r="G30" s="92">
        <v>22.0</v>
      </c>
      <c r="H30" s="102"/>
      <c r="I30" s="102"/>
      <c r="J30" s="92">
        <v>24.0</v>
      </c>
      <c r="K30" s="92">
        <v>24.0</v>
      </c>
      <c r="L30" s="92">
        <v>24.0</v>
      </c>
      <c r="M30" s="92">
        <v>17.0</v>
      </c>
      <c r="N30" s="92">
        <v>17.0</v>
      </c>
      <c r="O30" s="102"/>
    </row>
    <row r="31">
      <c r="A31" s="3" t="s">
        <v>51</v>
      </c>
      <c r="B31" s="100">
        <v>15.0</v>
      </c>
      <c r="C31" s="92">
        <v>14.0</v>
      </c>
      <c r="D31" s="75">
        <v>5.0</v>
      </c>
      <c r="E31" s="116"/>
      <c r="F31" s="75">
        <v>8.0</v>
      </c>
      <c r="G31" s="92">
        <v>7.0</v>
      </c>
      <c r="H31" s="102"/>
      <c r="I31" s="102"/>
      <c r="J31" s="92">
        <v>10.0</v>
      </c>
      <c r="K31" s="92">
        <v>10.0</v>
      </c>
      <c r="L31" s="92">
        <v>12.0</v>
      </c>
      <c r="M31" s="92">
        <v>10.0</v>
      </c>
      <c r="N31" s="92">
        <v>10.0</v>
      </c>
      <c r="O31" s="102"/>
    </row>
    <row r="32">
      <c r="A32" s="46"/>
      <c r="B32" s="103"/>
      <c r="D32" s="99"/>
      <c r="E32" s="110"/>
      <c r="F32" s="99"/>
    </row>
    <row r="33">
      <c r="A33" s="46"/>
      <c r="B33" s="94" t="str">
        <f>POST!M10</f>
        <v>Again do not make changes to the cells. Someone moved a cell &amp; it's contents and it messed with the formula (probably dragged and dropped it).</v>
      </c>
    </row>
    <row r="34">
      <c r="A34" s="3" t="s">
        <v>507</v>
      </c>
      <c r="B34" s="73" t="s">
        <v>696</v>
      </c>
      <c r="C34" s="6" t="str">
        <f>REC!C151</f>
        <v>3-0</v>
      </c>
      <c r="D34" s="6" t="str">
        <f>REC!D151</f>
        <v>2-5</v>
      </c>
      <c r="E34" s="6" t="str">
        <f>REC!E151</f>
        <v>4-2</v>
      </c>
      <c r="F34" s="6" t="str">
        <f>REC!F151</f>
        <v>2-6</v>
      </c>
      <c r="G34" s="6" t="str">
        <f>REC!G151</f>
        <v>3-4</v>
      </c>
      <c r="H34" s="6" t="str">
        <f>REC!H151</f>
        <v>2-4</v>
      </c>
      <c r="I34" s="6" t="str">
        <f>REC!I151</f>
        <v>4-3</v>
      </c>
      <c r="J34" s="6" t="str">
        <f>REC!J151</f>
        <v>1-5</v>
      </c>
      <c r="K34" s="6" t="str">
        <f>REC!K151</f>
        <v>2-2</v>
      </c>
      <c r="L34" s="6" t="str">
        <f>REC!L151</f>
        <v>5-3</v>
      </c>
      <c r="M34" s="6" t="str">
        <f>REC!M151</f>
        <v>4-3</v>
      </c>
      <c r="N34" s="6" t="str">
        <f>REC!N151</f>
        <v>2-6</v>
      </c>
      <c r="O34" s="6" t="str">
        <f>REC!O151</f>
        <v>-34--43</v>
      </c>
    </row>
    <row r="35">
      <c r="A35" s="52" t="s">
        <v>509</v>
      </c>
      <c r="B35" s="85" t="s">
        <v>696</v>
      </c>
      <c r="C35" s="6" t="str">
        <f>REC!C183</f>
        <v>3-0</v>
      </c>
      <c r="D35" s="6" t="str">
        <f>REC!D183</f>
        <v>5-5</v>
      </c>
      <c r="E35" s="6" t="str">
        <f>REC!E183</f>
        <v>9-7</v>
      </c>
      <c r="F35" s="6" t="str">
        <f>REC!F183</f>
        <v>11-13</v>
      </c>
      <c r="G35" s="6" t="str">
        <f>REC!G183</f>
        <v>14-17</v>
      </c>
      <c r="H35" s="6" t="str">
        <f>REC!H183</f>
        <v>16-21</v>
      </c>
      <c r="I35" s="6" t="str">
        <f>REC!I183</f>
        <v>20-24</v>
      </c>
      <c r="J35" s="6" t="str">
        <f>REC!J183</f>
        <v>21-29</v>
      </c>
      <c r="K35" s="6" t="str">
        <f>REC!K183</f>
        <v>23-31</v>
      </c>
      <c r="L35" s="6" t="str">
        <f>REC!L183</f>
        <v>28-34</v>
      </c>
      <c r="M35" s="6" t="str">
        <f>REC!M183</f>
        <v>32-37</v>
      </c>
      <c r="N35" s="6" t="str">
        <f>REC!N183</f>
        <v>34-43</v>
      </c>
      <c r="O35" s="6" t="str">
        <f>REC!O183</f>
        <v>-</v>
      </c>
      <c r="P35" s="62"/>
      <c r="Q35" s="62"/>
      <c r="R35" s="62"/>
      <c r="S35" s="62"/>
      <c r="T35" s="104"/>
    </row>
    <row r="36">
      <c r="A36" s="52" t="s">
        <v>270</v>
      </c>
      <c r="B36" s="85" t="s">
        <v>697</v>
      </c>
      <c r="C36" s="63" t="s">
        <v>698</v>
      </c>
      <c r="D36" s="93"/>
      <c r="E36" s="93"/>
      <c r="F36" s="63" t="s">
        <v>699</v>
      </c>
      <c r="G36" s="63" t="s">
        <v>700</v>
      </c>
      <c r="H36" s="93"/>
      <c r="I36" s="93"/>
      <c r="J36" s="73" t="s">
        <v>701</v>
      </c>
      <c r="K36" s="63" t="s">
        <v>702</v>
      </c>
      <c r="L36" s="63" t="s">
        <v>703</v>
      </c>
      <c r="M36" s="52" t="s">
        <v>704</v>
      </c>
      <c r="N36" s="52" t="s">
        <v>705</v>
      </c>
      <c r="O36" s="48"/>
      <c r="P36" s="48"/>
      <c r="Q36" s="48"/>
      <c r="R36" s="48"/>
      <c r="S36" s="48"/>
      <c r="T36" s="104"/>
    </row>
  </sheetData>
  <autoFilter ref="$A$1:$O$31"/>
  <mergeCells count="1">
    <mergeCell ref="B33:P33"/>
  </mergeCells>
  <conditionalFormatting sqref="A1">
    <cfRule type="containsText" dxfId="3" priority="1" operator="containsText" text="SORT BY COLUMN A">
      <formula>NOT(ISERROR(SEARCH(("SORT BY COLUMN A"),(A1))))</formula>
    </cfRule>
  </conditionalFormatting>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7.29"/>
    <col customWidth="1" min="2" max="19" width="7.29"/>
    <col customWidth="1" min="20" max="20" width="17.29"/>
  </cols>
  <sheetData>
    <row r="1">
      <c r="A1" s="86" t="str">
        <f>if(and(A2="Atlanta", A3="Boston", A4="Brooklyn", A5="Charlotte"),"","SORT BY COLUMN A")</f>
        <v/>
      </c>
      <c r="B1" s="47" t="str">
        <f>POST!C1</f>
        <v>0 - 10/20/2014</v>
      </c>
      <c r="C1" s="47" t="str">
        <f>POST!D1</f>
        <v>1 - 11/3/2014</v>
      </c>
      <c r="D1" s="47" t="str">
        <f>POST!E1</f>
        <v>2 - 11/17/2014</v>
      </c>
      <c r="E1" s="47" t="str">
        <f>POST!F1</f>
        <v>3 - 12/1/2014</v>
      </c>
      <c r="F1" s="47" t="str">
        <f>POST!G1</f>
        <v>4 - 12/15/2014</v>
      </c>
      <c r="G1" s="47" t="str">
        <f>POST!H1</f>
        <v>5 - 12/29/2014</v>
      </c>
      <c r="H1" s="47" t="str">
        <f>POST!I1</f>
        <v>6 - 1/12/2015</v>
      </c>
      <c r="I1" s="47" t="str">
        <f>POST!J1</f>
        <v>7 - 1/26/2015</v>
      </c>
      <c r="J1" s="47" t="str">
        <f>POST!K1</f>
        <v>8 - 2/9/2015</v>
      </c>
      <c r="K1" s="47" t="str">
        <f>POST!L1</f>
        <v>9 - 2/23/2015</v>
      </c>
      <c r="L1" s="47" t="str">
        <f>POST!M1</f>
        <v>10 - 3/9/2015</v>
      </c>
      <c r="M1" s="47" t="str">
        <f>POST!N1</f>
        <v>11 - 3/23/2015</v>
      </c>
      <c r="N1" s="47" t="str">
        <f>POST!O1</f>
        <v>12 - 4/6/2015</v>
      </c>
      <c r="O1" s="47" t="str">
        <f>POST!P1</f>
        <v>13 - 4/20/2015</v>
      </c>
      <c r="P1" s="99"/>
      <c r="Q1" s="99"/>
      <c r="S1" s="99"/>
    </row>
    <row r="2">
      <c r="A2" s="3" t="s">
        <v>1</v>
      </c>
      <c r="B2" s="100">
        <v>21.0</v>
      </c>
      <c r="C2" s="75">
        <v>18.0</v>
      </c>
      <c r="D2" s="92">
        <v>14.0</v>
      </c>
      <c r="E2" s="101">
        <v>10.0</v>
      </c>
      <c r="F2" s="75">
        <v>8.0</v>
      </c>
      <c r="G2" s="92">
        <v>6.0</v>
      </c>
      <c r="H2" s="92">
        <v>2.0</v>
      </c>
      <c r="I2" s="92">
        <v>2.0</v>
      </c>
      <c r="J2" s="92">
        <v>1.0</v>
      </c>
      <c r="K2" s="92">
        <v>1.0</v>
      </c>
      <c r="L2" s="92">
        <v>1.0</v>
      </c>
      <c r="M2" s="92">
        <v>2.0</v>
      </c>
      <c r="N2" s="92">
        <v>5.0</v>
      </c>
      <c r="O2" s="92">
        <v>5.0</v>
      </c>
    </row>
    <row r="3">
      <c r="A3" s="3" t="s">
        <v>22</v>
      </c>
      <c r="B3" s="100">
        <v>27.0</v>
      </c>
      <c r="C3" s="75">
        <v>26.0</v>
      </c>
      <c r="D3" s="92">
        <v>19.0</v>
      </c>
      <c r="E3" s="101">
        <v>21.0</v>
      </c>
      <c r="F3" s="75">
        <v>21.0</v>
      </c>
      <c r="G3" s="92">
        <v>20.0</v>
      </c>
      <c r="H3" s="92">
        <v>27.0</v>
      </c>
      <c r="I3" s="92">
        <v>21.0</v>
      </c>
      <c r="J3" s="92">
        <v>21.0</v>
      </c>
      <c r="K3" s="92">
        <v>21.0</v>
      </c>
      <c r="L3" s="92">
        <v>21.0</v>
      </c>
      <c r="M3" s="92">
        <v>18.0</v>
      </c>
      <c r="N3" s="92">
        <v>18.0</v>
      </c>
      <c r="O3" s="92">
        <v>15.0</v>
      </c>
    </row>
    <row r="4">
      <c r="A4" s="3" t="s">
        <v>23</v>
      </c>
      <c r="B4" s="100">
        <v>18.0</v>
      </c>
      <c r="C4" s="75">
        <v>22.0</v>
      </c>
      <c r="D4" s="92">
        <v>17.0</v>
      </c>
      <c r="E4" s="101">
        <v>18.0</v>
      </c>
      <c r="F4" s="75">
        <v>18.0</v>
      </c>
      <c r="G4" s="92">
        <v>18.0</v>
      </c>
      <c r="H4" s="92">
        <v>21.0</v>
      </c>
      <c r="I4" s="92">
        <v>22.0</v>
      </c>
      <c r="J4" s="92">
        <v>23.0</v>
      </c>
      <c r="K4" s="92">
        <v>24.0</v>
      </c>
      <c r="L4" s="92">
        <v>22.0</v>
      </c>
      <c r="M4" s="92">
        <v>22.0</v>
      </c>
      <c r="N4" s="92">
        <v>19.0</v>
      </c>
      <c r="O4" s="92">
        <v>16.0</v>
      </c>
    </row>
    <row r="5">
      <c r="A5" s="3" t="s">
        <v>24</v>
      </c>
      <c r="B5" s="100">
        <v>16.0</v>
      </c>
      <c r="C5" s="75">
        <v>16.0</v>
      </c>
      <c r="D5" s="92">
        <v>20.0</v>
      </c>
      <c r="E5" s="101">
        <v>29.0</v>
      </c>
      <c r="F5" s="75">
        <v>25.0</v>
      </c>
      <c r="G5" s="92">
        <v>24.0</v>
      </c>
      <c r="H5" s="92">
        <v>19.0</v>
      </c>
      <c r="I5" s="92">
        <v>18.0</v>
      </c>
      <c r="J5" s="92">
        <v>17.0</v>
      </c>
      <c r="K5" s="92">
        <v>22.0</v>
      </c>
      <c r="L5" s="92">
        <v>19.0</v>
      </c>
      <c r="M5" s="92">
        <v>24.0</v>
      </c>
      <c r="N5" s="92">
        <v>22.0</v>
      </c>
      <c r="O5" s="92" t="s">
        <v>706</v>
      </c>
    </row>
    <row r="6">
      <c r="A6" s="3" t="s">
        <v>25</v>
      </c>
      <c r="B6" s="100">
        <v>11.0</v>
      </c>
      <c r="C6" s="75">
        <v>9.0</v>
      </c>
      <c r="D6" s="92">
        <v>9.0</v>
      </c>
      <c r="E6" s="101">
        <v>9.0</v>
      </c>
      <c r="F6" s="75">
        <v>11.0</v>
      </c>
      <c r="G6" s="92">
        <v>8.0</v>
      </c>
      <c r="H6" s="92">
        <v>7.0</v>
      </c>
      <c r="I6" s="92">
        <v>13.0</v>
      </c>
      <c r="J6" s="92">
        <v>14.0</v>
      </c>
      <c r="K6" s="92">
        <v>11.0</v>
      </c>
      <c r="L6" s="92">
        <v>9.0</v>
      </c>
      <c r="M6" s="92">
        <v>11.0</v>
      </c>
      <c r="N6" s="92">
        <v>9.0</v>
      </c>
      <c r="O6" s="92">
        <v>11.0</v>
      </c>
    </row>
    <row r="7">
      <c r="A7" s="3" t="s">
        <v>26</v>
      </c>
      <c r="B7" s="100">
        <v>2.0</v>
      </c>
      <c r="C7" s="75">
        <v>1.0</v>
      </c>
      <c r="D7" s="92">
        <v>6.0</v>
      </c>
      <c r="E7" s="101">
        <v>11.0</v>
      </c>
      <c r="F7" s="75">
        <v>12.0</v>
      </c>
      <c r="G7" s="92">
        <v>11.0</v>
      </c>
      <c r="H7" s="92">
        <v>14.0</v>
      </c>
      <c r="I7" s="92">
        <v>4.0</v>
      </c>
      <c r="J7" s="92">
        <v>4.0</v>
      </c>
      <c r="K7" s="92">
        <v>4.0</v>
      </c>
      <c r="L7" s="92">
        <v>5.0</v>
      </c>
      <c r="M7" s="92">
        <v>3.0</v>
      </c>
      <c r="N7" s="92">
        <v>3.0</v>
      </c>
      <c r="O7" s="92">
        <v>3.0</v>
      </c>
    </row>
    <row r="8">
      <c r="A8" s="3" t="s">
        <v>27</v>
      </c>
      <c r="B8" s="100">
        <v>13.0</v>
      </c>
      <c r="C8" s="75">
        <v>11.0</v>
      </c>
      <c r="D8" s="92">
        <v>7.0</v>
      </c>
      <c r="E8" s="101">
        <v>6.0</v>
      </c>
      <c r="F8" s="75">
        <v>10.0</v>
      </c>
      <c r="G8" s="92">
        <v>9.0</v>
      </c>
      <c r="H8" s="92">
        <v>5.0</v>
      </c>
      <c r="I8" s="92">
        <v>7.0</v>
      </c>
      <c r="J8" s="92">
        <v>7.0</v>
      </c>
      <c r="K8" s="92">
        <v>10.0</v>
      </c>
      <c r="L8" s="92">
        <v>12.0</v>
      </c>
      <c r="M8" s="92">
        <v>12.0</v>
      </c>
      <c r="N8" s="92">
        <v>12.0</v>
      </c>
      <c r="O8" s="92">
        <v>10.0</v>
      </c>
    </row>
    <row r="9">
      <c r="A9" s="3" t="s">
        <v>28</v>
      </c>
      <c r="B9" s="100">
        <v>14.0</v>
      </c>
      <c r="C9" s="75">
        <v>14.0</v>
      </c>
      <c r="D9" s="92">
        <v>28.0</v>
      </c>
      <c r="E9" s="101">
        <v>15.0</v>
      </c>
      <c r="F9" s="75">
        <v>19.0</v>
      </c>
      <c r="G9" s="92">
        <v>19.0</v>
      </c>
      <c r="H9" s="92">
        <v>20.0</v>
      </c>
      <c r="I9" s="92">
        <v>25.0</v>
      </c>
      <c r="J9" s="92">
        <v>30.0</v>
      </c>
      <c r="K9" s="92">
        <v>26.0</v>
      </c>
      <c r="L9" s="92">
        <v>27.0</v>
      </c>
      <c r="M9" s="92">
        <v>21.0</v>
      </c>
      <c r="N9" s="92">
        <v>27.0</v>
      </c>
      <c r="O9" s="92" t="s">
        <v>706</v>
      </c>
    </row>
    <row r="10">
      <c r="A10" s="3" t="s">
        <v>29</v>
      </c>
      <c r="B10" s="100">
        <v>22.0</v>
      </c>
      <c r="C10" s="75">
        <v>23.0</v>
      </c>
      <c r="D10" s="92">
        <v>22.0</v>
      </c>
      <c r="E10" s="101">
        <v>28.0</v>
      </c>
      <c r="F10" s="75">
        <v>28.0</v>
      </c>
      <c r="G10" s="92">
        <v>26.0</v>
      </c>
      <c r="H10" s="92">
        <v>16.0</v>
      </c>
      <c r="I10" s="92">
        <v>20.0</v>
      </c>
      <c r="J10" s="92">
        <v>20.0</v>
      </c>
      <c r="K10" s="92">
        <v>13.0</v>
      </c>
      <c r="L10" s="92">
        <v>23.0</v>
      </c>
      <c r="M10" s="92">
        <v>25.0</v>
      </c>
      <c r="N10" s="92">
        <v>23.0</v>
      </c>
      <c r="O10" s="92" t="s">
        <v>706</v>
      </c>
    </row>
    <row r="11">
      <c r="A11" s="3" t="s">
        <v>30</v>
      </c>
      <c r="B11" s="100">
        <v>4.0</v>
      </c>
      <c r="C11" s="75">
        <v>4.0</v>
      </c>
      <c r="D11" s="92">
        <v>2.0</v>
      </c>
      <c r="E11" s="101">
        <v>1.0</v>
      </c>
      <c r="F11" s="75">
        <v>1.0</v>
      </c>
      <c r="G11" s="92">
        <v>1.0</v>
      </c>
      <c r="H11" s="92">
        <v>1.0</v>
      </c>
      <c r="I11" s="92">
        <v>1.0</v>
      </c>
      <c r="J11" s="92">
        <v>2.0</v>
      </c>
      <c r="K11" s="92">
        <v>2.0</v>
      </c>
      <c r="L11" s="92">
        <v>2.0</v>
      </c>
      <c r="M11" s="92">
        <v>1.0</v>
      </c>
      <c r="N11" s="92">
        <v>2.0</v>
      </c>
      <c r="O11" s="92">
        <v>2.0</v>
      </c>
    </row>
    <row r="12">
      <c r="A12" s="3" t="s">
        <v>31</v>
      </c>
      <c r="B12" s="100">
        <v>6.0</v>
      </c>
      <c r="C12" s="75">
        <v>5.0</v>
      </c>
      <c r="D12" s="92">
        <v>3.0</v>
      </c>
      <c r="E12" s="101">
        <v>5.0</v>
      </c>
      <c r="F12" s="75">
        <v>3.0</v>
      </c>
      <c r="G12" s="92">
        <v>4.0</v>
      </c>
      <c r="H12" s="92">
        <v>8.0</v>
      </c>
      <c r="I12" s="92">
        <v>8.0</v>
      </c>
      <c r="J12" s="92">
        <v>5.0</v>
      </c>
      <c r="K12" s="92">
        <v>5.0</v>
      </c>
      <c r="L12" s="92">
        <v>4.0</v>
      </c>
      <c r="M12" s="92">
        <v>7.0</v>
      </c>
      <c r="N12" s="92">
        <v>4.0</v>
      </c>
      <c r="O12" s="92">
        <v>4.0</v>
      </c>
    </row>
    <row r="13">
      <c r="A13" s="3" t="s">
        <v>32</v>
      </c>
      <c r="B13" s="100">
        <v>19.0</v>
      </c>
      <c r="C13" s="75">
        <v>24.0</v>
      </c>
      <c r="D13" s="92">
        <v>21.0</v>
      </c>
      <c r="E13" s="101">
        <v>20.0</v>
      </c>
      <c r="F13" s="75">
        <v>24.0</v>
      </c>
      <c r="G13" s="92">
        <v>23.0</v>
      </c>
      <c r="H13" s="92">
        <v>23.0</v>
      </c>
      <c r="I13" s="92">
        <v>26.0</v>
      </c>
      <c r="J13" s="92">
        <v>19.0</v>
      </c>
      <c r="K13" s="92">
        <v>19.0</v>
      </c>
      <c r="L13" s="92">
        <v>7.0</v>
      </c>
      <c r="M13" s="92">
        <v>19.0</v>
      </c>
      <c r="N13" s="92">
        <v>17.0</v>
      </c>
      <c r="O13" s="92" t="s">
        <v>706</v>
      </c>
    </row>
    <row r="14">
      <c r="A14" s="3" t="s">
        <v>33</v>
      </c>
      <c r="B14" s="100">
        <v>3.0</v>
      </c>
      <c r="C14" s="75">
        <v>3.0</v>
      </c>
      <c r="D14" s="92">
        <v>10.0</v>
      </c>
      <c r="E14" s="101">
        <v>8.0</v>
      </c>
      <c r="F14" s="75">
        <v>9.0</v>
      </c>
      <c r="G14" s="92">
        <v>10.0</v>
      </c>
      <c r="H14" s="92">
        <v>12.0</v>
      </c>
      <c r="I14" s="92">
        <v>6.0</v>
      </c>
      <c r="J14" s="92">
        <v>16.0</v>
      </c>
      <c r="K14" s="92">
        <v>9.0</v>
      </c>
      <c r="L14" s="92">
        <v>11.0</v>
      </c>
      <c r="M14" s="92">
        <v>6.0</v>
      </c>
      <c r="N14" s="92">
        <v>6.0</v>
      </c>
      <c r="O14" s="92">
        <v>7.0</v>
      </c>
    </row>
    <row r="15">
      <c r="A15" s="3" t="s">
        <v>34</v>
      </c>
      <c r="B15" s="100">
        <v>28.0</v>
      </c>
      <c r="C15" s="75">
        <v>29.0</v>
      </c>
      <c r="D15" s="92">
        <v>29.0</v>
      </c>
      <c r="E15" s="101">
        <v>26.0</v>
      </c>
      <c r="F15" s="75">
        <v>23.0</v>
      </c>
      <c r="G15" s="92">
        <v>27.0</v>
      </c>
      <c r="H15" s="92">
        <v>25.0</v>
      </c>
      <c r="I15" s="92">
        <v>30.0</v>
      </c>
      <c r="J15" s="92">
        <v>28.0</v>
      </c>
      <c r="K15" s="92">
        <v>28.0</v>
      </c>
      <c r="L15" s="92">
        <v>26.0</v>
      </c>
      <c r="M15" s="92">
        <v>27.0</v>
      </c>
      <c r="N15" s="92">
        <v>26.0</v>
      </c>
      <c r="O15" s="92" t="s">
        <v>707</v>
      </c>
    </row>
    <row r="16">
      <c r="A16" s="3" t="s">
        <v>35</v>
      </c>
      <c r="B16" s="100">
        <v>10.0</v>
      </c>
      <c r="C16" s="75">
        <v>10.0</v>
      </c>
      <c r="D16" s="92">
        <v>1.0</v>
      </c>
      <c r="E16" s="101">
        <v>2.0</v>
      </c>
      <c r="F16" s="75">
        <v>2.0</v>
      </c>
      <c r="G16" s="92">
        <v>7.0</v>
      </c>
      <c r="H16" s="92">
        <v>4.0</v>
      </c>
      <c r="I16" s="92">
        <v>3.0</v>
      </c>
      <c r="J16" s="92">
        <v>3.0</v>
      </c>
      <c r="K16" s="92">
        <v>3.0</v>
      </c>
      <c r="L16" s="92">
        <v>3.0</v>
      </c>
      <c r="M16" s="92">
        <v>5.0</v>
      </c>
      <c r="N16" s="92">
        <v>8.0</v>
      </c>
      <c r="O16" s="92">
        <v>6.0</v>
      </c>
    </row>
    <row r="17">
      <c r="A17" s="3" t="s">
        <v>37</v>
      </c>
      <c r="B17" s="100">
        <v>12.0</v>
      </c>
      <c r="C17" s="75">
        <v>8.0</v>
      </c>
      <c r="D17" s="92">
        <v>16.0</v>
      </c>
      <c r="E17" s="101">
        <v>14.0</v>
      </c>
      <c r="F17" s="75">
        <v>17.0</v>
      </c>
      <c r="G17" s="92">
        <v>17.0</v>
      </c>
      <c r="H17" s="92">
        <v>18.0</v>
      </c>
      <c r="I17" s="92">
        <v>17.0</v>
      </c>
      <c r="J17" s="92">
        <v>18.0</v>
      </c>
      <c r="K17" s="92">
        <v>17.0</v>
      </c>
      <c r="L17" s="92">
        <v>14.0</v>
      </c>
      <c r="M17" s="92">
        <v>14.0</v>
      </c>
      <c r="N17" s="92">
        <v>21.0</v>
      </c>
      <c r="O17" s="92" t="s">
        <v>706</v>
      </c>
    </row>
    <row r="18">
      <c r="A18" s="3" t="s">
        <v>38</v>
      </c>
      <c r="B18" s="100">
        <v>29.0</v>
      </c>
      <c r="C18" s="75">
        <v>28.0</v>
      </c>
      <c r="D18" s="92">
        <v>18.0</v>
      </c>
      <c r="E18" s="101">
        <v>17.0</v>
      </c>
      <c r="F18" s="75">
        <v>16.0</v>
      </c>
      <c r="G18" s="92">
        <v>16.0</v>
      </c>
      <c r="H18" s="92">
        <v>15.0</v>
      </c>
      <c r="I18" s="92">
        <v>16.0</v>
      </c>
      <c r="J18" s="92">
        <v>13.0</v>
      </c>
      <c r="K18" s="92">
        <v>14.0</v>
      </c>
      <c r="L18" s="92">
        <v>17.0</v>
      </c>
      <c r="M18" s="92">
        <v>20.0</v>
      </c>
      <c r="N18" s="92">
        <v>16.0</v>
      </c>
      <c r="O18" s="92">
        <v>13.0</v>
      </c>
    </row>
    <row r="19">
      <c r="A19" s="3" t="s">
        <v>39</v>
      </c>
      <c r="B19" s="100">
        <v>23.0</v>
      </c>
      <c r="C19" s="75">
        <v>20.0</v>
      </c>
      <c r="D19" s="92">
        <v>23.0</v>
      </c>
      <c r="E19" s="101">
        <v>22.0</v>
      </c>
      <c r="F19" s="75">
        <v>27.0</v>
      </c>
      <c r="G19" s="92">
        <v>28.0</v>
      </c>
      <c r="H19" s="92">
        <v>29.0</v>
      </c>
      <c r="I19" s="92">
        <v>28.0</v>
      </c>
      <c r="J19" s="92">
        <v>24.0</v>
      </c>
      <c r="K19" s="92">
        <v>27.0</v>
      </c>
      <c r="L19" s="92">
        <v>28.0</v>
      </c>
      <c r="M19" s="92">
        <v>30.0</v>
      </c>
      <c r="N19" s="92">
        <v>29.0</v>
      </c>
      <c r="O19" s="92" t="s">
        <v>706</v>
      </c>
    </row>
    <row r="20">
      <c r="A20" s="3" t="s">
        <v>40</v>
      </c>
      <c r="B20" s="100">
        <v>17.0</v>
      </c>
      <c r="C20" s="75">
        <v>12.0</v>
      </c>
      <c r="D20" s="92">
        <v>11.0</v>
      </c>
      <c r="E20" s="101">
        <v>16.0</v>
      </c>
      <c r="F20" s="75">
        <v>13.0</v>
      </c>
      <c r="G20" s="92">
        <v>15.0</v>
      </c>
      <c r="H20" s="92">
        <v>17.0</v>
      </c>
      <c r="I20" s="92">
        <v>15.0</v>
      </c>
      <c r="J20" s="92">
        <v>10.0</v>
      </c>
      <c r="K20" s="92">
        <v>18.0</v>
      </c>
      <c r="L20" s="92">
        <v>13.0</v>
      </c>
      <c r="M20" s="92">
        <v>15.0</v>
      </c>
      <c r="N20" s="92">
        <v>10.0</v>
      </c>
      <c r="O20" s="92">
        <v>14.0</v>
      </c>
    </row>
    <row r="21">
      <c r="A21" s="3" t="s">
        <v>41</v>
      </c>
      <c r="B21" s="100">
        <v>20.0</v>
      </c>
      <c r="C21" s="75">
        <v>21.0</v>
      </c>
      <c r="D21" s="92">
        <v>27.0</v>
      </c>
      <c r="E21" s="101">
        <v>27.0</v>
      </c>
      <c r="F21" s="75">
        <v>29.0</v>
      </c>
      <c r="G21" s="92">
        <v>30.0</v>
      </c>
      <c r="H21" s="92">
        <v>30.0</v>
      </c>
      <c r="I21" s="92">
        <v>27.0</v>
      </c>
      <c r="J21" s="92">
        <v>27.0</v>
      </c>
      <c r="K21" s="92">
        <v>30.0</v>
      </c>
      <c r="L21" s="92">
        <v>30.0</v>
      </c>
      <c r="M21" s="92">
        <v>28.0</v>
      </c>
      <c r="N21" s="92">
        <v>30.0</v>
      </c>
      <c r="O21" s="92" t="s">
        <v>706</v>
      </c>
    </row>
    <row r="22">
      <c r="A22" s="3" t="s">
        <v>42</v>
      </c>
      <c r="B22" s="100">
        <v>8.0</v>
      </c>
      <c r="C22" s="75">
        <v>19.0</v>
      </c>
      <c r="D22" s="92">
        <v>24.0</v>
      </c>
      <c r="E22" s="101">
        <v>19.0</v>
      </c>
      <c r="F22" s="75">
        <v>14.0</v>
      </c>
      <c r="G22" s="92">
        <v>14.0</v>
      </c>
      <c r="H22" s="92">
        <v>13.0</v>
      </c>
      <c r="I22" s="92">
        <v>11.0</v>
      </c>
      <c r="J22" s="92">
        <v>11.0</v>
      </c>
      <c r="K22" s="92">
        <v>8.0</v>
      </c>
      <c r="L22" s="92">
        <v>10.0</v>
      </c>
      <c r="M22" s="92">
        <v>10.0</v>
      </c>
      <c r="N22" s="92">
        <v>11.0</v>
      </c>
      <c r="O22" s="92" t="s">
        <v>706</v>
      </c>
    </row>
    <row r="23">
      <c r="A23" s="3" t="s">
        <v>43</v>
      </c>
      <c r="B23" s="100">
        <v>25.0</v>
      </c>
      <c r="C23" s="75">
        <v>27.0</v>
      </c>
      <c r="D23" s="92">
        <v>26.0</v>
      </c>
      <c r="E23" s="101">
        <v>24.0</v>
      </c>
      <c r="F23" s="75">
        <v>22.0</v>
      </c>
      <c r="G23" s="92">
        <v>25.0</v>
      </c>
      <c r="H23" s="92">
        <v>26.0</v>
      </c>
      <c r="I23" s="92">
        <v>23.0</v>
      </c>
      <c r="J23" s="92">
        <v>29.0</v>
      </c>
      <c r="K23" s="92">
        <v>25.0</v>
      </c>
      <c r="L23" s="92">
        <v>25.0</v>
      </c>
      <c r="M23" s="92">
        <v>29.0</v>
      </c>
      <c r="N23" s="92">
        <v>25.0</v>
      </c>
      <c r="O23" s="92" t="s">
        <v>706</v>
      </c>
    </row>
    <row r="24">
      <c r="A24" s="3" t="s">
        <v>44</v>
      </c>
      <c r="B24" s="100">
        <v>30.0</v>
      </c>
      <c r="C24" s="75">
        <v>30.0</v>
      </c>
      <c r="D24" s="92">
        <v>30.0</v>
      </c>
      <c r="E24" s="101">
        <v>30.0</v>
      </c>
      <c r="F24" s="75">
        <v>30.0</v>
      </c>
      <c r="G24" s="92">
        <v>29.0</v>
      </c>
      <c r="H24" s="92">
        <v>28.0</v>
      </c>
      <c r="I24" s="92">
        <v>29.0</v>
      </c>
      <c r="J24" s="92">
        <v>26.0</v>
      </c>
      <c r="K24" s="92">
        <v>29.0</v>
      </c>
      <c r="L24" s="92">
        <v>29.0</v>
      </c>
      <c r="M24" s="92">
        <v>26.0</v>
      </c>
      <c r="N24" s="92">
        <v>28.0</v>
      </c>
      <c r="O24" s="92" t="s">
        <v>706</v>
      </c>
    </row>
    <row r="25">
      <c r="A25" s="3" t="s">
        <v>45</v>
      </c>
      <c r="B25" s="100">
        <v>7.0</v>
      </c>
      <c r="C25" s="75">
        <v>7.0</v>
      </c>
      <c r="D25" s="92">
        <v>15.0</v>
      </c>
      <c r="E25" s="101">
        <v>12.0</v>
      </c>
      <c r="F25" s="75">
        <v>15.0</v>
      </c>
      <c r="G25" s="92">
        <v>13.0</v>
      </c>
      <c r="H25" s="92">
        <v>11.0</v>
      </c>
      <c r="I25" s="92">
        <v>12.0</v>
      </c>
      <c r="J25" s="92">
        <v>15.0</v>
      </c>
      <c r="K25" s="92">
        <v>16.0</v>
      </c>
      <c r="L25" s="92">
        <v>18.0</v>
      </c>
      <c r="M25" s="92">
        <v>17.0</v>
      </c>
      <c r="N25" s="92">
        <v>20.0</v>
      </c>
      <c r="O25" s="92" t="s">
        <v>706</v>
      </c>
    </row>
    <row r="26">
      <c r="A26" s="3" t="s">
        <v>46</v>
      </c>
      <c r="B26" s="100">
        <v>9.0</v>
      </c>
      <c r="C26" s="75">
        <v>13.0</v>
      </c>
      <c r="D26" s="92">
        <v>8.0</v>
      </c>
      <c r="E26" s="101">
        <v>4.0</v>
      </c>
      <c r="F26" s="75">
        <v>5.0</v>
      </c>
      <c r="G26" s="92">
        <v>2.0</v>
      </c>
      <c r="H26" s="92">
        <v>3.0</v>
      </c>
      <c r="I26" s="92">
        <v>10.0</v>
      </c>
      <c r="J26" s="92">
        <v>8.0</v>
      </c>
      <c r="K26" s="92">
        <v>6.0</v>
      </c>
      <c r="L26" s="92">
        <v>8.0</v>
      </c>
      <c r="M26" s="92">
        <v>8.0</v>
      </c>
      <c r="N26" s="92">
        <v>7.0</v>
      </c>
      <c r="O26" s="92">
        <v>8.0</v>
      </c>
    </row>
    <row r="27">
      <c r="A27" s="3" t="s">
        <v>47</v>
      </c>
      <c r="B27" s="100">
        <v>24.0</v>
      </c>
      <c r="C27" s="75">
        <v>17.0</v>
      </c>
      <c r="D27" s="92">
        <v>13.0</v>
      </c>
      <c r="E27" s="101">
        <v>13.0</v>
      </c>
      <c r="F27" s="75">
        <v>20.0</v>
      </c>
      <c r="G27" s="92">
        <v>21.0</v>
      </c>
      <c r="H27" s="92">
        <v>24.0</v>
      </c>
      <c r="I27" s="92">
        <v>24.0</v>
      </c>
      <c r="J27" s="92">
        <v>25.0</v>
      </c>
      <c r="K27" s="92">
        <v>23.0</v>
      </c>
      <c r="L27" s="92">
        <v>24.0</v>
      </c>
      <c r="M27" s="92">
        <v>23.0</v>
      </c>
      <c r="N27" s="92">
        <v>24.0</v>
      </c>
      <c r="O27" s="92" t="s">
        <v>706</v>
      </c>
    </row>
    <row r="28">
      <c r="A28" s="3" t="s">
        <v>48</v>
      </c>
      <c r="B28" s="100">
        <v>1.0</v>
      </c>
      <c r="C28" s="75">
        <v>2.0</v>
      </c>
      <c r="D28" s="92">
        <v>12.0</v>
      </c>
      <c r="E28" s="101">
        <v>3.0</v>
      </c>
      <c r="F28" s="75">
        <v>7.0</v>
      </c>
      <c r="G28" s="92">
        <v>12.0</v>
      </c>
      <c r="H28" s="92">
        <v>10.0</v>
      </c>
      <c r="I28" s="92">
        <v>5.0</v>
      </c>
      <c r="J28" s="92">
        <v>9.0</v>
      </c>
      <c r="K28" s="92">
        <v>12.0</v>
      </c>
      <c r="L28" s="92">
        <v>6.0</v>
      </c>
      <c r="M28" s="92">
        <v>4.0</v>
      </c>
      <c r="N28" s="92">
        <v>1.0</v>
      </c>
      <c r="O28" s="92">
        <v>1.0</v>
      </c>
    </row>
    <row r="29">
      <c r="A29" s="3" t="s">
        <v>49</v>
      </c>
      <c r="B29" s="100">
        <v>5.0</v>
      </c>
      <c r="C29" s="75">
        <v>6.0</v>
      </c>
      <c r="D29" s="92">
        <v>4.0</v>
      </c>
      <c r="E29" s="101">
        <v>6.0</v>
      </c>
      <c r="F29" s="75">
        <v>6.0</v>
      </c>
      <c r="G29" s="92">
        <v>3.0</v>
      </c>
      <c r="H29" s="92">
        <v>9.0</v>
      </c>
      <c r="I29" s="92">
        <v>14.0</v>
      </c>
      <c r="J29" s="92">
        <v>6.0</v>
      </c>
      <c r="K29" s="92">
        <v>7.0</v>
      </c>
      <c r="L29" s="92">
        <v>16.0</v>
      </c>
      <c r="M29" s="92">
        <v>13.0</v>
      </c>
      <c r="N29" s="92">
        <v>13.0</v>
      </c>
      <c r="O29" s="92">
        <v>12.0</v>
      </c>
    </row>
    <row r="30">
      <c r="A30" s="3" t="s">
        <v>50</v>
      </c>
      <c r="B30" s="100">
        <v>26.0</v>
      </c>
      <c r="C30" s="75">
        <v>25.0</v>
      </c>
      <c r="D30" s="92">
        <v>25.0</v>
      </c>
      <c r="E30" s="101">
        <v>23.0</v>
      </c>
      <c r="F30" s="75">
        <v>26.0</v>
      </c>
      <c r="G30" s="92">
        <v>22.0</v>
      </c>
      <c r="H30" s="92">
        <v>22.0</v>
      </c>
      <c r="I30" s="92">
        <v>19.0</v>
      </c>
      <c r="J30" s="92">
        <v>22.0</v>
      </c>
      <c r="K30" s="92">
        <v>20.0</v>
      </c>
      <c r="L30" s="92">
        <v>15.0</v>
      </c>
      <c r="M30" s="92">
        <v>16.0</v>
      </c>
      <c r="N30" s="92">
        <v>15.0</v>
      </c>
      <c r="O30" s="92" t="s">
        <v>706</v>
      </c>
    </row>
    <row r="31">
      <c r="A31" s="3" t="s">
        <v>51</v>
      </c>
      <c r="B31" s="100">
        <v>15.0</v>
      </c>
      <c r="C31" s="75">
        <v>15.0</v>
      </c>
      <c r="D31" s="92">
        <v>5.0</v>
      </c>
      <c r="E31" s="101">
        <v>7.0</v>
      </c>
      <c r="F31" s="75">
        <v>4.0</v>
      </c>
      <c r="G31" s="92">
        <v>5.0</v>
      </c>
      <c r="H31" s="92">
        <v>6.0</v>
      </c>
      <c r="I31" s="92">
        <v>9.0</v>
      </c>
      <c r="J31" s="92">
        <v>12.0</v>
      </c>
      <c r="K31" s="92">
        <v>15.0</v>
      </c>
      <c r="L31" s="92">
        <v>20.0</v>
      </c>
      <c r="M31" s="92">
        <v>9.0</v>
      </c>
      <c r="N31" s="92">
        <v>14.0</v>
      </c>
      <c r="O31" s="92">
        <v>9.0</v>
      </c>
    </row>
    <row r="32">
      <c r="A32" s="46"/>
      <c r="B32" s="103"/>
      <c r="C32" s="99"/>
      <c r="E32" s="110"/>
      <c r="F32" s="99"/>
    </row>
    <row r="33">
      <c r="A33" s="46"/>
      <c r="B33" s="94" t="str">
        <f>POST!M10</f>
        <v>Again do not make changes to the cells. Someone moved a cell &amp; it's contents and it messed with the formula (probably dragged and dropped it).</v>
      </c>
    </row>
    <row r="34">
      <c r="A34" s="3" t="s">
        <v>507</v>
      </c>
      <c r="B34" s="73" t="s">
        <v>508</v>
      </c>
      <c r="C34" s="6" t="str">
        <f>REC!C152</f>
        <v>1-2</v>
      </c>
      <c r="D34" s="6" t="str">
        <f>REC!D152</f>
        <v>4-3</v>
      </c>
      <c r="E34" s="6" t="str">
        <f>REC!E152</f>
        <v>5-3</v>
      </c>
      <c r="F34" s="6" t="str">
        <f>REC!F152</f>
        <v>2-4</v>
      </c>
      <c r="G34" s="6" t="str">
        <f>REC!G152</f>
        <v>3-4</v>
      </c>
      <c r="H34" s="6" t="str">
        <f>REC!H152</f>
        <v>5-3</v>
      </c>
      <c r="I34" s="6" t="str">
        <f>REC!I152</f>
        <v>2-3</v>
      </c>
      <c r="J34" s="6" t="str">
        <f>REC!J152</f>
        <v>6-1</v>
      </c>
      <c r="K34" s="6" t="str">
        <f>REC!K152</f>
        <v>3-1</v>
      </c>
      <c r="L34" s="6" t="str">
        <f>REC!L152</f>
        <v>2-5</v>
      </c>
      <c r="M34" s="6" t="str">
        <f>REC!M152</f>
        <v>1-7</v>
      </c>
      <c r="N34" s="6" t="str">
        <f>REC!N152</f>
        <v>4-3</v>
      </c>
      <c r="O34" s="6" t="str">
        <f>REC!O152</f>
        <v>-38--39</v>
      </c>
      <c r="P34" s="6" t="str">
        <f>REC!P152</f>
        <v/>
      </c>
    </row>
    <row r="35">
      <c r="A35" s="52" t="s">
        <v>509</v>
      </c>
      <c r="B35" s="63" t="s">
        <v>508</v>
      </c>
      <c r="C35" s="6" t="str">
        <f>REC!C184</f>
        <v>1-2</v>
      </c>
      <c r="D35" s="6" t="str">
        <f>REC!D184</f>
        <v>5-5</v>
      </c>
      <c r="E35" s="6" t="str">
        <f>REC!E184</f>
        <v>10-8</v>
      </c>
      <c r="F35" s="6" t="str">
        <f>REC!F184</f>
        <v>12-12</v>
      </c>
      <c r="G35" s="6" t="str">
        <f>REC!G184</f>
        <v>15-16</v>
      </c>
      <c r="H35" s="6" t="str">
        <f>REC!H184</f>
        <v>20-19</v>
      </c>
      <c r="I35" s="6" t="str">
        <f>REC!I184</f>
        <v>22-22</v>
      </c>
      <c r="J35" s="6" t="str">
        <f>REC!J184</f>
        <v>28-23</v>
      </c>
      <c r="K35" s="6" t="str">
        <f>REC!K184</f>
        <v>31-24</v>
      </c>
      <c r="L35" s="6" t="str">
        <f>REC!L184</f>
        <v>33-29</v>
      </c>
      <c r="M35" s="6" t="str">
        <f>REC!M184</f>
        <v>34-36</v>
      </c>
      <c r="N35" s="6" t="str">
        <f>REC!N184</f>
        <v>38-39</v>
      </c>
      <c r="O35" s="6" t="str">
        <f>REC!O184</f>
        <v>-</v>
      </c>
      <c r="P35" s="6" t="str">
        <f>REC!P184</f>
        <v/>
      </c>
      <c r="Q35" s="62"/>
      <c r="R35" s="62"/>
      <c r="S35" s="62"/>
      <c r="T35" s="104"/>
    </row>
    <row r="36">
      <c r="A36" s="52" t="s">
        <v>270</v>
      </c>
      <c r="B36" s="63" t="s">
        <v>708</v>
      </c>
      <c r="C36" s="63" t="s">
        <v>478</v>
      </c>
      <c r="D36" s="63" t="s">
        <v>709</v>
      </c>
      <c r="E36" s="63" t="s">
        <v>710</v>
      </c>
      <c r="F36" s="63" t="s">
        <v>711</v>
      </c>
      <c r="G36" s="63" t="s">
        <v>712</v>
      </c>
      <c r="H36" s="63" t="s">
        <v>713</v>
      </c>
      <c r="I36" s="63" t="s">
        <v>714</v>
      </c>
      <c r="J36" s="63" t="s">
        <v>715</v>
      </c>
      <c r="K36" s="63" t="s">
        <v>716</v>
      </c>
      <c r="L36" s="63" t="s">
        <v>717</v>
      </c>
      <c r="M36" s="52" t="s">
        <v>718</v>
      </c>
      <c r="N36" s="52" t="s">
        <v>719</v>
      </c>
      <c r="O36" s="52" t="s">
        <v>720</v>
      </c>
      <c r="P36" s="48"/>
      <c r="Q36" s="48"/>
      <c r="R36" s="48"/>
      <c r="S36" s="48"/>
      <c r="T36" s="104"/>
    </row>
  </sheetData>
  <autoFilter ref="$A$1:$O$31"/>
  <mergeCells count="1">
    <mergeCell ref="B33:P33"/>
  </mergeCells>
  <conditionalFormatting sqref="A1">
    <cfRule type="containsText" dxfId="3" priority="1" operator="containsText" text="SORT BY COLUMN A">
      <formula>NOT(ISERROR(SEARCH(("SORT BY COLUMN A"),(A1))))</formula>
    </cfRule>
  </conditionalFormatting>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7.29"/>
    <col customWidth="1" min="2" max="19" width="7.29"/>
    <col customWidth="1" min="20" max="20" width="17.29"/>
  </cols>
  <sheetData>
    <row r="1">
      <c r="A1" s="86" t="str">
        <f>if(and(A2="Atlanta", A3="Boston", A4="Brooklyn", A5="Charlotte"),"","SORT BY COLUMN A")</f>
        <v/>
      </c>
      <c r="B1" s="47" t="str">
        <f>POST!C1</f>
        <v>0 - 10/20/2014</v>
      </c>
      <c r="C1" s="47" t="str">
        <f>POST!D1</f>
        <v>1 - 11/3/2014</v>
      </c>
      <c r="D1" s="47" t="str">
        <f>POST!E1</f>
        <v>2 - 11/17/2014</v>
      </c>
      <c r="E1" s="47" t="str">
        <f>POST!F1</f>
        <v>3 - 12/1/2014</v>
      </c>
      <c r="F1" s="47" t="str">
        <f>POST!G1</f>
        <v>4 - 12/15/2014</v>
      </c>
      <c r="G1" s="47" t="str">
        <f>POST!H1</f>
        <v>5 - 12/29/2014</v>
      </c>
      <c r="H1" s="47" t="str">
        <f>POST!I1</f>
        <v>6 - 1/12/2015</v>
      </c>
      <c r="I1" s="47" t="str">
        <f>POST!J1</f>
        <v>7 - 1/26/2015</v>
      </c>
      <c r="J1" s="47" t="str">
        <f>POST!K1</f>
        <v>8 - 2/9/2015</v>
      </c>
      <c r="K1" s="47" t="str">
        <f>POST!L1</f>
        <v>9 - 2/23/2015</v>
      </c>
      <c r="L1" s="47" t="str">
        <f>POST!M1</f>
        <v>10 - 3/9/2015</v>
      </c>
      <c r="M1" s="47" t="str">
        <f>POST!N1</f>
        <v>11 - 3/23/2015</v>
      </c>
      <c r="N1" s="47" t="str">
        <f>POST!O1</f>
        <v>12 - 4/6/2015</v>
      </c>
      <c r="O1" s="47" t="str">
        <f>POST!P1</f>
        <v>13 - 4/20/2015</v>
      </c>
      <c r="P1" s="99"/>
      <c r="Q1" s="99"/>
      <c r="S1" s="99"/>
    </row>
    <row r="2">
      <c r="A2" s="3" t="s">
        <v>1</v>
      </c>
      <c r="B2" s="100">
        <v>15.0</v>
      </c>
      <c r="C2" s="100">
        <v>14.0</v>
      </c>
      <c r="D2" s="92">
        <v>15.0</v>
      </c>
      <c r="E2" s="101">
        <v>12.0</v>
      </c>
      <c r="F2" s="75">
        <v>5.0</v>
      </c>
      <c r="G2" s="92">
        <v>3.0</v>
      </c>
      <c r="H2" s="92">
        <v>2.0</v>
      </c>
      <c r="I2" s="92">
        <v>2.0</v>
      </c>
      <c r="J2" s="92">
        <v>1.0</v>
      </c>
      <c r="K2" s="92">
        <v>3.0</v>
      </c>
      <c r="L2" s="92">
        <v>2.0</v>
      </c>
      <c r="M2" s="92">
        <v>3.0</v>
      </c>
      <c r="N2" s="92">
        <v>7.0</v>
      </c>
      <c r="O2" s="102"/>
    </row>
    <row r="3">
      <c r="A3" s="3" t="s">
        <v>22</v>
      </c>
      <c r="B3" s="100">
        <v>27.0</v>
      </c>
      <c r="C3" s="100">
        <v>21.0</v>
      </c>
      <c r="D3" s="92">
        <v>21.0</v>
      </c>
      <c r="E3" s="101">
        <v>24.0</v>
      </c>
      <c r="F3" s="75">
        <v>23.0</v>
      </c>
      <c r="G3" s="92">
        <v>24.0</v>
      </c>
      <c r="H3" s="92">
        <v>27.0</v>
      </c>
      <c r="I3" s="92">
        <v>23.0</v>
      </c>
      <c r="J3" s="92">
        <v>19.0</v>
      </c>
      <c r="K3" s="92">
        <v>24.0</v>
      </c>
      <c r="L3" s="92">
        <v>21.0</v>
      </c>
      <c r="M3" s="92">
        <v>17.0</v>
      </c>
      <c r="N3" s="92">
        <v>14.0</v>
      </c>
      <c r="O3" s="102"/>
    </row>
    <row r="4">
      <c r="A4" s="3" t="s">
        <v>23</v>
      </c>
      <c r="B4" s="100">
        <v>21.0</v>
      </c>
      <c r="C4" s="100">
        <v>20.0</v>
      </c>
      <c r="D4" s="92">
        <v>17.0</v>
      </c>
      <c r="E4" s="101">
        <v>21.0</v>
      </c>
      <c r="F4" s="75">
        <v>21.0</v>
      </c>
      <c r="G4" s="92">
        <v>18.0</v>
      </c>
      <c r="H4" s="92">
        <v>21.0</v>
      </c>
      <c r="I4" s="92">
        <v>21.0</v>
      </c>
      <c r="J4" s="92">
        <v>22.0</v>
      </c>
      <c r="K4" s="92">
        <v>17.0</v>
      </c>
      <c r="L4" s="92">
        <v>22.0</v>
      </c>
      <c r="M4" s="92">
        <v>22.0</v>
      </c>
      <c r="N4" s="92">
        <v>13.0</v>
      </c>
      <c r="O4" s="102"/>
    </row>
    <row r="5">
      <c r="A5" s="3" t="s">
        <v>24</v>
      </c>
      <c r="B5" s="100">
        <v>14.0</v>
      </c>
      <c r="C5" s="100">
        <v>15.0</v>
      </c>
      <c r="D5" s="92">
        <v>19.0</v>
      </c>
      <c r="E5" s="101">
        <v>25.0</v>
      </c>
      <c r="F5" s="75">
        <v>26.0</v>
      </c>
      <c r="G5" s="92">
        <v>21.0</v>
      </c>
      <c r="H5" s="92">
        <v>20.0</v>
      </c>
      <c r="I5" s="92">
        <v>16.0</v>
      </c>
      <c r="J5" s="92">
        <v>16.0</v>
      </c>
      <c r="K5" s="92">
        <v>21.0</v>
      </c>
      <c r="L5" s="92">
        <v>15.0</v>
      </c>
      <c r="M5" s="92">
        <v>18.0</v>
      </c>
      <c r="N5" s="92">
        <v>22.0</v>
      </c>
      <c r="O5" s="102"/>
    </row>
    <row r="6">
      <c r="A6" s="3" t="s">
        <v>25</v>
      </c>
      <c r="B6" s="100">
        <v>3.0</v>
      </c>
      <c r="C6" s="100">
        <v>4.0</v>
      </c>
      <c r="D6" s="92">
        <v>7.0</v>
      </c>
      <c r="E6" s="101">
        <v>8.0</v>
      </c>
      <c r="F6" s="75">
        <v>11.0</v>
      </c>
      <c r="G6" s="92">
        <v>8.0</v>
      </c>
      <c r="H6" s="92">
        <v>4.0</v>
      </c>
      <c r="I6" s="92">
        <v>12.0</v>
      </c>
      <c r="J6" s="92">
        <v>10.0</v>
      </c>
      <c r="K6" s="92">
        <v>10.0</v>
      </c>
      <c r="L6" s="92">
        <v>9.0</v>
      </c>
      <c r="M6" s="92">
        <v>14.0</v>
      </c>
      <c r="N6" s="92">
        <v>9.0</v>
      </c>
      <c r="O6" s="102"/>
    </row>
    <row r="7">
      <c r="A7" s="3" t="s">
        <v>26</v>
      </c>
      <c r="B7" s="100">
        <v>2.0</v>
      </c>
      <c r="C7" s="100">
        <v>2.0</v>
      </c>
      <c r="D7" s="92">
        <v>8.0</v>
      </c>
      <c r="E7" s="101">
        <v>11.0</v>
      </c>
      <c r="F7" s="75">
        <v>8.0</v>
      </c>
      <c r="G7" s="92">
        <v>14.0</v>
      </c>
      <c r="H7" s="92">
        <v>18.0</v>
      </c>
      <c r="I7" s="92">
        <v>11.0</v>
      </c>
      <c r="J7" s="92">
        <v>6.0</v>
      </c>
      <c r="K7" s="92">
        <v>5.0</v>
      </c>
      <c r="L7" s="92">
        <v>4.0</v>
      </c>
      <c r="M7" s="92">
        <v>2.0</v>
      </c>
      <c r="N7" s="92">
        <v>2.0</v>
      </c>
      <c r="O7" s="102"/>
    </row>
    <row r="8">
      <c r="A8" s="3" t="s">
        <v>27</v>
      </c>
      <c r="B8" s="100">
        <v>7.0</v>
      </c>
      <c r="C8" s="100">
        <v>6.0</v>
      </c>
      <c r="D8" s="92">
        <v>5.0</v>
      </c>
      <c r="E8" s="101">
        <v>4.0</v>
      </c>
      <c r="F8" s="75">
        <v>13.0</v>
      </c>
      <c r="G8" s="92">
        <v>9.0</v>
      </c>
      <c r="H8" s="92">
        <v>7.0</v>
      </c>
      <c r="I8" s="92">
        <v>9.0</v>
      </c>
      <c r="J8" s="92">
        <v>7.0</v>
      </c>
      <c r="K8" s="92">
        <v>9.0</v>
      </c>
      <c r="L8" s="92">
        <v>11.0</v>
      </c>
      <c r="M8" s="92">
        <v>10.0</v>
      </c>
      <c r="N8" s="92">
        <v>16.0</v>
      </c>
      <c r="O8" s="102"/>
    </row>
    <row r="9">
      <c r="A9" s="3" t="s">
        <v>28</v>
      </c>
      <c r="B9" s="100">
        <v>18.0</v>
      </c>
      <c r="C9" s="100">
        <v>19.0</v>
      </c>
      <c r="D9" s="92">
        <v>27.0</v>
      </c>
      <c r="E9" s="101">
        <v>16.0</v>
      </c>
      <c r="F9" s="75">
        <v>20.0</v>
      </c>
      <c r="G9" s="92">
        <v>20.0</v>
      </c>
      <c r="H9" s="92">
        <v>17.0</v>
      </c>
      <c r="I9" s="92">
        <v>20.0</v>
      </c>
      <c r="J9" s="92">
        <v>25.0</v>
      </c>
      <c r="K9" s="92">
        <v>27.0</v>
      </c>
      <c r="L9" s="92">
        <v>24.0</v>
      </c>
      <c r="M9" s="92">
        <v>23.0</v>
      </c>
      <c r="N9" s="92">
        <v>23.0</v>
      </c>
      <c r="O9" s="102"/>
    </row>
    <row r="10">
      <c r="A10" s="3" t="s">
        <v>29</v>
      </c>
      <c r="B10" s="100">
        <v>20.0</v>
      </c>
      <c r="C10" s="100">
        <v>26.0</v>
      </c>
      <c r="D10" s="92">
        <v>24.0</v>
      </c>
      <c r="E10" s="101">
        <v>26.0</v>
      </c>
      <c r="F10" s="75">
        <v>28.0</v>
      </c>
      <c r="G10" s="92">
        <v>26.0</v>
      </c>
      <c r="H10" s="92">
        <v>15.0</v>
      </c>
      <c r="I10" s="92">
        <v>19.0</v>
      </c>
      <c r="J10" s="92">
        <v>21.0</v>
      </c>
      <c r="K10" s="92">
        <v>20.0</v>
      </c>
      <c r="L10" s="92">
        <v>28.0</v>
      </c>
      <c r="M10" s="92">
        <v>27.0</v>
      </c>
      <c r="N10" s="92">
        <v>24.0</v>
      </c>
      <c r="O10" s="102"/>
    </row>
    <row r="11">
      <c r="A11" s="3" t="s">
        <v>30</v>
      </c>
      <c r="B11" s="100">
        <v>6.0</v>
      </c>
      <c r="C11" s="100">
        <v>3.0</v>
      </c>
      <c r="D11" s="92">
        <v>1.0</v>
      </c>
      <c r="E11" s="101">
        <v>2.0</v>
      </c>
      <c r="F11" s="75">
        <v>1.0</v>
      </c>
      <c r="G11" s="92">
        <v>1.0</v>
      </c>
      <c r="H11" s="92">
        <v>1.0</v>
      </c>
      <c r="I11" s="92">
        <v>1.0</v>
      </c>
      <c r="J11" s="92">
        <v>2.0</v>
      </c>
      <c r="K11" s="92">
        <v>1.0</v>
      </c>
      <c r="L11" s="92">
        <v>1.0</v>
      </c>
      <c r="M11" s="92">
        <v>1.0</v>
      </c>
      <c r="N11" s="92">
        <v>1.0</v>
      </c>
      <c r="O11" s="102"/>
    </row>
    <row r="12">
      <c r="A12" s="3" t="s">
        <v>31</v>
      </c>
      <c r="B12" s="100">
        <v>12.0</v>
      </c>
      <c r="C12" s="100">
        <v>8.0</v>
      </c>
      <c r="D12" s="92">
        <v>3.0</v>
      </c>
      <c r="E12" s="101">
        <v>3.0</v>
      </c>
      <c r="F12" s="75">
        <v>3.0</v>
      </c>
      <c r="G12" s="92">
        <v>6.0</v>
      </c>
      <c r="H12" s="92">
        <v>5.0</v>
      </c>
      <c r="I12" s="92">
        <v>4.0</v>
      </c>
      <c r="J12" s="92">
        <v>4.0</v>
      </c>
      <c r="K12" s="92">
        <v>6.0</v>
      </c>
      <c r="L12" s="92">
        <v>3.0</v>
      </c>
      <c r="M12" s="92">
        <v>6.0</v>
      </c>
      <c r="N12" s="92">
        <v>3.0</v>
      </c>
      <c r="O12" s="102"/>
    </row>
    <row r="13">
      <c r="A13" s="3" t="s">
        <v>32</v>
      </c>
      <c r="B13" s="100">
        <v>22.0</v>
      </c>
      <c r="C13" s="100">
        <v>25.0</v>
      </c>
      <c r="D13" s="92">
        <v>23.0</v>
      </c>
      <c r="E13" s="101">
        <v>20.0</v>
      </c>
      <c r="F13" s="75">
        <v>24.0</v>
      </c>
      <c r="G13" s="92">
        <v>22.0</v>
      </c>
      <c r="H13" s="92">
        <v>22.0</v>
      </c>
      <c r="I13" s="92">
        <v>25.0</v>
      </c>
      <c r="J13" s="92">
        <v>18.0</v>
      </c>
      <c r="K13" s="92">
        <v>19.0</v>
      </c>
      <c r="L13" s="92">
        <v>16.0</v>
      </c>
      <c r="M13" s="92">
        <v>19.0</v>
      </c>
      <c r="N13" s="92">
        <v>18.0</v>
      </c>
      <c r="O13" s="102"/>
    </row>
    <row r="14">
      <c r="A14" s="3" t="s">
        <v>33</v>
      </c>
      <c r="B14" s="100">
        <v>4.0</v>
      </c>
      <c r="C14" s="100">
        <v>5.0</v>
      </c>
      <c r="D14" s="92">
        <v>12.0</v>
      </c>
      <c r="E14" s="101">
        <v>9.0</v>
      </c>
      <c r="F14" s="75">
        <v>12.0</v>
      </c>
      <c r="G14" s="92">
        <v>10.0</v>
      </c>
      <c r="H14" s="92">
        <v>8.0</v>
      </c>
      <c r="I14" s="92">
        <v>5.0</v>
      </c>
      <c r="J14" s="92">
        <v>17.0</v>
      </c>
      <c r="K14" s="92">
        <v>7.0</v>
      </c>
      <c r="L14" s="92">
        <v>7.0</v>
      </c>
      <c r="M14" s="92">
        <v>5.0</v>
      </c>
      <c r="N14" s="92">
        <v>4.0</v>
      </c>
      <c r="O14" s="102"/>
    </row>
    <row r="15">
      <c r="A15" s="3" t="s">
        <v>34</v>
      </c>
      <c r="B15" s="100">
        <v>26.0</v>
      </c>
      <c r="C15" s="100">
        <v>29.0</v>
      </c>
      <c r="D15" s="92">
        <v>28.0</v>
      </c>
      <c r="E15" s="101">
        <v>29.0</v>
      </c>
      <c r="F15" s="75">
        <v>18.0</v>
      </c>
      <c r="G15" s="92">
        <v>27.0</v>
      </c>
      <c r="H15" s="92">
        <v>28.0</v>
      </c>
      <c r="I15" s="89">
        <v>27.0</v>
      </c>
      <c r="J15" s="89">
        <v>30.0</v>
      </c>
      <c r="K15" s="89">
        <v>30.0</v>
      </c>
      <c r="L15" s="92">
        <v>29.0</v>
      </c>
      <c r="M15" s="92">
        <v>28.0</v>
      </c>
      <c r="N15" s="92">
        <v>26.0</v>
      </c>
      <c r="O15" s="102"/>
    </row>
    <row r="16">
      <c r="A16" s="3" t="s">
        <v>35</v>
      </c>
      <c r="B16" s="100">
        <v>11.0</v>
      </c>
      <c r="C16" s="100">
        <v>10.0</v>
      </c>
      <c r="D16" s="92">
        <v>2.0</v>
      </c>
      <c r="E16" s="101">
        <v>1.0</v>
      </c>
      <c r="F16" s="75">
        <v>2.0</v>
      </c>
      <c r="G16" s="92">
        <v>7.0</v>
      </c>
      <c r="H16" s="92">
        <v>10.0</v>
      </c>
      <c r="I16" s="89">
        <v>3.0</v>
      </c>
      <c r="J16" s="89">
        <v>3.0</v>
      </c>
      <c r="K16" s="89">
        <v>2.0</v>
      </c>
      <c r="L16" s="92">
        <v>5.0</v>
      </c>
      <c r="M16" s="92">
        <v>4.0</v>
      </c>
      <c r="N16" s="92">
        <v>8.0</v>
      </c>
      <c r="O16" s="102"/>
    </row>
    <row r="17">
      <c r="A17" s="3" t="s">
        <v>37</v>
      </c>
      <c r="B17" s="100">
        <v>16.0</v>
      </c>
      <c r="C17" s="100">
        <v>13.0</v>
      </c>
      <c r="D17" s="92">
        <v>10.0</v>
      </c>
      <c r="E17" s="101">
        <v>13.0</v>
      </c>
      <c r="F17" s="75">
        <v>16.0</v>
      </c>
      <c r="G17" s="92">
        <v>16.0</v>
      </c>
      <c r="H17" s="92">
        <v>19.0</v>
      </c>
      <c r="I17" s="89">
        <v>17.0</v>
      </c>
      <c r="J17" s="89">
        <v>20.0</v>
      </c>
      <c r="K17" s="89">
        <v>18.0</v>
      </c>
      <c r="L17" s="92">
        <v>20.0</v>
      </c>
      <c r="M17" s="92">
        <v>15.0</v>
      </c>
      <c r="N17" s="92">
        <v>21.0</v>
      </c>
      <c r="O17" s="102"/>
    </row>
    <row r="18">
      <c r="A18" s="3" t="s">
        <v>38</v>
      </c>
      <c r="B18" s="100">
        <v>29.0</v>
      </c>
      <c r="C18" s="100">
        <v>23.0</v>
      </c>
      <c r="D18" s="92">
        <v>18.0</v>
      </c>
      <c r="E18" s="101">
        <v>18.0</v>
      </c>
      <c r="F18" s="75">
        <v>14.0</v>
      </c>
      <c r="G18" s="92">
        <v>15.0</v>
      </c>
      <c r="H18" s="92">
        <v>13.0</v>
      </c>
      <c r="I18" s="89">
        <v>14.0</v>
      </c>
      <c r="J18" s="89">
        <v>13.0</v>
      </c>
      <c r="K18" s="89">
        <v>13.0</v>
      </c>
      <c r="L18" s="92">
        <v>19.0</v>
      </c>
      <c r="M18" s="92">
        <v>21.0</v>
      </c>
      <c r="N18" s="92">
        <v>17.0</v>
      </c>
      <c r="O18" s="102"/>
    </row>
    <row r="19">
      <c r="A19" s="3" t="s">
        <v>39</v>
      </c>
      <c r="B19" s="100">
        <v>24.0</v>
      </c>
      <c r="C19" s="100">
        <v>24.0</v>
      </c>
      <c r="D19" s="92">
        <v>29.0</v>
      </c>
      <c r="E19" s="101">
        <v>28.0</v>
      </c>
      <c r="F19" s="75">
        <v>27.0</v>
      </c>
      <c r="G19" s="92">
        <v>30.0</v>
      </c>
      <c r="H19" s="92">
        <v>30.0</v>
      </c>
      <c r="I19" s="89">
        <v>30.0</v>
      </c>
      <c r="J19" s="89">
        <v>28.0</v>
      </c>
      <c r="K19" s="89">
        <v>25.0</v>
      </c>
      <c r="L19" s="92">
        <v>27.0</v>
      </c>
      <c r="M19" s="92">
        <v>30.0</v>
      </c>
      <c r="N19" s="92">
        <v>30.0</v>
      </c>
      <c r="O19" s="102"/>
    </row>
    <row r="20">
      <c r="A20" s="3" t="s">
        <v>40</v>
      </c>
      <c r="B20" s="100">
        <v>17.0</v>
      </c>
      <c r="C20" s="100">
        <v>16.0</v>
      </c>
      <c r="D20" s="92">
        <v>16.0</v>
      </c>
      <c r="E20" s="101">
        <v>17.0</v>
      </c>
      <c r="F20" s="75">
        <v>17.0</v>
      </c>
      <c r="G20" s="92">
        <v>17.0</v>
      </c>
      <c r="H20" s="92">
        <v>14.0</v>
      </c>
      <c r="I20" s="89">
        <v>15.0</v>
      </c>
      <c r="J20" s="89">
        <v>14.0</v>
      </c>
      <c r="K20" s="89">
        <v>15.0</v>
      </c>
      <c r="L20" s="92">
        <v>12.0</v>
      </c>
      <c r="M20" s="92">
        <v>20.0</v>
      </c>
      <c r="N20" s="92">
        <v>15.0</v>
      </c>
      <c r="O20" s="102"/>
    </row>
    <row r="21">
      <c r="A21" s="3" t="s">
        <v>41</v>
      </c>
      <c r="B21" s="100">
        <v>19.0</v>
      </c>
      <c r="C21" s="100">
        <v>18.0</v>
      </c>
      <c r="D21" s="92">
        <v>26.0</v>
      </c>
      <c r="E21" s="101">
        <v>27.0</v>
      </c>
      <c r="F21" s="75">
        <v>29.0</v>
      </c>
      <c r="G21" s="92">
        <v>29.0</v>
      </c>
      <c r="H21" s="92">
        <v>29.0</v>
      </c>
      <c r="I21" s="92">
        <v>28.0</v>
      </c>
      <c r="J21" s="92">
        <v>29.0</v>
      </c>
      <c r="K21" s="92">
        <v>29.0</v>
      </c>
      <c r="L21" s="92">
        <v>30.0</v>
      </c>
      <c r="M21" s="92">
        <v>29.0</v>
      </c>
      <c r="N21" s="92">
        <v>28.0</v>
      </c>
      <c r="O21" s="102"/>
    </row>
    <row r="22">
      <c r="A22" s="3" t="s">
        <v>42</v>
      </c>
      <c r="B22" s="100">
        <v>5.0</v>
      </c>
      <c r="C22" s="100">
        <v>20.0</v>
      </c>
      <c r="D22" s="92">
        <v>25.0</v>
      </c>
      <c r="E22" s="101">
        <v>19.0</v>
      </c>
      <c r="F22" s="75">
        <v>9.0</v>
      </c>
      <c r="G22" s="92">
        <v>12.0</v>
      </c>
      <c r="H22" s="92">
        <v>16.0</v>
      </c>
      <c r="I22" s="92">
        <v>18.0</v>
      </c>
      <c r="J22" s="92">
        <v>15.0</v>
      </c>
      <c r="K22" s="92">
        <v>12.0</v>
      </c>
      <c r="L22" s="92">
        <v>10.0</v>
      </c>
      <c r="M22" s="92">
        <v>8.0</v>
      </c>
      <c r="N22" s="92">
        <v>12.0</v>
      </c>
      <c r="O22" s="102"/>
    </row>
    <row r="23">
      <c r="A23" s="3" t="s">
        <v>43</v>
      </c>
      <c r="B23" s="100">
        <v>25.0</v>
      </c>
      <c r="C23" s="100">
        <v>26.0</v>
      </c>
      <c r="D23" s="92">
        <v>22.0</v>
      </c>
      <c r="E23" s="101">
        <v>22.0</v>
      </c>
      <c r="F23" s="75">
        <v>22.0</v>
      </c>
      <c r="G23" s="92">
        <v>25.0</v>
      </c>
      <c r="H23" s="92">
        <v>25.0</v>
      </c>
      <c r="I23" s="92">
        <v>26.0</v>
      </c>
      <c r="J23" s="92">
        <v>26.0</v>
      </c>
      <c r="K23" s="92">
        <v>23.0</v>
      </c>
      <c r="L23" s="92">
        <v>25.0</v>
      </c>
      <c r="M23" s="92">
        <v>26.0</v>
      </c>
      <c r="N23" s="92">
        <v>27.0</v>
      </c>
      <c r="O23" s="102"/>
    </row>
    <row r="24">
      <c r="A24" s="3" t="s">
        <v>44</v>
      </c>
      <c r="B24" s="100">
        <v>30.0</v>
      </c>
      <c r="C24" s="100">
        <v>30.0</v>
      </c>
      <c r="D24" s="92">
        <v>30.0</v>
      </c>
      <c r="E24" s="101">
        <v>30.0</v>
      </c>
      <c r="F24" s="75">
        <v>30.0</v>
      </c>
      <c r="G24" s="92">
        <v>28.0</v>
      </c>
      <c r="H24" s="92">
        <v>26.0</v>
      </c>
      <c r="I24" s="92">
        <v>29.0</v>
      </c>
      <c r="J24" s="92">
        <v>27.0</v>
      </c>
      <c r="K24" s="92">
        <v>28.0</v>
      </c>
      <c r="L24" s="92">
        <v>26.0</v>
      </c>
      <c r="M24" s="92">
        <v>25.0</v>
      </c>
      <c r="N24" s="92">
        <v>29.0</v>
      </c>
      <c r="O24" s="102"/>
    </row>
    <row r="25">
      <c r="A25" s="3" t="s">
        <v>45</v>
      </c>
      <c r="B25" s="100">
        <v>13.0</v>
      </c>
      <c r="C25" s="100">
        <v>12.0</v>
      </c>
      <c r="D25" s="92">
        <v>14.0</v>
      </c>
      <c r="E25" s="101">
        <v>14.0</v>
      </c>
      <c r="F25" s="75">
        <v>15.0</v>
      </c>
      <c r="G25" s="92">
        <v>11.0</v>
      </c>
      <c r="H25" s="92">
        <v>11.0</v>
      </c>
      <c r="I25" s="92">
        <v>13.0</v>
      </c>
      <c r="J25" s="92">
        <v>12.0</v>
      </c>
      <c r="K25" s="92">
        <v>16.0</v>
      </c>
      <c r="L25" s="92">
        <v>13.0</v>
      </c>
      <c r="M25" s="92">
        <v>13.0</v>
      </c>
      <c r="N25" s="92">
        <v>19.0</v>
      </c>
      <c r="O25" s="102"/>
    </row>
    <row r="26">
      <c r="A26" s="3" t="s">
        <v>46</v>
      </c>
      <c r="B26" s="100">
        <v>10.0</v>
      </c>
      <c r="C26" s="100">
        <v>9.0</v>
      </c>
      <c r="D26" s="92">
        <v>9.0</v>
      </c>
      <c r="E26" s="101">
        <v>5.0</v>
      </c>
      <c r="F26" s="75">
        <v>7.0</v>
      </c>
      <c r="G26" s="92">
        <v>2.0</v>
      </c>
      <c r="H26" s="92">
        <v>3.0</v>
      </c>
      <c r="I26" s="92">
        <v>6.0</v>
      </c>
      <c r="J26" s="92">
        <v>9.0</v>
      </c>
      <c r="K26" s="92">
        <v>8.0</v>
      </c>
      <c r="L26" s="92">
        <v>6.0</v>
      </c>
      <c r="M26" s="92">
        <v>11.0</v>
      </c>
      <c r="N26" s="92">
        <v>6.0</v>
      </c>
      <c r="O26" s="102"/>
    </row>
    <row r="27">
      <c r="A27" s="3" t="s">
        <v>47</v>
      </c>
      <c r="B27" s="100">
        <v>23.0</v>
      </c>
      <c r="C27" s="100">
        <v>22.0</v>
      </c>
      <c r="D27" s="92">
        <v>13.0</v>
      </c>
      <c r="E27" s="101">
        <v>15.0</v>
      </c>
      <c r="F27" s="75">
        <v>19.0</v>
      </c>
      <c r="G27" s="92">
        <v>19.0</v>
      </c>
      <c r="H27" s="92">
        <v>24.0</v>
      </c>
      <c r="I27" s="92">
        <v>24.0</v>
      </c>
      <c r="J27" s="92">
        <v>24.0</v>
      </c>
      <c r="K27" s="92">
        <v>26.0</v>
      </c>
      <c r="L27" s="92">
        <v>23.0</v>
      </c>
      <c r="M27" s="92">
        <v>24.0</v>
      </c>
      <c r="N27" s="92">
        <v>25.0</v>
      </c>
      <c r="O27" s="102"/>
    </row>
    <row r="28">
      <c r="A28" s="3" t="s">
        <v>48</v>
      </c>
      <c r="B28" s="100">
        <v>1.0</v>
      </c>
      <c r="C28" s="100">
        <v>1.0</v>
      </c>
      <c r="D28" s="92">
        <v>11.0</v>
      </c>
      <c r="E28" s="101">
        <v>6.0</v>
      </c>
      <c r="F28" s="75">
        <v>10.0</v>
      </c>
      <c r="G28" s="92">
        <v>13.0</v>
      </c>
      <c r="H28" s="92">
        <v>12.0</v>
      </c>
      <c r="I28" s="92">
        <v>8.0</v>
      </c>
      <c r="J28" s="92">
        <v>8.0</v>
      </c>
      <c r="K28" s="92">
        <v>11.0</v>
      </c>
      <c r="L28" s="92">
        <v>8.0</v>
      </c>
      <c r="M28" s="92">
        <v>7.0</v>
      </c>
      <c r="N28" s="92">
        <v>5.0</v>
      </c>
      <c r="O28" s="102"/>
    </row>
    <row r="29">
      <c r="A29" s="3" t="s">
        <v>49</v>
      </c>
      <c r="B29" s="100">
        <v>8.0</v>
      </c>
      <c r="C29" s="100">
        <v>7.0</v>
      </c>
      <c r="D29" s="92">
        <v>4.0</v>
      </c>
      <c r="E29" s="101">
        <v>7.0</v>
      </c>
      <c r="F29" s="75">
        <v>6.0</v>
      </c>
      <c r="G29" s="92">
        <v>4.0</v>
      </c>
      <c r="H29" s="92">
        <v>6.0</v>
      </c>
      <c r="I29" s="92">
        <v>10.0</v>
      </c>
      <c r="J29" s="92">
        <v>5.0</v>
      </c>
      <c r="K29" s="92">
        <v>4.0</v>
      </c>
      <c r="L29" s="92">
        <v>17.0</v>
      </c>
      <c r="M29" s="92">
        <v>12.0</v>
      </c>
      <c r="N29" s="92">
        <v>11.0</v>
      </c>
      <c r="O29" s="102"/>
    </row>
    <row r="30">
      <c r="A30" s="3" t="s">
        <v>50</v>
      </c>
      <c r="B30" s="100">
        <v>28.0</v>
      </c>
      <c r="C30" s="100">
        <v>25.0</v>
      </c>
      <c r="D30" s="92">
        <v>20.0</v>
      </c>
      <c r="E30" s="101">
        <v>23.0</v>
      </c>
      <c r="F30" s="75">
        <v>25.0</v>
      </c>
      <c r="G30" s="92">
        <v>23.0</v>
      </c>
      <c r="H30" s="92">
        <v>23.0</v>
      </c>
      <c r="I30" s="92">
        <v>22.0</v>
      </c>
      <c r="J30" s="92">
        <v>23.0</v>
      </c>
      <c r="K30" s="92">
        <v>22.0</v>
      </c>
      <c r="L30" s="92">
        <v>18.0</v>
      </c>
      <c r="M30" s="92">
        <v>16.0</v>
      </c>
      <c r="N30" s="92">
        <v>20.0</v>
      </c>
      <c r="O30" s="102"/>
    </row>
    <row r="31">
      <c r="A31" s="3" t="s">
        <v>51</v>
      </c>
      <c r="B31" s="100">
        <v>9.0</v>
      </c>
      <c r="C31" s="100">
        <v>11.0</v>
      </c>
      <c r="D31" s="92">
        <v>6.0</v>
      </c>
      <c r="E31" s="101">
        <v>10.0</v>
      </c>
      <c r="F31" s="75">
        <v>4.0</v>
      </c>
      <c r="G31" s="92">
        <v>5.0</v>
      </c>
      <c r="H31" s="92">
        <v>9.0</v>
      </c>
      <c r="I31" s="92">
        <v>7.0</v>
      </c>
      <c r="J31" s="92">
        <v>11.0</v>
      </c>
      <c r="K31" s="92">
        <v>14.0</v>
      </c>
      <c r="L31" s="92">
        <v>14.0</v>
      </c>
      <c r="M31" s="92">
        <v>9.0</v>
      </c>
      <c r="N31" s="92">
        <v>10.0</v>
      </c>
      <c r="O31" s="102"/>
    </row>
    <row r="32">
      <c r="A32" s="46"/>
    </row>
    <row r="33">
      <c r="A33" s="46"/>
      <c r="B33" s="94" t="str">
        <f>POST!M10</f>
        <v>Again do not make changes to the cells. Someone moved a cell &amp; it's contents and it messed with the formula (probably dragged and dropped it).</v>
      </c>
    </row>
    <row r="34">
      <c r="A34" s="3" t="s">
        <v>507</v>
      </c>
      <c r="B34" s="2" t="s">
        <v>508</v>
      </c>
      <c r="C34" s="6" t="str">
        <f>REC!C153</f>
        <v>1-2</v>
      </c>
      <c r="D34" s="6" t="str">
        <f>REC!D153</f>
        <v>1-5</v>
      </c>
      <c r="E34" s="6" t="str">
        <f>REC!E153</f>
        <v>2-4</v>
      </c>
      <c r="F34" s="6" t="str">
        <f>REC!F153</f>
        <v>1-7</v>
      </c>
      <c r="G34" s="6" t="str">
        <f>REC!G153</f>
        <v>11-6</v>
      </c>
      <c r="H34" s="6" t="str">
        <f>REC!H153</f>
        <v>-11-7</v>
      </c>
      <c r="I34" s="6" t="str">
        <f>REC!I153</f>
        <v>2-5</v>
      </c>
      <c r="J34" s="6" t="str">
        <f>REC!J153</f>
        <v>4-4</v>
      </c>
      <c r="K34" s="6" t="str">
        <f>REC!K153</f>
        <v>1-2</v>
      </c>
      <c r="L34" s="6" t="str">
        <f>REC!L153</f>
        <v>2-5</v>
      </c>
      <c r="M34" s="6" t="str">
        <f>REC!M153</f>
        <v>1-7</v>
      </c>
      <c r="N34" s="6" t="str">
        <f>REC!N153</f>
        <v>1-6</v>
      </c>
      <c r="O34" s="6" t="str">
        <f>REC!O153</f>
        <v>-16--60</v>
      </c>
      <c r="P34" s="6" t="str">
        <f>REC!P153</f>
        <v/>
      </c>
      <c r="Q34" s="62"/>
      <c r="R34" s="62"/>
      <c r="S34" s="62"/>
      <c r="T34" s="104"/>
    </row>
    <row r="35">
      <c r="A35" s="52" t="s">
        <v>509</v>
      </c>
      <c r="B35" s="85" t="s">
        <v>508</v>
      </c>
      <c r="C35" s="6" t="str">
        <f>REC!C185</f>
        <v>1-2</v>
      </c>
      <c r="D35" s="6" t="str">
        <f>REC!D185</f>
        <v>2-7</v>
      </c>
      <c r="E35" s="6" t="str">
        <f>REC!E185</f>
        <v>4-11</v>
      </c>
      <c r="F35" s="6" t="str">
        <f>REC!F185</f>
        <v>5-18</v>
      </c>
      <c r="G35" s="6" t="str">
        <f>REC!G185</f>
        <v>16-24</v>
      </c>
      <c r="H35" s="6" t="str">
        <f>REC!H185</f>
        <v>5-31</v>
      </c>
      <c r="I35" s="6" t="str">
        <f>REC!I185</f>
        <v>7-36</v>
      </c>
      <c r="J35" s="6" t="str">
        <f>REC!J185</f>
        <v>11-40</v>
      </c>
      <c r="K35" s="6" t="str">
        <f>REC!K185</f>
        <v>12-42</v>
      </c>
      <c r="L35" s="6" t="str">
        <f>REC!L185</f>
        <v>14-47</v>
      </c>
      <c r="M35" s="6" t="str">
        <f>REC!M185</f>
        <v>15-54</v>
      </c>
      <c r="N35" s="6" t="str">
        <f>REC!N185</f>
        <v>16-60</v>
      </c>
      <c r="O35" s="6" t="str">
        <f>REC!O185</f>
        <v>-</v>
      </c>
      <c r="P35" s="6" t="str">
        <f>REC!P185</f>
        <v/>
      </c>
      <c r="Q35" s="48"/>
      <c r="R35" s="48"/>
      <c r="S35" s="48"/>
      <c r="T35" s="104"/>
    </row>
    <row r="36">
      <c r="A36" s="52" t="s">
        <v>270</v>
      </c>
      <c r="B36" s="117" t="s">
        <v>721</v>
      </c>
      <c r="C36" s="3" t="s">
        <v>722</v>
      </c>
      <c r="D36" s="63" t="s">
        <v>723</v>
      </c>
      <c r="E36" s="63" t="s">
        <v>724</v>
      </c>
      <c r="F36" s="63" t="s">
        <v>725</v>
      </c>
      <c r="G36" s="63" t="s">
        <v>726</v>
      </c>
      <c r="H36" s="63" t="s">
        <v>727</v>
      </c>
      <c r="I36" s="63" t="s">
        <v>728</v>
      </c>
      <c r="J36" s="2" t="s">
        <v>729</v>
      </c>
      <c r="K36" s="2" t="s">
        <v>730</v>
      </c>
      <c r="L36" s="2" t="s">
        <v>731</v>
      </c>
      <c r="M36" s="2" t="s">
        <v>732</v>
      </c>
      <c r="N36" s="2" t="s">
        <v>733</v>
      </c>
    </row>
  </sheetData>
  <autoFilter ref="$A$1:$O$31"/>
  <mergeCells count="1">
    <mergeCell ref="B33:P33"/>
  </mergeCells>
  <conditionalFormatting sqref="A1">
    <cfRule type="containsText" dxfId="3" priority="1" operator="containsText" text="SORT BY COLUMN A">
      <formula>NOT(ISERROR(SEARCH(("SORT BY COLUMN A"),(A1))))</formula>
    </cfRule>
  </conditionalFormatting>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21.14"/>
    <col customWidth="1" min="2" max="2" width="13.29"/>
    <col customWidth="1" min="3" max="3" width="13.71"/>
    <col customWidth="1" min="4" max="4" width="8.71"/>
    <col customWidth="1" min="5" max="5" width="9.14"/>
    <col customWidth="1" min="6" max="9" width="7.29"/>
    <col customWidth="1" min="10" max="10" width="9.14"/>
    <col customWidth="1" min="11" max="11" width="7.29"/>
    <col customWidth="1" min="12" max="12" width="8.57"/>
    <col customWidth="1" min="13" max="13" width="16.0"/>
    <col customWidth="1" min="14" max="14" width="14.14"/>
    <col customWidth="1" min="15" max="19" width="7.29"/>
    <col customWidth="1" min="20" max="20" width="17.29"/>
  </cols>
  <sheetData>
    <row r="1">
      <c r="A1" s="86" t="str">
        <f>if(and(A2="Atlanta", A3="Boston", A4="Brooklyn", A5="Charlotte"),"","SORT BY COLUMN A")</f>
        <v/>
      </c>
      <c r="B1" s="47" t="str">
        <f>POST!C1</f>
        <v>0 - 10/20/2014</v>
      </c>
      <c r="C1" s="47" t="str">
        <f>POST!D1</f>
        <v>1 - 11/3/2014</v>
      </c>
      <c r="D1" s="47" t="str">
        <f>POST!E1</f>
        <v>2 - 11/17/2014</v>
      </c>
      <c r="E1" s="47" t="str">
        <f>POST!F1</f>
        <v>3 - 12/1/2014</v>
      </c>
      <c r="F1" s="47" t="str">
        <f>POST!G1</f>
        <v>4 - 12/15/2014</v>
      </c>
      <c r="G1" s="47" t="str">
        <f>POST!H1</f>
        <v>5 - 12/29/2014</v>
      </c>
      <c r="H1" s="47" t="str">
        <f>POST!I1</f>
        <v>6 - 1/12/2015</v>
      </c>
      <c r="I1" s="47" t="str">
        <f>POST!J1</f>
        <v>7 - 1/26/2015</v>
      </c>
      <c r="J1" s="47" t="str">
        <f>POST!K1</f>
        <v>8 - 2/9/2015</v>
      </c>
      <c r="K1" s="47" t="str">
        <f>POST!L1</f>
        <v>9 - 2/23/2015</v>
      </c>
      <c r="L1" s="47" t="str">
        <f>POST!M1</f>
        <v>10 - 3/9/2015</v>
      </c>
      <c r="M1" s="47" t="str">
        <f>POST!N1</f>
        <v>11 - 3/23/2015</v>
      </c>
      <c r="N1" s="47" t="str">
        <f>POST!O1</f>
        <v>12 - 4/6/2015</v>
      </c>
      <c r="O1" s="47" t="str">
        <f>POST!P1</f>
        <v>13 - 4/20/2015</v>
      </c>
      <c r="P1" s="99"/>
      <c r="Q1" s="99"/>
      <c r="S1" s="99"/>
    </row>
    <row r="2">
      <c r="A2" s="3" t="s">
        <v>1</v>
      </c>
      <c r="B2" s="75">
        <v>17.0</v>
      </c>
      <c r="C2" s="75">
        <v>17.0</v>
      </c>
      <c r="D2" s="92">
        <v>16.0</v>
      </c>
      <c r="E2" s="101">
        <v>11.0</v>
      </c>
      <c r="F2" s="75">
        <v>6.0</v>
      </c>
      <c r="G2" s="92">
        <v>3.0</v>
      </c>
      <c r="H2" s="2">
        <v>1.0</v>
      </c>
      <c r="I2" s="102"/>
      <c r="J2" s="92">
        <v>1.0</v>
      </c>
      <c r="K2" s="102"/>
      <c r="L2" s="92">
        <v>2.0</v>
      </c>
      <c r="M2" s="102"/>
      <c r="N2" s="92">
        <v>5.0</v>
      </c>
      <c r="O2" s="102"/>
      <c r="P2" s="102"/>
      <c r="Q2" s="102"/>
      <c r="R2" s="102"/>
      <c r="S2" s="45">
        <v>41821.0</v>
      </c>
    </row>
    <row r="3">
      <c r="A3" s="3" t="s">
        <v>22</v>
      </c>
      <c r="B3" s="75">
        <v>27.0</v>
      </c>
      <c r="C3" s="75">
        <v>20.0</v>
      </c>
      <c r="D3" s="92">
        <v>21.0</v>
      </c>
      <c r="E3" s="101">
        <v>23.0</v>
      </c>
      <c r="F3" s="75">
        <v>22.0</v>
      </c>
      <c r="G3" s="92">
        <v>22.0</v>
      </c>
      <c r="H3" s="2">
        <v>25.0</v>
      </c>
      <c r="I3" s="102"/>
      <c r="J3" s="92">
        <v>22.0</v>
      </c>
      <c r="K3" s="102"/>
      <c r="L3" s="92">
        <v>20.0</v>
      </c>
      <c r="M3" s="102"/>
      <c r="N3" s="92">
        <v>19.0</v>
      </c>
      <c r="O3" s="102"/>
      <c r="P3" s="102"/>
      <c r="Q3" s="102"/>
      <c r="R3" s="102"/>
      <c r="S3" s="45">
        <v>41702.0</v>
      </c>
    </row>
    <row r="4">
      <c r="A4" s="3" t="s">
        <v>23</v>
      </c>
      <c r="B4" s="75">
        <v>13.0</v>
      </c>
      <c r="C4" s="75">
        <v>19.0</v>
      </c>
      <c r="D4" s="92">
        <v>18.0</v>
      </c>
      <c r="E4" s="101">
        <v>21.0</v>
      </c>
      <c r="F4" s="75">
        <v>19.0</v>
      </c>
      <c r="G4" s="92">
        <v>19.0</v>
      </c>
      <c r="H4" s="2">
        <v>19.0</v>
      </c>
      <c r="I4" s="102"/>
      <c r="J4" s="92">
        <v>18.0</v>
      </c>
      <c r="K4" s="102"/>
      <c r="L4" s="92">
        <v>23.0</v>
      </c>
      <c r="M4" s="102"/>
      <c r="N4" s="92">
        <v>17.0</v>
      </c>
      <c r="O4" s="102"/>
      <c r="P4" s="102"/>
      <c r="Q4" s="102"/>
      <c r="R4" s="102"/>
      <c r="S4" s="45">
        <v>41732.0</v>
      </c>
    </row>
    <row r="5">
      <c r="A5" s="3" t="s">
        <v>24</v>
      </c>
      <c r="B5" s="75">
        <v>15.0</v>
      </c>
      <c r="C5" s="75">
        <v>18.0</v>
      </c>
      <c r="D5" s="92">
        <v>19.0</v>
      </c>
      <c r="E5" s="101">
        <v>28.0</v>
      </c>
      <c r="F5" s="75">
        <v>23.0</v>
      </c>
      <c r="G5" s="92">
        <v>24.0</v>
      </c>
      <c r="H5" s="2">
        <v>22.0</v>
      </c>
      <c r="I5" s="102"/>
      <c r="J5" s="92">
        <v>17.0</v>
      </c>
      <c r="K5" s="102"/>
      <c r="L5" s="92">
        <v>22.0</v>
      </c>
      <c r="M5" s="102"/>
      <c r="N5" s="92">
        <v>22.0</v>
      </c>
      <c r="O5" s="102"/>
      <c r="P5" s="102"/>
      <c r="Q5" s="102"/>
      <c r="R5" s="102"/>
      <c r="S5" s="45">
        <v>41673.0</v>
      </c>
    </row>
    <row r="6">
      <c r="A6" s="3" t="s">
        <v>25</v>
      </c>
      <c r="B6" s="75">
        <v>4.0</v>
      </c>
      <c r="C6" s="75">
        <v>6.0</v>
      </c>
      <c r="D6" s="92">
        <v>5.0</v>
      </c>
      <c r="E6" s="101">
        <v>10.0</v>
      </c>
      <c r="F6" s="75">
        <v>11.0</v>
      </c>
      <c r="G6" s="92">
        <v>4.0</v>
      </c>
      <c r="H6" s="2">
        <v>9.0</v>
      </c>
      <c r="I6" s="102"/>
      <c r="J6" s="92">
        <v>11.0</v>
      </c>
      <c r="K6" s="102"/>
      <c r="L6" s="92">
        <v>13.0</v>
      </c>
      <c r="M6" s="102"/>
      <c r="N6" s="92">
        <v>9.0</v>
      </c>
      <c r="O6" s="102"/>
      <c r="P6" s="102"/>
      <c r="Q6" s="102"/>
      <c r="R6" s="102"/>
      <c r="S6" s="45">
        <v>41731.0</v>
      </c>
    </row>
    <row r="7">
      <c r="A7" s="3" t="s">
        <v>26</v>
      </c>
      <c r="B7" s="75">
        <v>2.0</v>
      </c>
      <c r="C7" s="75">
        <v>4.0</v>
      </c>
      <c r="D7" s="92">
        <v>9.0</v>
      </c>
      <c r="E7" s="101">
        <v>16.0</v>
      </c>
      <c r="F7" s="75">
        <v>13.0</v>
      </c>
      <c r="G7" s="92">
        <v>12.0</v>
      </c>
      <c r="H7" s="2">
        <v>15.0</v>
      </c>
      <c r="I7" s="102"/>
      <c r="J7" s="92">
        <v>4.0</v>
      </c>
      <c r="K7" s="102"/>
      <c r="L7" s="92">
        <v>5.0</v>
      </c>
      <c r="M7" s="102"/>
      <c r="N7" s="92">
        <v>4.0</v>
      </c>
      <c r="O7" s="102"/>
      <c r="P7" s="102"/>
      <c r="Q7" s="102"/>
      <c r="R7" s="102"/>
      <c r="S7" s="45">
        <v>41761.0</v>
      </c>
    </row>
    <row r="8">
      <c r="A8" s="3" t="s">
        <v>27</v>
      </c>
      <c r="B8" s="75">
        <v>11.0</v>
      </c>
      <c r="C8" s="75">
        <v>7.0</v>
      </c>
      <c r="D8" s="92">
        <v>6.0</v>
      </c>
      <c r="E8" s="101">
        <v>6.0</v>
      </c>
      <c r="F8" s="75">
        <v>10.0</v>
      </c>
      <c r="G8" s="92">
        <v>9.0</v>
      </c>
      <c r="H8" s="2">
        <v>6.0</v>
      </c>
      <c r="I8" s="102"/>
      <c r="J8" s="92">
        <v>8.0</v>
      </c>
      <c r="K8" s="102"/>
      <c r="L8" s="92">
        <v>9.0</v>
      </c>
      <c r="M8" s="102"/>
      <c r="N8" s="92">
        <v>13.0</v>
      </c>
      <c r="O8" s="102"/>
      <c r="P8" s="102"/>
      <c r="Q8" s="102"/>
      <c r="R8" s="102"/>
      <c r="S8" s="45">
        <v>41732.0</v>
      </c>
    </row>
    <row r="9">
      <c r="A9" s="3" t="s">
        <v>28</v>
      </c>
      <c r="B9" s="75">
        <v>18.0</v>
      </c>
      <c r="C9" s="75">
        <v>15.0</v>
      </c>
      <c r="D9" s="92">
        <v>27.0</v>
      </c>
      <c r="E9" s="101">
        <v>13.0</v>
      </c>
      <c r="F9" s="75">
        <v>20.0</v>
      </c>
      <c r="G9" s="92">
        <v>20.0</v>
      </c>
      <c r="H9" s="2">
        <v>18.0</v>
      </c>
      <c r="I9" s="102"/>
      <c r="J9" s="92">
        <v>23.0</v>
      </c>
      <c r="K9" s="102"/>
      <c r="L9" s="92">
        <v>26.0</v>
      </c>
      <c r="M9" s="102"/>
      <c r="N9" s="92">
        <v>26.0</v>
      </c>
      <c r="O9" s="102"/>
      <c r="P9" s="102"/>
      <c r="Q9" s="102"/>
      <c r="R9" s="102"/>
      <c r="S9" s="45">
        <v>41676.0</v>
      </c>
    </row>
    <row r="10">
      <c r="A10" s="3" t="s">
        <v>29</v>
      </c>
      <c r="B10" s="75">
        <v>21.0</v>
      </c>
      <c r="C10" s="75">
        <v>27.0</v>
      </c>
      <c r="D10" s="92">
        <v>25.0</v>
      </c>
      <c r="E10" s="92">
        <v>29.0</v>
      </c>
      <c r="F10" s="75">
        <v>24.0</v>
      </c>
      <c r="G10" s="92">
        <v>26.0</v>
      </c>
      <c r="H10" s="2">
        <v>17.0</v>
      </c>
      <c r="I10" s="102"/>
      <c r="J10" s="92">
        <v>19.0</v>
      </c>
      <c r="K10" s="102"/>
      <c r="L10" s="92">
        <v>24.0</v>
      </c>
      <c r="M10" s="102"/>
      <c r="N10" s="92">
        <v>23.0</v>
      </c>
      <c r="O10" s="102"/>
      <c r="P10" s="102"/>
      <c r="Q10" s="102"/>
      <c r="R10" s="102"/>
      <c r="S10" s="45">
        <v>41675.0</v>
      </c>
    </row>
    <row r="11">
      <c r="A11" s="3" t="s">
        <v>30</v>
      </c>
      <c r="B11" s="75">
        <v>7.0</v>
      </c>
      <c r="C11" s="75">
        <v>2.0</v>
      </c>
      <c r="D11" s="92">
        <v>3.0</v>
      </c>
      <c r="E11" s="101">
        <v>2.0</v>
      </c>
      <c r="F11" s="75">
        <v>1.0</v>
      </c>
      <c r="G11" s="92">
        <v>1.0</v>
      </c>
      <c r="H11" s="2">
        <v>2.0</v>
      </c>
      <c r="I11" s="102"/>
      <c r="J11" s="92">
        <v>3.0</v>
      </c>
      <c r="K11" s="102"/>
      <c r="L11" s="92">
        <v>1.0</v>
      </c>
      <c r="M11" s="102"/>
      <c r="N11" s="92">
        <v>2.0</v>
      </c>
      <c r="O11" s="102"/>
      <c r="P11" s="102"/>
      <c r="Q11" s="102"/>
      <c r="R11" s="102"/>
      <c r="S11" s="2" t="s">
        <v>734</v>
      </c>
    </row>
    <row r="12">
      <c r="A12" s="3" t="s">
        <v>31</v>
      </c>
      <c r="B12" s="100">
        <v>9.0</v>
      </c>
      <c r="C12" s="75">
        <v>5.0</v>
      </c>
      <c r="D12" s="92">
        <v>1.0</v>
      </c>
      <c r="E12" s="101">
        <v>5.0</v>
      </c>
      <c r="F12" s="75">
        <v>3.0</v>
      </c>
      <c r="G12" s="92">
        <v>7.0</v>
      </c>
      <c r="H12" s="2">
        <v>4.0</v>
      </c>
      <c r="I12" s="102"/>
      <c r="J12" s="92">
        <v>6.0</v>
      </c>
      <c r="K12" s="102"/>
      <c r="L12" s="92">
        <v>3.0</v>
      </c>
      <c r="M12" s="102"/>
      <c r="N12" s="92">
        <v>6.0</v>
      </c>
      <c r="O12" s="102"/>
      <c r="P12" s="102"/>
      <c r="Q12" s="102"/>
      <c r="R12" s="102"/>
      <c r="S12" s="45">
        <v>41760.0</v>
      </c>
    </row>
    <row r="13">
      <c r="A13" s="3" t="s">
        <v>32</v>
      </c>
      <c r="B13" s="75">
        <v>25.0</v>
      </c>
      <c r="C13" s="75">
        <v>22.0</v>
      </c>
      <c r="D13" s="92">
        <v>20.0</v>
      </c>
      <c r="E13" s="101">
        <v>19.0</v>
      </c>
      <c r="F13" s="75">
        <v>26.0</v>
      </c>
      <c r="G13" s="92">
        <v>23.0</v>
      </c>
      <c r="H13" s="2">
        <v>23.0</v>
      </c>
      <c r="I13" s="102"/>
      <c r="J13" s="92">
        <v>24.0</v>
      </c>
      <c r="K13" s="102"/>
      <c r="L13" s="92">
        <v>15.0</v>
      </c>
      <c r="M13" s="102"/>
      <c r="N13" s="92">
        <v>20.0</v>
      </c>
      <c r="O13" s="102"/>
      <c r="P13" s="102"/>
      <c r="Q13" s="102"/>
      <c r="R13" s="102"/>
      <c r="S13" s="2" t="s">
        <v>735</v>
      </c>
    </row>
    <row r="14">
      <c r="A14" s="3" t="s">
        <v>33</v>
      </c>
      <c r="B14" s="75">
        <v>3.0</v>
      </c>
      <c r="C14" s="75">
        <v>12.0</v>
      </c>
      <c r="D14" s="92">
        <v>12.0</v>
      </c>
      <c r="E14" s="101">
        <v>7.0</v>
      </c>
      <c r="F14" s="75">
        <v>4.0</v>
      </c>
      <c r="G14" s="92">
        <v>10.0</v>
      </c>
      <c r="H14" s="2">
        <v>5.0</v>
      </c>
      <c r="I14" s="102"/>
      <c r="J14" s="92">
        <v>10.0</v>
      </c>
      <c r="K14" s="102"/>
      <c r="L14" s="92">
        <v>8.0</v>
      </c>
      <c r="M14" s="102"/>
      <c r="N14" s="92">
        <v>3.0</v>
      </c>
      <c r="O14" s="102"/>
      <c r="P14" s="102"/>
      <c r="Q14" s="102"/>
      <c r="R14" s="102"/>
      <c r="S14" s="45">
        <v>41761.0</v>
      </c>
    </row>
    <row r="15">
      <c r="A15" s="3" t="s">
        <v>34</v>
      </c>
      <c r="B15" s="75">
        <v>29.0</v>
      </c>
      <c r="C15" s="75">
        <v>29.0</v>
      </c>
      <c r="D15" s="92">
        <v>29.0</v>
      </c>
      <c r="E15" s="101">
        <v>26.0</v>
      </c>
      <c r="F15" s="75">
        <v>21.0</v>
      </c>
      <c r="G15" s="92">
        <v>27.0</v>
      </c>
      <c r="H15" s="2">
        <v>26.0</v>
      </c>
      <c r="I15" s="102"/>
      <c r="J15" s="92">
        <v>26.0</v>
      </c>
      <c r="K15" s="102"/>
      <c r="L15" s="92">
        <v>27.0</v>
      </c>
      <c r="M15" s="102"/>
      <c r="N15" s="92">
        <v>27.0</v>
      </c>
      <c r="O15" s="102"/>
      <c r="P15" s="102"/>
      <c r="Q15" s="102"/>
      <c r="R15" s="102"/>
      <c r="S15" s="45">
        <v>41732.0</v>
      </c>
    </row>
    <row r="16">
      <c r="A16" s="3" t="s">
        <v>35</v>
      </c>
      <c r="B16" s="75">
        <v>6.0</v>
      </c>
      <c r="C16" s="75">
        <v>3.0</v>
      </c>
      <c r="D16" s="92">
        <v>2.0</v>
      </c>
      <c r="E16" s="101">
        <v>1.0</v>
      </c>
      <c r="F16" s="75">
        <v>2.0</v>
      </c>
      <c r="G16" s="92">
        <v>8.0</v>
      </c>
      <c r="H16" s="2">
        <v>7.0</v>
      </c>
      <c r="I16" s="102"/>
      <c r="J16" s="92">
        <v>2.0</v>
      </c>
      <c r="K16" s="102"/>
      <c r="L16" s="92">
        <v>4.0</v>
      </c>
      <c r="M16" s="102"/>
      <c r="N16" s="92">
        <v>8.0</v>
      </c>
      <c r="O16" s="102"/>
      <c r="P16" s="102"/>
      <c r="Q16" s="102"/>
      <c r="R16" s="102"/>
      <c r="S16" s="45">
        <v>41731.0</v>
      </c>
    </row>
    <row r="17">
      <c r="A17" s="3" t="s">
        <v>37</v>
      </c>
      <c r="B17" s="75">
        <v>19.0</v>
      </c>
      <c r="C17" s="75">
        <v>8.0</v>
      </c>
      <c r="D17" s="92">
        <v>15.0</v>
      </c>
      <c r="E17" s="101">
        <v>15.0</v>
      </c>
      <c r="F17" s="75">
        <v>17.0</v>
      </c>
      <c r="G17" s="92">
        <v>17.0</v>
      </c>
      <c r="H17" s="2">
        <v>21.0</v>
      </c>
      <c r="I17" s="102"/>
      <c r="J17" s="92">
        <v>25.0</v>
      </c>
      <c r="K17" s="102"/>
      <c r="L17" s="92">
        <v>18.0</v>
      </c>
      <c r="M17" s="102"/>
      <c r="N17" s="92">
        <v>21.0</v>
      </c>
      <c r="O17" s="102"/>
      <c r="P17" s="102"/>
      <c r="Q17" s="102"/>
      <c r="R17" s="102"/>
      <c r="S17" s="45">
        <v>41676.0</v>
      </c>
    </row>
    <row r="18">
      <c r="A18" s="3" t="s">
        <v>38</v>
      </c>
      <c r="B18" s="75">
        <v>24.0</v>
      </c>
      <c r="C18" s="75">
        <v>25.0</v>
      </c>
      <c r="D18" s="92">
        <v>17.0</v>
      </c>
      <c r="E18" s="101">
        <v>14.0</v>
      </c>
      <c r="F18" s="75">
        <v>16.0</v>
      </c>
      <c r="G18" s="92">
        <v>16.0</v>
      </c>
      <c r="H18" s="2">
        <v>16.0</v>
      </c>
      <c r="I18" s="102"/>
      <c r="J18" s="92">
        <v>16.0</v>
      </c>
      <c r="K18" s="102"/>
      <c r="L18" s="92">
        <v>16.0</v>
      </c>
      <c r="M18" s="102"/>
      <c r="N18" s="92">
        <v>18.0</v>
      </c>
      <c r="O18" s="102"/>
      <c r="P18" s="102"/>
      <c r="Q18" s="102"/>
      <c r="R18" s="102"/>
      <c r="S18" s="45">
        <v>41674.0</v>
      </c>
    </row>
    <row r="19">
      <c r="A19" s="3" t="s">
        <v>39</v>
      </c>
      <c r="B19" s="75">
        <v>28.0</v>
      </c>
      <c r="C19" s="75">
        <v>24.0</v>
      </c>
      <c r="D19" s="92">
        <v>28.0</v>
      </c>
      <c r="E19" s="101">
        <v>24.0</v>
      </c>
      <c r="F19" s="75">
        <v>28.0</v>
      </c>
      <c r="G19" s="92">
        <v>28.0</v>
      </c>
      <c r="H19" s="2">
        <v>29.0</v>
      </c>
      <c r="I19" s="102"/>
      <c r="J19" s="92">
        <v>27.0</v>
      </c>
      <c r="K19" s="102"/>
      <c r="L19" s="92">
        <v>25.0</v>
      </c>
      <c r="M19" s="102"/>
      <c r="N19" s="92">
        <v>29.0</v>
      </c>
      <c r="O19" s="102"/>
      <c r="P19" s="102"/>
      <c r="Q19" s="102"/>
      <c r="R19" s="102"/>
      <c r="S19" s="45">
        <v>41646.0</v>
      </c>
    </row>
    <row r="20">
      <c r="A20" s="3" t="s">
        <v>40</v>
      </c>
      <c r="B20" s="75">
        <v>14.0</v>
      </c>
      <c r="C20" s="75">
        <v>16.0</v>
      </c>
      <c r="D20" s="92">
        <v>10.0</v>
      </c>
      <c r="E20" s="101">
        <v>18.0</v>
      </c>
      <c r="F20" s="75">
        <v>14.0</v>
      </c>
      <c r="G20" s="92">
        <v>14.0</v>
      </c>
      <c r="H20" s="2">
        <v>13.0</v>
      </c>
      <c r="I20" s="102"/>
      <c r="J20" s="92">
        <v>14.0</v>
      </c>
      <c r="K20" s="102"/>
      <c r="L20" s="92">
        <v>10.0</v>
      </c>
      <c r="M20" s="102"/>
      <c r="N20" s="92">
        <v>10.0</v>
      </c>
      <c r="O20" s="102"/>
      <c r="P20" s="102"/>
      <c r="Q20" s="102"/>
      <c r="R20" s="102"/>
      <c r="S20" s="45">
        <v>41733.0</v>
      </c>
    </row>
    <row r="21">
      <c r="A21" s="3" t="s">
        <v>41</v>
      </c>
      <c r="B21" s="75">
        <v>20.0</v>
      </c>
      <c r="C21" s="75">
        <v>9.0</v>
      </c>
      <c r="D21" s="92">
        <v>26.0</v>
      </c>
      <c r="E21" s="101">
        <v>27.0</v>
      </c>
      <c r="F21" s="75">
        <v>29.0</v>
      </c>
      <c r="G21" s="92">
        <v>30.0</v>
      </c>
      <c r="H21" s="2">
        <v>30.0</v>
      </c>
      <c r="I21" s="102"/>
      <c r="J21" s="92">
        <v>28.0</v>
      </c>
      <c r="K21" s="102"/>
      <c r="L21" s="92">
        <v>30.0</v>
      </c>
      <c r="M21" s="102"/>
      <c r="N21" s="92">
        <v>30.0</v>
      </c>
      <c r="O21" s="102"/>
      <c r="P21" s="102"/>
      <c r="Q21" s="102"/>
      <c r="R21" s="102"/>
      <c r="S21" s="45">
        <v>41646.0</v>
      </c>
    </row>
    <row r="22">
      <c r="A22" s="3" t="s">
        <v>42</v>
      </c>
      <c r="B22" s="75">
        <v>5.0</v>
      </c>
      <c r="C22" s="75">
        <v>21.0</v>
      </c>
      <c r="D22" s="92">
        <v>22.0</v>
      </c>
      <c r="E22" s="101">
        <v>22.0</v>
      </c>
      <c r="F22" s="75">
        <v>12.0</v>
      </c>
      <c r="G22" s="92">
        <v>15.0</v>
      </c>
      <c r="H22" s="2">
        <v>14.0</v>
      </c>
      <c r="I22" s="102"/>
      <c r="J22" s="92">
        <v>15.0</v>
      </c>
      <c r="K22" s="102"/>
      <c r="L22" s="92">
        <v>11.0</v>
      </c>
      <c r="M22" s="102"/>
      <c r="N22" s="92">
        <v>14.0</v>
      </c>
      <c r="O22" s="102"/>
      <c r="P22" s="102"/>
      <c r="Q22" s="102"/>
      <c r="R22" s="102"/>
      <c r="S22" s="45">
        <v>41791.0</v>
      </c>
    </row>
    <row r="23">
      <c r="A23" s="3" t="s">
        <v>43</v>
      </c>
      <c r="B23" s="75">
        <v>23.0</v>
      </c>
      <c r="C23" s="75">
        <v>23.0</v>
      </c>
      <c r="D23" s="92">
        <v>24.0</v>
      </c>
      <c r="E23" s="101">
        <v>20.0</v>
      </c>
      <c r="F23" s="75">
        <v>25.0</v>
      </c>
      <c r="G23" s="92">
        <v>21.0</v>
      </c>
      <c r="H23" s="2">
        <v>27.0</v>
      </c>
      <c r="I23" s="102"/>
      <c r="J23" s="92">
        <v>30.0</v>
      </c>
      <c r="K23" s="102"/>
      <c r="L23" s="92">
        <v>28.0</v>
      </c>
      <c r="M23" s="102"/>
      <c r="N23" s="92">
        <v>24.0</v>
      </c>
      <c r="O23" s="102"/>
      <c r="P23" s="102"/>
      <c r="Q23" s="102"/>
      <c r="R23" s="102"/>
      <c r="S23" s="45">
        <v>41702.0</v>
      </c>
    </row>
    <row r="24">
      <c r="A24" s="3" t="s">
        <v>44</v>
      </c>
      <c r="B24" s="75">
        <v>30.0</v>
      </c>
      <c r="C24" s="75">
        <v>30.0</v>
      </c>
      <c r="D24" s="92">
        <v>30.0</v>
      </c>
      <c r="E24" s="101">
        <v>30.0</v>
      </c>
      <c r="F24" s="75">
        <v>30.0</v>
      </c>
      <c r="G24" s="92">
        <v>29.0</v>
      </c>
      <c r="H24" s="2">
        <v>28.0</v>
      </c>
      <c r="I24" s="102"/>
      <c r="J24" s="92">
        <v>21.0</v>
      </c>
      <c r="K24" s="102"/>
      <c r="L24" s="92">
        <v>29.0</v>
      </c>
      <c r="M24" s="102"/>
      <c r="N24" s="92">
        <v>28.0</v>
      </c>
      <c r="O24" s="102"/>
      <c r="P24" s="102"/>
      <c r="Q24" s="102"/>
      <c r="R24" s="102"/>
      <c r="S24" s="45">
        <v>41675.0</v>
      </c>
    </row>
    <row r="25">
      <c r="A25" s="3" t="s">
        <v>45</v>
      </c>
      <c r="B25" s="75">
        <v>16.0</v>
      </c>
      <c r="C25" s="75">
        <v>13.0</v>
      </c>
      <c r="D25" s="92">
        <v>14.0</v>
      </c>
      <c r="E25" s="101">
        <v>12.0</v>
      </c>
      <c r="F25" s="75">
        <v>15.0</v>
      </c>
      <c r="G25" s="92">
        <v>11.0</v>
      </c>
      <c r="H25" s="2">
        <v>11.0</v>
      </c>
      <c r="I25" s="102"/>
      <c r="J25" s="92">
        <v>13.0</v>
      </c>
      <c r="K25" s="102"/>
      <c r="L25" s="92">
        <v>12.0</v>
      </c>
      <c r="M25" s="102"/>
      <c r="N25" s="92">
        <v>16.0</v>
      </c>
      <c r="O25" s="102"/>
      <c r="P25" s="102"/>
      <c r="Q25" s="102"/>
      <c r="R25" s="102"/>
      <c r="S25" s="45">
        <v>41675.0</v>
      </c>
    </row>
    <row r="26">
      <c r="A26" s="3" t="s">
        <v>46</v>
      </c>
      <c r="B26" s="75">
        <v>8.0</v>
      </c>
      <c r="C26" s="75">
        <v>14.0</v>
      </c>
      <c r="D26" s="92">
        <v>8.0</v>
      </c>
      <c r="E26" s="101">
        <v>4.0</v>
      </c>
      <c r="F26" s="75">
        <v>7.0</v>
      </c>
      <c r="G26" s="92">
        <v>2.0</v>
      </c>
      <c r="H26" s="2">
        <v>3.0</v>
      </c>
      <c r="I26" s="102"/>
      <c r="J26" s="92">
        <v>9.0</v>
      </c>
      <c r="K26" s="102"/>
      <c r="L26" s="92">
        <v>7.0</v>
      </c>
      <c r="M26" s="102"/>
      <c r="N26" s="92">
        <v>7.0</v>
      </c>
      <c r="O26" s="102"/>
      <c r="P26" s="102"/>
      <c r="Q26" s="102"/>
      <c r="R26" s="102"/>
      <c r="S26" s="45">
        <v>41761.0</v>
      </c>
    </row>
    <row r="27">
      <c r="A27" s="3" t="s">
        <v>47</v>
      </c>
      <c r="B27" s="75">
        <v>22.0</v>
      </c>
      <c r="C27" s="75">
        <v>17.0</v>
      </c>
      <c r="D27" s="92">
        <v>11.0</v>
      </c>
      <c r="E27" s="101">
        <v>17.0</v>
      </c>
      <c r="F27" s="75">
        <v>18.0</v>
      </c>
      <c r="G27" s="92">
        <v>18.0</v>
      </c>
      <c r="H27" s="2">
        <v>20.0</v>
      </c>
      <c r="I27" s="102"/>
      <c r="J27" s="92">
        <v>20.0</v>
      </c>
      <c r="K27" s="102"/>
      <c r="L27" s="92">
        <v>21.0</v>
      </c>
      <c r="M27" s="102"/>
      <c r="N27" s="92">
        <v>25.0</v>
      </c>
      <c r="O27" s="102"/>
      <c r="P27" s="102"/>
      <c r="Q27" s="102"/>
      <c r="R27" s="102"/>
      <c r="S27" s="45">
        <v>41675.0</v>
      </c>
    </row>
    <row r="28">
      <c r="A28" s="3" t="s">
        <v>48</v>
      </c>
      <c r="B28" s="75">
        <v>1.0</v>
      </c>
      <c r="C28" s="75">
        <v>1.0</v>
      </c>
      <c r="D28" s="92">
        <v>13.0</v>
      </c>
      <c r="E28" s="101">
        <v>3.0</v>
      </c>
      <c r="F28" s="75">
        <v>8.0</v>
      </c>
      <c r="G28" s="92">
        <v>13.0</v>
      </c>
      <c r="H28" s="2">
        <v>8.0</v>
      </c>
      <c r="I28" s="102"/>
      <c r="J28" s="92">
        <v>7.0</v>
      </c>
      <c r="K28" s="102"/>
      <c r="L28" s="92">
        <v>6.0</v>
      </c>
      <c r="M28" s="102"/>
      <c r="N28" s="92">
        <v>1.0</v>
      </c>
      <c r="O28" s="102"/>
      <c r="P28" s="102"/>
      <c r="Q28" s="102"/>
      <c r="R28" s="102"/>
      <c r="S28" s="45">
        <v>41762.0</v>
      </c>
    </row>
    <row r="29">
      <c r="A29" s="3" t="s">
        <v>49</v>
      </c>
      <c r="B29" s="75">
        <v>12.0</v>
      </c>
      <c r="C29" s="75">
        <v>10.0</v>
      </c>
      <c r="D29" s="92">
        <v>4.0</v>
      </c>
      <c r="E29" s="101">
        <v>8.0</v>
      </c>
      <c r="F29" s="75">
        <v>9.0</v>
      </c>
      <c r="G29" s="92">
        <v>5.0</v>
      </c>
      <c r="H29" s="2">
        <v>10.0</v>
      </c>
      <c r="I29" s="102"/>
      <c r="J29" s="92">
        <v>5.0</v>
      </c>
      <c r="K29" s="102"/>
      <c r="L29" s="92">
        <v>14.0</v>
      </c>
      <c r="M29" s="102"/>
      <c r="N29" s="92">
        <v>11.0</v>
      </c>
      <c r="O29" s="102"/>
      <c r="P29" s="102"/>
      <c r="Q29" s="102"/>
      <c r="R29" s="102"/>
      <c r="S29" s="45">
        <v>41761.0</v>
      </c>
    </row>
    <row r="30">
      <c r="A30" s="3" t="s">
        <v>50</v>
      </c>
      <c r="B30" s="75">
        <v>26.0</v>
      </c>
      <c r="C30" s="75">
        <v>26.0</v>
      </c>
      <c r="D30" s="92">
        <v>23.0</v>
      </c>
      <c r="E30" s="101">
        <v>25.0</v>
      </c>
      <c r="F30" s="75">
        <v>27.0</v>
      </c>
      <c r="G30" s="92">
        <v>25.0</v>
      </c>
      <c r="H30" s="2">
        <v>24.0</v>
      </c>
      <c r="I30" s="102"/>
      <c r="J30" s="92">
        <v>29.0</v>
      </c>
      <c r="K30" s="102"/>
      <c r="L30" s="92">
        <v>17.0</v>
      </c>
      <c r="M30" s="102"/>
      <c r="N30" s="92">
        <v>15.0</v>
      </c>
      <c r="O30" s="102"/>
      <c r="P30" s="102"/>
      <c r="Q30" s="102"/>
      <c r="R30" s="102"/>
      <c r="S30" s="45">
        <v>41645.0</v>
      </c>
    </row>
    <row r="31">
      <c r="A31" s="3" t="s">
        <v>51</v>
      </c>
      <c r="B31" s="75">
        <v>10.0</v>
      </c>
      <c r="C31" s="75">
        <v>11.0</v>
      </c>
      <c r="D31" s="92">
        <v>7.0</v>
      </c>
      <c r="E31" s="101">
        <v>9.0</v>
      </c>
      <c r="F31" s="75">
        <v>5.0</v>
      </c>
      <c r="G31" s="92">
        <v>6.0</v>
      </c>
      <c r="H31" s="2">
        <v>12.0</v>
      </c>
      <c r="I31" s="102"/>
      <c r="J31" s="92">
        <v>12.0</v>
      </c>
      <c r="K31" s="102"/>
      <c r="L31" s="92">
        <v>19.0</v>
      </c>
      <c r="M31" s="102"/>
      <c r="N31" s="92">
        <v>12.0</v>
      </c>
      <c r="O31" s="102"/>
      <c r="P31" s="102"/>
      <c r="Q31" s="102"/>
      <c r="R31" s="102"/>
      <c r="S31" s="45">
        <v>41821.0</v>
      </c>
    </row>
    <row r="32">
      <c r="A32" s="46"/>
    </row>
    <row r="33">
      <c r="A33" s="46"/>
      <c r="B33" s="94" t="str">
        <f>POST!M10</f>
        <v>Again do not make changes to the cells. Someone moved a cell &amp; it's contents and it messed with the formula (probably dragged and dropped it).</v>
      </c>
    </row>
    <row r="34">
      <c r="A34" s="3" t="s">
        <v>507</v>
      </c>
      <c r="C34" s="6" t="str">
        <f>REC!C154</f>
        <v>1-2</v>
      </c>
      <c r="D34" s="6" t="str">
        <f>REC!D154</f>
        <v>4-1</v>
      </c>
      <c r="E34" s="6" t="str">
        <f>REC!E154</f>
        <v>2-5</v>
      </c>
      <c r="F34" s="6" t="str">
        <f>REC!F154</f>
        <v>4-4</v>
      </c>
      <c r="G34" s="6" t="str">
        <f>REC!G154</f>
        <v>4-3</v>
      </c>
      <c r="H34" s="6" t="str">
        <f>REC!H154</f>
        <v>3-3</v>
      </c>
      <c r="I34" s="6" t="str">
        <f>REC!I154</f>
        <v>5-3</v>
      </c>
      <c r="J34" s="6" t="str">
        <f>REC!J154</f>
        <v>4-3</v>
      </c>
      <c r="K34" s="6" t="str">
        <f>REC!K154</f>
        <v>1-3</v>
      </c>
      <c r="L34" s="6" t="str">
        <f>REC!L154</f>
        <v>6-2</v>
      </c>
      <c r="M34" s="6" t="str">
        <f>REC!M154</f>
        <v>3-4</v>
      </c>
      <c r="N34" s="6" t="str">
        <f>REC!N154</f>
        <v>4-2</v>
      </c>
      <c r="O34" s="6" t="str">
        <f>REC!O154</f>
        <v>-41--35</v>
      </c>
    </row>
    <row r="35">
      <c r="A35" s="52" t="s">
        <v>509</v>
      </c>
      <c r="B35" s="107"/>
      <c r="C35" s="6" t="str">
        <f>REC!C186</f>
        <v>1-2</v>
      </c>
      <c r="D35" s="6" t="str">
        <f>REC!D186</f>
        <v>5-3</v>
      </c>
      <c r="E35" s="6" t="str">
        <f>REC!E186</f>
        <v>7-8</v>
      </c>
      <c r="F35" s="6" t="str">
        <f>REC!F186</f>
        <v>11-12</v>
      </c>
      <c r="G35" s="6" t="str">
        <f>REC!G186</f>
        <v>15-15</v>
      </c>
      <c r="H35" s="6" t="str">
        <f>REC!H186</f>
        <v>18-18</v>
      </c>
      <c r="I35" s="6" t="str">
        <f>REC!I186</f>
        <v>23-21</v>
      </c>
      <c r="J35" s="6" t="str">
        <f>REC!J186</f>
        <v>27-24</v>
      </c>
      <c r="K35" s="6" t="str">
        <f>REC!K186</f>
        <v>28-27</v>
      </c>
      <c r="L35" s="6" t="str">
        <f>REC!L186</f>
        <v>34-29</v>
      </c>
      <c r="M35" s="6" t="str">
        <f>REC!M186</f>
        <v>37-33</v>
      </c>
      <c r="N35" s="6" t="str">
        <f>REC!N186</f>
        <v>41-35</v>
      </c>
      <c r="O35" s="6" t="str">
        <f>REC!O186</f>
        <v>-</v>
      </c>
    </row>
    <row r="36" ht="78.0" customHeight="1">
      <c r="A36" s="52" t="s">
        <v>270</v>
      </c>
      <c r="B36" s="2" t="s">
        <v>736</v>
      </c>
      <c r="C36" s="2" t="s">
        <v>431</v>
      </c>
      <c r="D36" s="2" t="s">
        <v>737</v>
      </c>
      <c r="E36" s="2" t="s">
        <v>738</v>
      </c>
      <c r="F36" s="2" t="s">
        <v>739</v>
      </c>
      <c r="G36" s="2" t="s">
        <v>740</v>
      </c>
      <c r="H36" s="2" t="s">
        <v>741</v>
      </c>
      <c r="J36" s="95" t="s">
        <v>742</v>
      </c>
      <c r="K36" s="107"/>
      <c r="L36" s="95" t="s">
        <v>743</v>
      </c>
      <c r="M36" s="53" t="s">
        <v>744</v>
      </c>
      <c r="N36" s="53" t="s">
        <v>745</v>
      </c>
      <c r="O36" s="62"/>
      <c r="P36" s="62"/>
      <c r="Q36" s="62"/>
      <c r="R36" s="62"/>
      <c r="S36" s="62"/>
      <c r="T36" s="104"/>
    </row>
  </sheetData>
  <autoFilter ref="$A$1:$O$31"/>
  <mergeCells count="1">
    <mergeCell ref="B33:P33"/>
  </mergeCells>
  <conditionalFormatting sqref="A1">
    <cfRule type="containsText" dxfId="3" priority="1" operator="containsText" text="SORT BY COLUMN A">
      <formula>NOT(ISERROR(SEARCH(("SORT BY COLUMN A"),(A1))))</formula>
    </cfRule>
  </conditionalFormatting>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20.14"/>
    <col customWidth="1" min="2" max="2" width="24.43"/>
    <col customWidth="1" min="3" max="3" width="28.29"/>
    <col customWidth="1" min="4" max="4" width="29.43"/>
    <col customWidth="1" min="5" max="5" width="7.29"/>
    <col customWidth="1" min="6" max="6" width="21.14"/>
    <col customWidth="1" min="7" max="7" width="16.71"/>
    <col customWidth="1" min="8" max="8" width="21.29"/>
    <col customWidth="1" min="9" max="9" width="12.86"/>
    <col customWidth="1" min="10" max="12" width="7.29"/>
    <col customWidth="1" min="13" max="13" width="11.57"/>
    <col customWidth="1" min="14" max="19" width="7.29"/>
    <col customWidth="1" min="20" max="20" width="17.29"/>
  </cols>
  <sheetData>
    <row r="1">
      <c r="A1" s="86" t="str">
        <f>if(and(A2="Atlanta", A3="Boston", A4="Brooklyn", A5="Charlotte"),"","SORT BY COLUMN A")</f>
        <v/>
      </c>
      <c r="B1" s="47" t="str">
        <f>POST!C1</f>
        <v>0 - 10/20/2014</v>
      </c>
      <c r="C1" s="47" t="str">
        <f>POST!D1</f>
        <v>1 - 11/3/2014</v>
      </c>
      <c r="D1" s="47" t="str">
        <f>POST!E1</f>
        <v>2 - 11/17/2014</v>
      </c>
      <c r="E1" s="47" t="str">
        <f>POST!F1</f>
        <v>3 - 12/1/2014</v>
      </c>
      <c r="F1" s="47" t="str">
        <f>POST!G1</f>
        <v>4 - 12/15/2014</v>
      </c>
      <c r="G1" s="47" t="str">
        <f>POST!H1</f>
        <v>5 - 12/29/2014</v>
      </c>
      <c r="H1" s="47" t="str">
        <f>POST!I1</f>
        <v>6 - 1/12/2015</v>
      </c>
      <c r="I1" s="47" t="str">
        <f>POST!J1</f>
        <v>7 - 1/26/2015</v>
      </c>
      <c r="J1" s="47" t="str">
        <f>POST!K1</f>
        <v>8 - 2/9/2015</v>
      </c>
      <c r="K1" s="47" t="str">
        <f>POST!L1</f>
        <v>9 - 2/23/2015</v>
      </c>
      <c r="L1" s="47" t="str">
        <f>POST!M1</f>
        <v>10 - 3/9/2015</v>
      </c>
      <c r="M1" s="47" t="str">
        <f>POST!N1</f>
        <v>11 - 3/23/2015</v>
      </c>
      <c r="N1" s="47" t="str">
        <f>POST!O1</f>
        <v>12 - 4/6/2015</v>
      </c>
      <c r="O1" s="47" t="str">
        <f>POST!P1</f>
        <v>13 - 4/20/2015</v>
      </c>
      <c r="P1" s="118"/>
      <c r="Q1" s="118"/>
      <c r="R1" s="119"/>
      <c r="S1" s="118"/>
    </row>
    <row r="2">
      <c r="A2" s="3" t="s">
        <v>1</v>
      </c>
      <c r="B2" s="75">
        <v>15.0</v>
      </c>
      <c r="C2" s="75">
        <v>14.0</v>
      </c>
      <c r="D2" s="101">
        <v>16.0</v>
      </c>
      <c r="E2" s="116"/>
      <c r="F2" s="101">
        <v>16.0</v>
      </c>
      <c r="G2" s="92">
        <v>8.0</v>
      </c>
      <c r="H2" s="101">
        <v>4.0</v>
      </c>
      <c r="I2" s="101">
        <v>2.0</v>
      </c>
      <c r="J2" s="116"/>
      <c r="K2" s="116"/>
      <c r="L2" s="101">
        <v>2.0</v>
      </c>
      <c r="M2" s="101">
        <v>2.0</v>
      </c>
      <c r="N2" s="116"/>
      <c r="O2" s="116"/>
      <c r="P2" s="116"/>
      <c r="Q2" s="46"/>
      <c r="R2" s="116"/>
      <c r="S2" s="116"/>
    </row>
    <row r="3">
      <c r="A3" s="3" t="s">
        <v>22</v>
      </c>
      <c r="B3" s="75">
        <v>27.0</v>
      </c>
      <c r="C3" s="75">
        <v>24.0</v>
      </c>
      <c r="D3" s="92">
        <v>22.0</v>
      </c>
      <c r="E3" s="116"/>
      <c r="F3" s="101">
        <v>23.0</v>
      </c>
      <c r="G3" s="92">
        <v>26.0</v>
      </c>
      <c r="H3" s="101">
        <v>26.0</v>
      </c>
      <c r="I3" s="101">
        <v>26.0</v>
      </c>
      <c r="J3" s="116"/>
      <c r="K3" s="116"/>
      <c r="L3" s="101">
        <v>23.0</v>
      </c>
      <c r="M3" s="101">
        <v>19.0</v>
      </c>
      <c r="N3" s="116"/>
      <c r="O3" s="116"/>
      <c r="P3" s="116"/>
      <c r="Q3" s="46"/>
      <c r="R3" s="116"/>
      <c r="S3" s="116"/>
    </row>
    <row r="4">
      <c r="A4" s="3" t="s">
        <v>23</v>
      </c>
      <c r="B4" s="75">
        <v>18.0</v>
      </c>
      <c r="C4" s="75">
        <v>25.0</v>
      </c>
      <c r="D4" s="92">
        <v>18.0</v>
      </c>
      <c r="E4" s="116"/>
      <c r="F4" s="101">
        <v>20.0</v>
      </c>
      <c r="G4" s="92">
        <v>19.0</v>
      </c>
      <c r="H4" s="101">
        <v>19.0</v>
      </c>
      <c r="I4" s="101">
        <v>19.0</v>
      </c>
      <c r="J4" s="116"/>
      <c r="K4" s="116"/>
      <c r="L4" s="101">
        <v>21.0</v>
      </c>
      <c r="M4" s="101">
        <v>23.0</v>
      </c>
      <c r="N4" s="116"/>
      <c r="O4" s="116"/>
      <c r="P4" s="116"/>
      <c r="Q4" s="46"/>
      <c r="R4" s="116"/>
      <c r="S4" s="116"/>
    </row>
    <row r="5">
      <c r="A5" s="3" t="s">
        <v>24</v>
      </c>
      <c r="B5" s="75">
        <v>10.0</v>
      </c>
      <c r="C5" s="75">
        <v>18.0</v>
      </c>
      <c r="D5" s="92">
        <v>17.0</v>
      </c>
      <c r="E5" s="116"/>
      <c r="F5" s="101">
        <v>24.0</v>
      </c>
      <c r="G5" s="92">
        <v>22.0</v>
      </c>
      <c r="H5" s="101">
        <v>15.0</v>
      </c>
      <c r="I5" s="101">
        <v>15.0</v>
      </c>
      <c r="J5" s="116"/>
      <c r="K5" s="116"/>
      <c r="L5" s="101">
        <v>18.0</v>
      </c>
      <c r="M5" s="101">
        <v>16.0</v>
      </c>
      <c r="N5" s="116"/>
      <c r="O5" s="116"/>
      <c r="P5" s="116"/>
      <c r="Q5" s="46"/>
      <c r="R5" s="116"/>
      <c r="S5" s="116"/>
    </row>
    <row r="6">
      <c r="A6" s="3" t="s">
        <v>25</v>
      </c>
      <c r="B6" s="75">
        <v>5.0</v>
      </c>
      <c r="C6" s="75">
        <v>4.0</v>
      </c>
      <c r="D6" s="92">
        <v>4.0</v>
      </c>
      <c r="E6" s="116"/>
      <c r="F6" s="101">
        <v>9.0</v>
      </c>
      <c r="G6" s="92">
        <v>7.0</v>
      </c>
      <c r="H6" s="101">
        <v>6.0</v>
      </c>
      <c r="I6" s="101">
        <v>9.0</v>
      </c>
      <c r="J6" s="116"/>
      <c r="K6" s="116"/>
      <c r="L6" s="101">
        <v>9.0</v>
      </c>
      <c r="M6" s="101">
        <v>11.0</v>
      </c>
      <c r="N6" s="116"/>
      <c r="O6" s="116"/>
      <c r="P6" s="116"/>
      <c r="Q6" s="46"/>
      <c r="R6" s="116"/>
      <c r="S6" s="116"/>
    </row>
    <row r="7">
      <c r="A7" s="3" t="s">
        <v>26</v>
      </c>
      <c r="B7" s="75">
        <v>1.0</v>
      </c>
      <c r="C7" s="75">
        <v>3.0</v>
      </c>
      <c r="D7" s="92">
        <v>7.0</v>
      </c>
      <c r="E7" s="116"/>
      <c r="F7" s="101">
        <v>11.0</v>
      </c>
      <c r="G7" s="92">
        <v>14.0</v>
      </c>
      <c r="H7" s="101">
        <v>17.0</v>
      </c>
      <c r="I7" s="101">
        <v>7.0</v>
      </c>
      <c r="J7" s="116"/>
      <c r="K7" s="116"/>
      <c r="L7" s="101">
        <v>3.0</v>
      </c>
      <c r="M7" s="101">
        <v>3.0</v>
      </c>
      <c r="N7" s="116"/>
      <c r="O7" s="116"/>
      <c r="P7" s="116"/>
      <c r="Q7" s="46"/>
      <c r="R7" s="116"/>
      <c r="S7" s="116"/>
    </row>
    <row r="8">
      <c r="A8" s="3" t="s">
        <v>27</v>
      </c>
      <c r="B8" s="75">
        <v>9.0</v>
      </c>
      <c r="C8" s="75">
        <v>6.0</v>
      </c>
      <c r="D8" s="92">
        <v>5.0</v>
      </c>
      <c r="E8" s="116"/>
      <c r="F8" s="101">
        <v>6.0</v>
      </c>
      <c r="G8" s="92">
        <v>3.0</v>
      </c>
      <c r="H8" s="101">
        <v>3.0</v>
      </c>
      <c r="I8" s="101">
        <v>6.0</v>
      </c>
      <c r="J8" s="116"/>
      <c r="K8" s="116"/>
      <c r="L8" s="101">
        <v>8.0</v>
      </c>
      <c r="M8" s="101">
        <v>12.0</v>
      </c>
      <c r="N8" s="116"/>
      <c r="O8" s="116"/>
      <c r="P8" s="116"/>
      <c r="Q8" s="46"/>
      <c r="R8" s="116"/>
      <c r="S8" s="116"/>
    </row>
    <row r="9">
      <c r="A9" s="3" t="s">
        <v>28</v>
      </c>
      <c r="B9" s="75">
        <v>16.0</v>
      </c>
      <c r="C9" s="75">
        <v>19.0</v>
      </c>
      <c r="D9" s="92">
        <v>26.0</v>
      </c>
      <c r="E9" s="116"/>
      <c r="F9" s="101">
        <v>15.0</v>
      </c>
      <c r="G9" s="92">
        <v>17.0</v>
      </c>
      <c r="H9" s="101">
        <v>20.0</v>
      </c>
      <c r="I9" s="101">
        <v>20.0</v>
      </c>
      <c r="J9" s="116"/>
      <c r="K9" s="116"/>
      <c r="L9" s="101">
        <v>24.0</v>
      </c>
      <c r="M9" s="101">
        <v>21.0</v>
      </c>
      <c r="N9" s="116"/>
      <c r="O9" s="116"/>
      <c r="P9" s="116"/>
      <c r="Q9" s="46"/>
      <c r="R9" s="116"/>
      <c r="S9" s="116"/>
    </row>
    <row r="10">
      <c r="A10" s="3" t="s">
        <v>29</v>
      </c>
      <c r="B10" s="75">
        <v>21.0</v>
      </c>
      <c r="C10" s="75">
        <v>27.0</v>
      </c>
      <c r="D10" s="92">
        <v>27.0</v>
      </c>
      <c r="E10" s="116"/>
      <c r="F10" s="101">
        <v>29.0</v>
      </c>
      <c r="G10" s="92">
        <v>28.0</v>
      </c>
      <c r="H10" s="101">
        <v>14.0</v>
      </c>
      <c r="I10" s="101">
        <v>17.0</v>
      </c>
      <c r="J10" s="116"/>
      <c r="K10" s="116"/>
      <c r="L10" s="101">
        <v>25.0</v>
      </c>
      <c r="M10" s="101">
        <v>24.0</v>
      </c>
      <c r="N10" s="116"/>
      <c r="O10" s="116"/>
      <c r="P10" s="116"/>
      <c r="Q10" s="46"/>
      <c r="R10" s="116"/>
      <c r="S10" s="116"/>
    </row>
    <row r="11">
      <c r="A11" s="3" t="s">
        <v>30</v>
      </c>
      <c r="B11" s="75">
        <v>4.0</v>
      </c>
      <c r="C11" s="75">
        <v>2.0</v>
      </c>
      <c r="D11" s="92">
        <v>1.0</v>
      </c>
      <c r="E11" s="116"/>
      <c r="F11" s="101">
        <v>1.0</v>
      </c>
      <c r="G11" s="92">
        <v>4.0</v>
      </c>
      <c r="H11" s="101">
        <v>1.0</v>
      </c>
      <c r="I11" s="101">
        <v>1.0</v>
      </c>
      <c r="J11" s="116"/>
      <c r="K11" s="116"/>
      <c r="L11" s="101">
        <v>1.0</v>
      </c>
      <c r="M11" s="101">
        <v>1.0</v>
      </c>
      <c r="N11" s="116"/>
      <c r="O11" s="116"/>
      <c r="P11" s="116"/>
      <c r="Q11" s="46"/>
      <c r="R11" s="116"/>
      <c r="S11" s="116"/>
    </row>
    <row r="12">
      <c r="A12" s="3" t="s">
        <v>31</v>
      </c>
      <c r="B12" s="75">
        <v>6.0</v>
      </c>
      <c r="C12" s="75">
        <v>5.0</v>
      </c>
      <c r="D12" s="92">
        <v>9.0</v>
      </c>
      <c r="E12" s="116"/>
      <c r="F12" s="101">
        <v>3.0</v>
      </c>
      <c r="G12" s="92">
        <v>2.0</v>
      </c>
      <c r="H12" s="101">
        <v>7.0</v>
      </c>
      <c r="I12" s="101">
        <v>5.0</v>
      </c>
      <c r="J12" s="116"/>
      <c r="K12" s="116"/>
      <c r="L12" s="101">
        <v>5.0</v>
      </c>
      <c r="M12" s="101">
        <v>6.0</v>
      </c>
      <c r="N12" s="116"/>
      <c r="O12" s="116"/>
      <c r="P12" s="116"/>
      <c r="Q12" s="46"/>
      <c r="R12" s="116"/>
      <c r="S12" s="116"/>
    </row>
    <row r="13">
      <c r="A13" s="3" t="s">
        <v>32</v>
      </c>
      <c r="B13" s="75">
        <v>28.0</v>
      </c>
      <c r="C13" s="75">
        <v>28.0</v>
      </c>
      <c r="D13" s="92">
        <v>24.0</v>
      </c>
      <c r="E13" s="116"/>
      <c r="F13" s="101">
        <v>27.0</v>
      </c>
      <c r="G13" s="92">
        <v>25.0</v>
      </c>
      <c r="H13" s="101">
        <v>23.0</v>
      </c>
      <c r="I13" s="101">
        <v>22.0</v>
      </c>
      <c r="J13" s="116"/>
      <c r="K13" s="116"/>
      <c r="L13" s="101">
        <v>17.0</v>
      </c>
      <c r="M13" s="101">
        <v>13.0</v>
      </c>
      <c r="N13" s="116"/>
      <c r="O13" s="116"/>
      <c r="P13" s="116"/>
      <c r="Q13" s="46"/>
      <c r="R13" s="116"/>
      <c r="S13" s="116"/>
    </row>
    <row r="14">
      <c r="A14" s="3" t="s">
        <v>33</v>
      </c>
      <c r="B14" s="75">
        <v>2.0</v>
      </c>
      <c r="C14" s="75">
        <v>7.0</v>
      </c>
      <c r="D14" s="92">
        <v>11.0</v>
      </c>
      <c r="E14" s="116"/>
      <c r="F14" s="101">
        <v>8.0</v>
      </c>
      <c r="G14" s="92">
        <v>12.0</v>
      </c>
      <c r="H14" s="101">
        <v>8.0</v>
      </c>
      <c r="I14" s="101">
        <v>8.0</v>
      </c>
      <c r="J14" s="116"/>
      <c r="K14" s="116"/>
      <c r="L14" s="101">
        <v>6.0</v>
      </c>
      <c r="M14" s="101">
        <v>5.0</v>
      </c>
      <c r="N14" s="116"/>
      <c r="O14" s="116"/>
      <c r="P14" s="116"/>
      <c r="Q14" s="46"/>
      <c r="R14" s="116"/>
      <c r="S14" s="116"/>
    </row>
    <row r="15">
      <c r="A15" s="3" t="s">
        <v>34</v>
      </c>
      <c r="B15" s="75">
        <v>24.0</v>
      </c>
      <c r="C15" s="75">
        <v>29.0</v>
      </c>
      <c r="D15" s="92">
        <v>29.0</v>
      </c>
      <c r="E15" s="116"/>
      <c r="F15" s="101">
        <v>26.0</v>
      </c>
      <c r="G15" s="92">
        <v>24.0</v>
      </c>
      <c r="H15" s="101">
        <v>22.0</v>
      </c>
      <c r="I15" s="101">
        <v>25.0</v>
      </c>
      <c r="J15" s="116"/>
      <c r="K15" s="116"/>
      <c r="L15" s="101">
        <v>26.0</v>
      </c>
      <c r="M15" s="101">
        <v>25.0</v>
      </c>
      <c r="N15" s="116"/>
      <c r="O15" s="116"/>
      <c r="P15" s="116"/>
      <c r="Q15" s="46"/>
      <c r="R15" s="116"/>
      <c r="S15" s="116"/>
    </row>
    <row r="16">
      <c r="A16" s="3" t="s">
        <v>35</v>
      </c>
      <c r="B16" s="75">
        <v>12.0</v>
      </c>
      <c r="C16" s="75">
        <v>11.0</v>
      </c>
      <c r="D16" s="92">
        <v>2.0</v>
      </c>
      <c r="E16" s="116"/>
      <c r="F16" s="101">
        <v>2.0</v>
      </c>
      <c r="G16" s="92">
        <v>5.0</v>
      </c>
      <c r="H16" s="101">
        <v>5.0</v>
      </c>
      <c r="I16" s="101">
        <v>3.0</v>
      </c>
      <c r="J16" s="116"/>
      <c r="K16" s="116"/>
      <c r="L16" s="101">
        <v>4.0</v>
      </c>
      <c r="M16" s="101">
        <v>4.0</v>
      </c>
      <c r="N16" s="116"/>
      <c r="O16" s="116"/>
      <c r="P16" s="116"/>
      <c r="Q16" s="46"/>
      <c r="R16" s="116"/>
      <c r="S16" s="116"/>
    </row>
    <row r="17">
      <c r="A17" s="3" t="s">
        <v>37</v>
      </c>
      <c r="B17" s="75">
        <v>17.0</v>
      </c>
      <c r="C17" s="75">
        <v>9.0</v>
      </c>
      <c r="D17" s="92">
        <v>15.0</v>
      </c>
      <c r="E17" s="116"/>
      <c r="F17" s="101">
        <v>19.0</v>
      </c>
      <c r="G17" s="92">
        <v>18.0</v>
      </c>
      <c r="H17" s="101">
        <v>21.0</v>
      </c>
      <c r="I17" s="101">
        <v>21.0</v>
      </c>
      <c r="J17" s="116"/>
      <c r="K17" s="116"/>
      <c r="L17" s="101">
        <v>14.0</v>
      </c>
      <c r="M17" s="101">
        <v>20.0</v>
      </c>
      <c r="N17" s="116"/>
      <c r="O17" s="116"/>
      <c r="P17" s="116"/>
      <c r="Q17" s="46"/>
      <c r="R17" s="116"/>
      <c r="S17" s="116"/>
    </row>
    <row r="18">
      <c r="A18" s="3" t="s">
        <v>38</v>
      </c>
      <c r="B18" s="75">
        <v>26.0</v>
      </c>
      <c r="C18" s="75">
        <v>23.0</v>
      </c>
      <c r="D18" s="92">
        <v>19.0</v>
      </c>
      <c r="E18" s="116"/>
      <c r="F18" s="101">
        <v>17.0</v>
      </c>
      <c r="G18" s="92">
        <v>20.0</v>
      </c>
      <c r="H18" s="101">
        <v>18.0</v>
      </c>
      <c r="I18" s="101">
        <v>18.0</v>
      </c>
      <c r="J18" s="116"/>
      <c r="K18" s="116"/>
      <c r="L18" s="101">
        <v>20.0</v>
      </c>
      <c r="M18" s="101">
        <v>26.0</v>
      </c>
      <c r="N18" s="116"/>
      <c r="O18" s="116"/>
      <c r="P18" s="116"/>
      <c r="Q18" s="46"/>
      <c r="R18" s="116"/>
      <c r="S18" s="116"/>
    </row>
    <row r="19">
      <c r="A19" s="3" t="s">
        <v>39</v>
      </c>
      <c r="B19" s="75">
        <v>29.0</v>
      </c>
      <c r="C19" s="75">
        <v>20.0</v>
      </c>
      <c r="D19" s="92">
        <v>28.0</v>
      </c>
      <c r="E19" s="116"/>
      <c r="F19" s="101">
        <v>25.0</v>
      </c>
      <c r="G19" s="92">
        <v>27.0</v>
      </c>
      <c r="H19" s="101">
        <v>29.0</v>
      </c>
      <c r="I19" s="101">
        <v>30.0</v>
      </c>
      <c r="J19" s="116"/>
      <c r="K19" s="116"/>
      <c r="L19" s="101">
        <v>28.0</v>
      </c>
      <c r="M19" s="101">
        <v>30.0</v>
      </c>
      <c r="N19" s="116"/>
      <c r="O19" s="116"/>
      <c r="P19" s="116"/>
      <c r="Q19" s="46"/>
      <c r="R19" s="116"/>
      <c r="S19" s="116"/>
    </row>
    <row r="20">
      <c r="A20" s="3" t="s">
        <v>40</v>
      </c>
      <c r="B20" s="75">
        <v>19.0</v>
      </c>
      <c r="C20" s="75">
        <v>17.0</v>
      </c>
      <c r="D20" s="92">
        <v>13.0</v>
      </c>
      <c r="E20" s="116"/>
      <c r="F20" s="101">
        <v>13.0</v>
      </c>
      <c r="G20" s="92">
        <v>16.0</v>
      </c>
      <c r="H20" s="101">
        <v>16.0</v>
      </c>
      <c r="I20" s="101">
        <v>16.0</v>
      </c>
      <c r="J20" s="116"/>
      <c r="K20" s="116"/>
      <c r="L20" s="101">
        <v>11.0</v>
      </c>
      <c r="M20" s="101">
        <v>9.0</v>
      </c>
      <c r="N20" s="116"/>
      <c r="O20" s="116"/>
      <c r="P20" s="116"/>
      <c r="Q20" s="46"/>
      <c r="R20" s="116"/>
      <c r="S20" s="116"/>
    </row>
    <row r="21">
      <c r="A21" s="3" t="s">
        <v>41</v>
      </c>
      <c r="B21" s="75">
        <v>20.0</v>
      </c>
      <c r="C21" s="75">
        <v>15.0</v>
      </c>
      <c r="D21" s="92">
        <v>25.0</v>
      </c>
      <c r="E21" s="116"/>
      <c r="F21" s="101">
        <v>28.0</v>
      </c>
      <c r="G21" s="92">
        <v>29.0</v>
      </c>
      <c r="H21" s="101">
        <v>30.0</v>
      </c>
      <c r="I21" s="101">
        <v>28.0</v>
      </c>
      <c r="J21" s="116"/>
      <c r="K21" s="116"/>
      <c r="L21" s="101">
        <v>30.0</v>
      </c>
      <c r="M21" s="101">
        <v>29.0</v>
      </c>
      <c r="N21" s="116"/>
      <c r="O21" s="116"/>
      <c r="P21" s="116"/>
      <c r="Q21" s="46"/>
      <c r="R21" s="116"/>
      <c r="S21" s="116"/>
    </row>
    <row r="22">
      <c r="A22" s="3" t="s">
        <v>42</v>
      </c>
      <c r="B22" s="75">
        <v>8.0</v>
      </c>
      <c r="C22" s="75">
        <v>22.0</v>
      </c>
      <c r="D22" s="92">
        <v>20.0</v>
      </c>
      <c r="E22" s="116"/>
      <c r="F22" s="101">
        <v>7.0</v>
      </c>
      <c r="G22" s="92">
        <v>6.0</v>
      </c>
      <c r="H22" s="101">
        <v>9.0</v>
      </c>
      <c r="I22" s="101">
        <v>10.0</v>
      </c>
      <c r="J22" s="116"/>
      <c r="K22" s="116"/>
      <c r="L22" s="101">
        <v>7.0</v>
      </c>
      <c r="M22" s="101">
        <v>10.0</v>
      </c>
      <c r="N22" s="116"/>
      <c r="O22" s="116"/>
      <c r="P22" s="116"/>
      <c r="Q22" s="46"/>
      <c r="R22" s="116"/>
      <c r="S22" s="116"/>
    </row>
    <row r="23">
      <c r="A23" s="3" t="s">
        <v>43</v>
      </c>
      <c r="B23" s="75">
        <v>23.0</v>
      </c>
      <c r="C23" s="75">
        <v>25.0</v>
      </c>
      <c r="D23" s="92">
        <v>23.0</v>
      </c>
      <c r="E23" s="116"/>
      <c r="F23" s="101">
        <v>22.0</v>
      </c>
      <c r="G23" s="92">
        <v>23.0</v>
      </c>
      <c r="H23" s="101">
        <v>28.0</v>
      </c>
      <c r="I23" s="101">
        <v>27.0</v>
      </c>
      <c r="J23" s="116"/>
      <c r="K23" s="116"/>
      <c r="L23" s="101">
        <v>27.0</v>
      </c>
      <c r="M23" s="101">
        <v>27.0</v>
      </c>
      <c r="N23" s="116"/>
      <c r="O23" s="116"/>
      <c r="P23" s="116"/>
      <c r="Q23" s="46"/>
      <c r="R23" s="116"/>
      <c r="S23" s="116"/>
    </row>
    <row r="24">
      <c r="A24" s="3" t="s">
        <v>44</v>
      </c>
      <c r="B24" s="75">
        <v>30.0</v>
      </c>
      <c r="C24" s="75">
        <v>30.0</v>
      </c>
      <c r="D24" s="92">
        <v>30.0</v>
      </c>
      <c r="E24" s="116"/>
      <c r="F24" s="101">
        <v>30.0</v>
      </c>
      <c r="G24" s="92">
        <v>30.0</v>
      </c>
      <c r="H24" s="101">
        <v>27.0</v>
      </c>
      <c r="I24" s="101">
        <v>29.0</v>
      </c>
      <c r="J24" s="116"/>
      <c r="K24" s="116"/>
      <c r="L24" s="101">
        <v>29.0</v>
      </c>
      <c r="M24" s="101">
        <v>28.0</v>
      </c>
      <c r="N24" s="116"/>
      <c r="O24" s="116"/>
      <c r="P24" s="116"/>
      <c r="Q24" s="46"/>
      <c r="R24" s="116"/>
      <c r="S24" s="116"/>
    </row>
    <row r="25">
      <c r="A25" s="3" t="s">
        <v>45</v>
      </c>
      <c r="B25" s="75">
        <v>14.0</v>
      </c>
      <c r="C25" s="75">
        <v>12.0</v>
      </c>
      <c r="D25" s="92">
        <v>12.0</v>
      </c>
      <c r="E25" s="116"/>
      <c r="F25" s="101">
        <v>14.0</v>
      </c>
      <c r="G25" s="92">
        <v>9.0</v>
      </c>
      <c r="H25" s="101">
        <v>13.0</v>
      </c>
      <c r="I25" s="101">
        <v>14.0</v>
      </c>
      <c r="J25" s="116"/>
      <c r="K25" s="116"/>
      <c r="L25" s="101">
        <v>12.0</v>
      </c>
      <c r="M25" s="101">
        <v>14.0</v>
      </c>
      <c r="N25" s="116"/>
      <c r="O25" s="116"/>
      <c r="P25" s="116"/>
      <c r="Q25" s="46"/>
      <c r="R25" s="116"/>
      <c r="S25" s="116"/>
    </row>
    <row r="26">
      <c r="A26" s="3" t="s">
        <v>46</v>
      </c>
      <c r="B26" s="75">
        <v>7.0</v>
      </c>
      <c r="C26" s="75">
        <v>8.0</v>
      </c>
      <c r="D26" s="92">
        <v>8.0</v>
      </c>
      <c r="E26" s="116"/>
      <c r="F26" s="101">
        <v>4.0</v>
      </c>
      <c r="G26" s="92">
        <v>1.0</v>
      </c>
      <c r="H26" s="101">
        <v>2.0</v>
      </c>
      <c r="I26" s="101">
        <v>4.0</v>
      </c>
      <c r="J26" s="116"/>
      <c r="K26" s="116"/>
      <c r="L26" s="101">
        <v>10.0</v>
      </c>
      <c r="M26" s="101">
        <v>7.0</v>
      </c>
      <c r="N26" s="116"/>
      <c r="O26" s="116"/>
      <c r="P26" s="116"/>
      <c r="Q26" s="46"/>
      <c r="R26" s="116"/>
      <c r="S26" s="116"/>
    </row>
    <row r="27">
      <c r="A27" s="3" t="s">
        <v>47</v>
      </c>
      <c r="B27" s="75">
        <v>22.0</v>
      </c>
      <c r="C27" s="75">
        <v>16.0</v>
      </c>
      <c r="D27" s="92">
        <v>3.0</v>
      </c>
      <c r="E27" s="116"/>
      <c r="F27" s="101">
        <v>18.0</v>
      </c>
      <c r="G27" s="92">
        <v>15.0</v>
      </c>
      <c r="H27" s="101">
        <v>24.0</v>
      </c>
      <c r="I27" s="101">
        <v>23.0</v>
      </c>
      <c r="J27" s="116"/>
      <c r="K27" s="116"/>
      <c r="L27" s="101">
        <v>16.0</v>
      </c>
      <c r="M27" s="101">
        <v>22.0</v>
      </c>
      <c r="N27" s="116"/>
      <c r="O27" s="116"/>
      <c r="P27" s="116"/>
      <c r="Q27" s="46"/>
      <c r="R27" s="116"/>
      <c r="S27" s="116"/>
    </row>
    <row r="28">
      <c r="A28" s="3" t="s">
        <v>48</v>
      </c>
      <c r="B28" s="75">
        <v>3.0</v>
      </c>
      <c r="C28" s="75">
        <v>1.0</v>
      </c>
      <c r="D28" s="92">
        <v>6.0</v>
      </c>
      <c r="E28" s="116"/>
      <c r="F28" s="101">
        <v>5.0</v>
      </c>
      <c r="G28" s="92">
        <v>13.0</v>
      </c>
      <c r="H28" s="101">
        <v>12.0</v>
      </c>
      <c r="I28" s="101">
        <v>11.0</v>
      </c>
      <c r="J28" s="116"/>
      <c r="K28" s="116"/>
      <c r="L28" s="101">
        <v>15.0</v>
      </c>
      <c r="M28" s="101">
        <v>8.0</v>
      </c>
      <c r="N28" s="116"/>
      <c r="O28" s="116"/>
      <c r="P28" s="116"/>
      <c r="Q28" s="46"/>
      <c r="R28" s="116"/>
      <c r="S28" s="116"/>
    </row>
    <row r="29">
      <c r="A29" s="3" t="s">
        <v>49</v>
      </c>
      <c r="B29" s="75">
        <v>11.0</v>
      </c>
      <c r="C29" s="75">
        <v>10.0</v>
      </c>
      <c r="D29" s="92">
        <v>10.0</v>
      </c>
      <c r="E29" s="116"/>
      <c r="F29" s="101">
        <v>10.0</v>
      </c>
      <c r="G29" s="92">
        <v>10.0</v>
      </c>
      <c r="H29" s="101">
        <v>10.0</v>
      </c>
      <c r="I29" s="101">
        <v>13.0</v>
      </c>
      <c r="J29" s="116"/>
      <c r="K29" s="116"/>
      <c r="L29" s="101">
        <v>13.0</v>
      </c>
      <c r="M29" s="101">
        <v>17.0</v>
      </c>
      <c r="N29" s="116"/>
      <c r="O29" s="116"/>
      <c r="P29" s="116"/>
      <c r="Q29" s="46"/>
      <c r="R29" s="116"/>
      <c r="S29" s="116"/>
    </row>
    <row r="30">
      <c r="A30" s="3" t="s">
        <v>50</v>
      </c>
      <c r="B30" s="75">
        <v>25.0</v>
      </c>
      <c r="C30" s="75">
        <v>21.0</v>
      </c>
      <c r="D30" s="92">
        <v>21.0</v>
      </c>
      <c r="E30" s="116"/>
      <c r="F30" s="101">
        <v>21.0</v>
      </c>
      <c r="G30" s="92">
        <v>21.0</v>
      </c>
      <c r="H30" s="101">
        <v>25.0</v>
      </c>
      <c r="I30" s="101">
        <v>24.0</v>
      </c>
      <c r="J30" s="116"/>
      <c r="K30" s="116"/>
      <c r="L30" s="101">
        <v>19.0</v>
      </c>
      <c r="M30" s="101">
        <v>15.0</v>
      </c>
      <c r="N30" s="116"/>
      <c r="O30" s="116"/>
      <c r="P30" s="116"/>
      <c r="Q30" s="46"/>
      <c r="R30" s="116"/>
      <c r="S30" s="116"/>
    </row>
    <row r="31">
      <c r="A31" s="3" t="s">
        <v>51</v>
      </c>
      <c r="B31" s="75">
        <v>13.0</v>
      </c>
      <c r="C31" s="75">
        <v>13.0</v>
      </c>
      <c r="D31" s="92">
        <v>14.0</v>
      </c>
      <c r="E31" s="116"/>
      <c r="F31" s="101">
        <v>12.0</v>
      </c>
      <c r="G31" s="92">
        <v>11.0</v>
      </c>
      <c r="H31" s="101">
        <v>11.0</v>
      </c>
      <c r="I31" s="101">
        <v>12.0</v>
      </c>
      <c r="J31" s="116"/>
      <c r="K31" s="116"/>
      <c r="L31" s="101">
        <v>20.0</v>
      </c>
      <c r="M31" s="101">
        <v>18.0</v>
      </c>
      <c r="N31" s="116"/>
      <c r="O31" s="116"/>
      <c r="P31" s="116"/>
      <c r="Q31" s="46"/>
      <c r="R31" s="116"/>
      <c r="S31" s="116"/>
    </row>
    <row r="32">
      <c r="A32" s="106"/>
      <c r="B32" s="120"/>
      <c r="C32" s="120"/>
      <c r="D32" s="102"/>
      <c r="E32" s="116"/>
      <c r="F32" s="116"/>
      <c r="G32" s="102"/>
      <c r="H32" s="116"/>
      <c r="I32" s="116"/>
      <c r="J32" s="116"/>
      <c r="K32" s="116"/>
      <c r="L32" s="116"/>
      <c r="M32" s="116"/>
      <c r="N32" s="116"/>
      <c r="O32" s="116"/>
      <c r="P32" s="116"/>
      <c r="Q32" s="116"/>
      <c r="R32" s="116"/>
      <c r="S32" s="116"/>
    </row>
    <row r="33">
      <c r="A33" s="106"/>
      <c r="B33" s="94" t="str">
        <f>POST!M10</f>
        <v>Again do not make changes to the cells. Someone moved a cell &amp; it's contents and it messed with the formula (probably dragged and dropped it).</v>
      </c>
      <c r="Q33" s="116"/>
      <c r="R33" s="116"/>
      <c r="S33" s="116"/>
    </row>
    <row r="34">
      <c r="A34" s="3" t="s">
        <v>507</v>
      </c>
      <c r="B34" s="2">
        <v>0.0</v>
      </c>
      <c r="C34" s="6" t="str">
        <f>REC!C155</f>
        <v>2-1</v>
      </c>
      <c r="D34" s="6" t="str">
        <f>REC!D155</f>
        <v>1-7</v>
      </c>
      <c r="E34" s="6" t="str">
        <f>REC!E155</f>
        <v>1-6</v>
      </c>
      <c r="F34" s="6" t="str">
        <f>REC!F155</f>
        <v>1-7</v>
      </c>
      <c r="G34" s="6" t="str">
        <f>REC!G155</f>
        <v>0-7</v>
      </c>
      <c r="H34" s="6" t="str">
        <f>REC!H155</f>
        <v>0-7</v>
      </c>
      <c r="I34" s="6" t="str">
        <f>REC!I155</f>
        <v>3-2</v>
      </c>
      <c r="J34" s="6" t="str">
        <f>REC!J155</f>
        <v>2-4</v>
      </c>
      <c r="K34" s="6" t="str">
        <f>REC!K155</f>
        <v>0-4</v>
      </c>
      <c r="L34" s="6" t="str">
        <f>REC!L155</f>
        <v>2-4</v>
      </c>
      <c r="M34" s="6" t="str">
        <f>REC!M155</f>
        <v>2-7</v>
      </c>
      <c r="N34" s="6" t="str">
        <f>REC!N155</f>
        <v>1-6</v>
      </c>
      <c r="O34" s="6" t="str">
        <f>REC!O155</f>
        <v>-15--62</v>
      </c>
    </row>
    <row r="35">
      <c r="A35" s="52" t="s">
        <v>509</v>
      </c>
      <c r="B35" s="2">
        <v>0.0</v>
      </c>
      <c r="C35" s="6" t="str">
        <f>REC!C187</f>
        <v>2-1</v>
      </c>
      <c r="D35" s="6" t="str">
        <f>REC!D187</f>
        <v>3-8</v>
      </c>
      <c r="E35" s="6" t="str">
        <f>REC!E187</f>
        <v>4-14</v>
      </c>
      <c r="F35" s="6" t="str">
        <f>REC!F187</f>
        <v>5-21</v>
      </c>
      <c r="G35" s="6" t="str">
        <f>REC!G187</f>
        <v>5-28</v>
      </c>
      <c r="H35" s="6" t="str">
        <f>REC!H187</f>
        <v>5-35</v>
      </c>
      <c r="I35" s="6" t="str">
        <f>REC!I187</f>
        <v>8-37</v>
      </c>
      <c r="J35" s="6" t="str">
        <f>REC!J187</f>
        <v>10-41</v>
      </c>
      <c r="K35" s="6" t="str">
        <f>REC!K187</f>
        <v>10-45</v>
      </c>
      <c r="L35" s="6" t="str">
        <f>REC!L187</f>
        <v>12-49</v>
      </c>
      <c r="M35" s="6" t="str">
        <f>REC!M187</f>
        <v>14-56</v>
      </c>
      <c r="N35" s="6" t="str">
        <f>REC!N187</f>
        <v>15-62</v>
      </c>
      <c r="O35" s="6" t="str">
        <f>REC!O187</f>
        <v>-</v>
      </c>
    </row>
    <row r="36">
      <c r="A36" s="52" t="s">
        <v>270</v>
      </c>
      <c r="B36" s="2" t="s">
        <v>746</v>
      </c>
      <c r="C36" s="2" t="s">
        <v>747</v>
      </c>
      <c r="D36" s="2" t="s">
        <v>748</v>
      </c>
      <c r="F36" s="2" t="s">
        <v>749</v>
      </c>
      <c r="G36" s="2" t="s">
        <v>750</v>
      </c>
      <c r="H36" s="2" t="s">
        <v>751</v>
      </c>
      <c r="I36" s="2" t="s">
        <v>752</v>
      </c>
      <c r="L36" s="2" t="s">
        <v>753</v>
      </c>
      <c r="M36" s="2" t="s">
        <v>754</v>
      </c>
      <c r="N36" s="2" t="s">
        <v>755</v>
      </c>
    </row>
  </sheetData>
  <autoFilter ref="$A$1:$O$31"/>
  <mergeCells count="1">
    <mergeCell ref="B33:P33"/>
  </mergeCells>
  <conditionalFormatting sqref="A1">
    <cfRule type="containsText" dxfId="3" priority="1" operator="containsText" text="SORT BY COLUMN A">
      <formula>NOT(ISERROR(SEARCH(("SORT BY COLUMN A"),(A1))))</formula>
    </cfRule>
  </conditionalFormatting>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7.29"/>
    <col customWidth="1" min="2" max="2" width="7.29"/>
    <col customWidth="1" min="3" max="3" width="20.86"/>
    <col customWidth="1" min="4" max="11" width="7.29"/>
    <col customWidth="1" min="12" max="12" width="9.71"/>
    <col customWidth="1" min="13" max="13" width="9.29"/>
    <col customWidth="1" min="14" max="19" width="7.29"/>
    <col customWidth="1" min="20" max="20" width="17.29"/>
  </cols>
  <sheetData>
    <row r="1">
      <c r="A1" s="86" t="str">
        <f>if(and(A2="Atlanta", A3="Boston", A4="Brooklyn", A5="Charlotte"),"","SORT BY COLUMN A")</f>
        <v/>
      </c>
      <c r="B1" s="47" t="str">
        <f>POST!C1</f>
        <v>0 - 10/20/2014</v>
      </c>
      <c r="C1" s="47" t="str">
        <f>POST!D1</f>
        <v>1 - 11/3/2014</v>
      </c>
      <c r="D1" s="47" t="str">
        <f>POST!E1</f>
        <v>2 - 11/17/2014</v>
      </c>
      <c r="E1" s="47" t="str">
        <f>POST!F1</f>
        <v>3 - 12/1/2014</v>
      </c>
      <c r="F1" s="47" t="str">
        <f>POST!G1</f>
        <v>4 - 12/15/2014</v>
      </c>
      <c r="G1" s="47" t="str">
        <f>POST!H1</f>
        <v>5 - 12/29/2014</v>
      </c>
      <c r="H1" s="47" t="str">
        <f>POST!I1</f>
        <v>6 - 1/12/2015</v>
      </c>
      <c r="I1" s="47" t="str">
        <f>POST!J1</f>
        <v>7 - 1/26/2015</v>
      </c>
      <c r="J1" s="47" t="str">
        <f>POST!K1</f>
        <v>8 - 2/9/2015</v>
      </c>
      <c r="K1" s="47" t="str">
        <f>POST!L1</f>
        <v>9 - 2/23/2015</v>
      </c>
      <c r="L1" s="47" t="str">
        <f>POST!M1</f>
        <v>10 - 3/9/2015</v>
      </c>
      <c r="M1" s="47" t="str">
        <f>POST!N1</f>
        <v>11 - 3/23/2015</v>
      </c>
      <c r="N1" s="47" t="str">
        <f>POST!O1</f>
        <v>12 - 4/6/2015</v>
      </c>
      <c r="O1" s="47" t="str">
        <f>POST!P1</f>
        <v>13 - 4/20/2015</v>
      </c>
      <c r="P1" s="99"/>
      <c r="Q1" s="99"/>
      <c r="S1" s="99"/>
    </row>
    <row r="2">
      <c r="A2" s="3" t="s">
        <v>1</v>
      </c>
      <c r="B2" s="100">
        <v>18.0</v>
      </c>
      <c r="C2" s="100">
        <v>14.0</v>
      </c>
      <c r="D2" s="92">
        <v>16.0</v>
      </c>
      <c r="E2" s="101">
        <v>12.0</v>
      </c>
      <c r="F2" s="75">
        <v>7.0</v>
      </c>
      <c r="G2" s="102"/>
      <c r="H2" s="92">
        <v>2.0</v>
      </c>
      <c r="I2" s="92">
        <v>1.0</v>
      </c>
      <c r="J2" s="92">
        <v>1.0</v>
      </c>
      <c r="K2" s="92">
        <v>5.0</v>
      </c>
      <c r="L2" s="101">
        <v>2.0</v>
      </c>
      <c r="M2" s="92">
        <v>4.0</v>
      </c>
      <c r="N2" s="92">
        <v>4.0</v>
      </c>
      <c r="O2" s="102"/>
    </row>
    <row r="3">
      <c r="A3" s="3" t="s">
        <v>22</v>
      </c>
      <c r="B3" s="100">
        <v>28.0</v>
      </c>
      <c r="C3" s="100">
        <v>21.0</v>
      </c>
      <c r="D3" s="92">
        <v>21.0</v>
      </c>
      <c r="E3" s="101">
        <v>24.0</v>
      </c>
      <c r="F3" s="75">
        <v>23.0</v>
      </c>
      <c r="G3" s="102"/>
      <c r="H3" s="92">
        <v>27.0</v>
      </c>
      <c r="I3" s="92">
        <v>21.0</v>
      </c>
      <c r="J3" s="92">
        <v>18.0</v>
      </c>
      <c r="K3" s="92">
        <v>21.0</v>
      </c>
      <c r="L3" s="101">
        <v>20.0</v>
      </c>
      <c r="M3" s="92">
        <v>16.0</v>
      </c>
      <c r="N3" s="92">
        <v>15.0</v>
      </c>
      <c r="O3" s="102"/>
    </row>
    <row r="4">
      <c r="A4" s="3" t="s">
        <v>23</v>
      </c>
      <c r="B4" s="100">
        <v>19.0</v>
      </c>
      <c r="C4" s="100">
        <v>16.0</v>
      </c>
      <c r="D4" s="92">
        <v>17.0</v>
      </c>
      <c r="E4" s="101">
        <v>19.0</v>
      </c>
      <c r="F4" s="75">
        <v>19.0</v>
      </c>
      <c r="G4" s="102"/>
      <c r="H4" s="92">
        <v>19.0</v>
      </c>
      <c r="I4" s="92">
        <v>25.0</v>
      </c>
      <c r="J4" s="92">
        <v>23.0</v>
      </c>
      <c r="K4" s="92">
        <v>23.0</v>
      </c>
      <c r="L4" s="101">
        <v>22.0</v>
      </c>
      <c r="M4" s="92">
        <v>22.0</v>
      </c>
      <c r="N4" s="92">
        <v>17.0</v>
      </c>
      <c r="O4" s="102"/>
    </row>
    <row r="5">
      <c r="A5" s="3" t="s">
        <v>24</v>
      </c>
      <c r="B5" s="100">
        <v>9.0</v>
      </c>
      <c r="C5" s="100">
        <v>19.0</v>
      </c>
      <c r="D5" s="92">
        <v>19.0</v>
      </c>
      <c r="E5" s="101">
        <v>25.0</v>
      </c>
      <c r="F5" s="75">
        <v>24.0</v>
      </c>
      <c r="G5" s="102"/>
      <c r="H5" s="92">
        <v>22.0</v>
      </c>
      <c r="I5" s="92">
        <v>17.0</v>
      </c>
      <c r="J5" s="92">
        <v>19.0</v>
      </c>
      <c r="K5" s="92">
        <v>19.0</v>
      </c>
      <c r="L5" s="101">
        <v>12.0</v>
      </c>
      <c r="M5" s="92">
        <v>21.0</v>
      </c>
      <c r="N5" s="92">
        <v>23.0</v>
      </c>
      <c r="O5" s="102"/>
    </row>
    <row r="6">
      <c r="A6" s="3" t="s">
        <v>25</v>
      </c>
      <c r="B6" s="100">
        <v>4.0</v>
      </c>
      <c r="C6" s="100">
        <v>5.0</v>
      </c>
      <c r="D6" s="92">
        <v>4.0</v>
      </c>
      <c r="E6" s="101">
        <v>6.0</v>
      </c>
      <c r="F6" s="75">
        <v>11.0</v>
      </c>
      <c r="G6" s="102"/>
      <c r="H6" s="92">
        <v>4.0</v>
      </c>
      <c r="I6" s="92">
        <v>10.0</v>
      </c>
      <c r="J6" s="92">
        <v>12.0</v>
      </c>
      <c r="K6" s="92">
        <v>6.0</v>
      </c>
      <c r="L6" s="101">
        <v>11.0</v>
      </c>
      <c r="M6" s="92">
        <v>13.0</v>
      </c>
      <c r="N6" s="92">
        <v>8.0</v>
      </c>
      <c r="O6" s="102"/>
    </row>
    <row r="7">
      <c r="A7" s="3" t="s">
        <v>26</v>
      </c>
      <c r="B7" s="100">
        <v>1.0</v>
      </c>
      <c r="C7" s="100">
        <v>2.0</v>
      </c>
      <c r="D7" s="92">
        <v>8.0</v>
      </c>
      <c r="E7" s="101">
        <v>8.0</v>
      </c>
      <c r="F7" s="75">
        <v>8.0</v>
      </c>
      <c r="G7" s="102"/>
      <c r="H7" s="92">
        <v>16.0</v>
      </c>
      <c r="I7" s="92">
        <v>13.0</v>
      </c>
      <c r="J7" s="92">
        <v>4.0</v>
      </c>
      <c r="K7" s="92">
        <v>1.0</v>
      </c>
      <c r="L7" s="101">
        <v>3.0</v>
      </c>
      <c r="M7" s="92">
        <v>2.0</v>
      </c>
      <c r="N7" s="92">
        <v>3.0</v>
      </c>
      <c r="O7" s="102"/>
    </row>
    <row r="8">
      <c r="A8" s="3" t="s">
        <v>27</v>
      </c>
      <c r="B8" s="100">
        <v>14.0</v>
      </c>
      <c r="C8" s="100">
        <v>7.0</v>
      </c>
      <c r="D8" s="92">
        <v>6.0</v>
      </c>
      <c r="E8" s="101">
        <v>5.0</v>
      </c>
      <c r="F8" s="75">
        <v>9.0</v>
      </c>
      <c r="G8" s="102"/>
      <c r="H8" s="92">
        <v>5.0</v>
      </c>
      <c r="I8" s="92">
        <v>4.0</v>
      </c>
      <c r="J8" s="92">
        <v>6.0</v>
      </c>
      <c r="K8" s="92">
        <v>12.0</v>
      </c>
      <c r="L8" s="101">
        <v>17.0</v>
      </c>
      <c r="M8" s="92">
        <v>9.0</v>
      </c>
      <c r="N8" s="92">
        <v>10.0</v>
      </c>
      <c r="O8" s="102"/>
    </row>
    <row r="9">
      <c r="A9" s="3" t="s">
        <v>28</v>
      </c>
      <c r="B9" s="100">
        <v>17.0</v>
      </c>
      <c r="C9" s="100">
        <v>20.0</v>
      </c>
      <c r="D9" s="92">
        <v>28.0</v>
      </c>
      <c r="E9" s="101">
        <v>18.0</v>
      </c>
      <c r="F9" s="75">
        <v>21.0</v>
      </c>
      <c r="G9" s="102"/>
      <c r="H9" s="92">
        <v>18.0</v>
      </c>
      <c r="I9" s="92">
        <v>22.0</v>
      </c>
      <c r="J9" s="92">
        <v>29.0</v>
      </c>
      <c r="K9" s="92">
        <v>25.0</v>
      </c>
      <c r="L9" s="101">
        <v>29.0</v>
      </c>
      <c r="M9" s="92">
        <v>26.0</v>
      </c>
      <c r="N9" s="92">
        <v>25.0</v>
      </c>
      <c r="O9" s="102"/>
    </row>
    <row r="10">
      <c r="A10" s="3" t="s">
        <v>29</v>
      </c>
      <c r="B10" s="100">
        <v>16.0</v>
      </c>
      <c r="C10" s="100">
        <v>27.0</v>
      </c>
      <c r="D10" s="92">
        <v>25.0</v>
      </c>
      <c r="E10" s="101">
        <v>29.0</v>
      </c>
      <c r="F10" s="75">
        <v>27.0</v>
      </c>
      <c r="G10" s="102"/>
      <c r="H10" s="92">
        <v>17.0</v>
      </c>
      <c r="I10" s="92">
        <v>19.0</v>
      </c>
      <c r="J10" s="92">
        <v>17.0</v>
      </c>
      <c r="K10" s="92">
        <v>18.0</v>
      </c>
      <c r="L10" s="101">
        <v>26.0</v>
      </c>
      <c r="M10" s="92">
        <v>24.0</v>
      </c>
      <c r="N10" s="92">
        <v>22.0</v>
      </c>
      <c r="O10" s="102"/>
    </row>
    <row r="11">
      <c r="A11" s="3" t="s">
        <v>30</v>
      </c>
      <c r="B11" s="100">
        <v>8.0</v>
      </c>
      <c r="C11" s="100">
        <v>1.0</v>
      </c>
      <c r="D11" s="92">
        <v>3.0</v>
      </c>
      <c r="E11" s="101">
        <v>1.0</v>
      </c>
      <c r="F11" s="75">
        <v>1.0</v>
      </c>
      <c r="G11" s="102"/>
      <c r="H11" s="92">
        <v>1.0</v>
      </c>
      <c r="I11" s="92">
        <v>2.0</v>
      </c>
      <c r="J11" s="92">
        <v>3.0</v>
      </c>
      <c r="K11" s="92">
        <v>4.0</v>
      </c>
      <c r="L11" s="101">
        <v>1.0</v>
      </c>
      <c r="M11" s="92">
        <v>1.0</v>
      </c>
      <c r="N11" s="92">
        <v>2.0</v>
      </c>
      <c r="O11" s="102"/>
    </row>
    <row r="12">
      <c r="A12" s="3" t="s">
        <v>31</v>
      </c>
      <c r="B12" s="100">
        <v>5.0</v>
      </c>
      <c r="C12" s="100">
        <v>9.0</v>
      </c>
      <c r="D12" s="92">
        <v>9.0</v>
      </c>
      <c r="E12" s="101">
        <v>7.0</v>
      </c>
      <c r="F12" s="75">
        <v>4.0</v>
      </c>
      <c r="G12" s="102"/>
      <c r="H12" s="92">
        <v>7.0</v>
      </c>
      <c r="I12" s="92">
        <v>9.0</v>
      </c>
      <c r="J12" s="92">
        <v>8.0</v>
      </c>
      <c r="K12" s="92">
        <v>8.0</v>
      </c>
      <c r="L12" s="101">
        <v>6.0</v>
      </c>
      <c r="M12" s="92">
        <v>6.0</v>
      </c>
      <c r="N12" s="92">
        <v>6.0</v>
      </c>
      <c r="O12" s="102"/>
    </row>
    <row r="13">
      <c r="A13" s="3" t="s">
        <v>32</v>
      </c>
      <c r="B13" s="100">
        <v>22.0</v>
      </c>
      <c r="C13" s="100">
        <v>25.0</v>
      </c>
      <c r="D13" s="92">
        <v>22.0</v>
      </c>
      <c r="E13" s="101">
        <v>21.0</v>
      </c>
      <c r="F13" s="75">
        <v>25.0</v>
      </c>
      <c r="G13" s="102"/>
      <c r="H13" s="92">
        <v>23.0</v>
      </c>
      <c r="I13" s="92">
        <v>24.0</v>
      </c>
      <c r="J13" s="92">
        <v>20.0</v>
      </c>
      <c r="K13" s="92">
        <v>17.0</v>
      </c>
      <c r="L13" s="101">
        <v>10.0</v>
      </c>
      <c r="M13" s="92">
        <v>18.0</v>
      </c>
      <c r="N13" s="92">
        <v>20.0</v>
      </c>
      <c r="O13" s="102"/>
    </row>
    <row r="14">
      <c r="A14" s="3" t="s">
        <v>33</v>
      </c>
      <c r="B14" s="100">
        <v>2.0</v>
      </c>
      <c r="C14" s="100">
        <v>6.0</v>
      </c>
      <c r="D14" s="92">
        <v>11.0</v>
      </c>
      <c r="E14" s="101">
        <v>10.0</v>
      </c>
      <c r="F14" s="75">
        <v>5.0</v>
      </c>
      <c r="G14" s="102"/>
      <c r="H14" s="92">
        <v>8.0</v>
      </c>
      <c r="I14" s="92">
        <v>3.0</v>
      </c>
      <c r="J14" s="92">
        <v>15.0</v>
      </c>
      <c r="K14" s="92">
        <v>9.0</v>
      </c>
      <c r="L14" s="101">
        <v>9.0</v>
      </c>
      <c r="M14" s="92">
        <v>8.0</v>
      </c>
      <c r="N14" s="92">
        <v>5.0</v>
      </c>
      <c r="O14" s="102"/>
    </row>
    <row r="15">
      <c r="A15" s="3" t="s">
        <v>34</v>
      </c>
      <c r="B15" s="100">
        <v>26.0</v>
      </c>
      <c r="C15" s="100">
        <v>29.0</v>
      </c>
      <c r="D15" s="92">
        <v>29.0</v>
      </c>
      <c r="E15" s="101">
        <v>28.0</v>
      </c>
      <c r="F15" s="75">
        <v>22.0</v>
      </c>
      <c r="G15" s="102"/>
      <c r="H15" s="92">
        <v>25.0</v>
      </c>
      <c r="I15" s="92">
        <v>27.0</v>
      </c>
      <c r="J15" s="92">
        <v>27.0</v>
      </c>
      <c r="K15" s="92">
        <v>29.0</v>
      </c>
      <c r="L15" s="101">
        <v>28.0</v>
      </c>
      <c r="M15" s="92">
        <v>28.0</v>
      </c>
      <c r="N15" s="92">
        <v>28.0</v>
      </c>
      <c r="O15" s="102"/>
    </row>
    <row r="16">
      <c r="A16" s="3" t="s">
        <v>35</v>
      </c>
      <c r="B16" s="100">
        <v>15.0</v>
      </c>
      <c r="C16" s="100">
        <v>4.0</v>
      </c>
      <c r="D16" s="92">
        <v>2.0</v>
      </c>
      <c r="E16" s="101">
        <v>2.0</v>
      </c>
      <c r="F16" s="75">
        <v>2.0</v>
      </c>
      <c r="G16" s="102"/>
      <c r="H16" s="92">
        <v>10.0</v>
      </c>
      <c r="I16" s="92">
        <v>7.0</v>
      </c>
      <c r="J16" s="92">
        <v>2.0</v>
      </c>
      <c r="K16" s="92">
        <v>3.0</v>
      </c>
      <c r="L16" s="101">
        <v>8.0</v>
      </c>
      <c r="M16" s="92">
        <v>5.0</v>
      </c>
      <c r="N16" s="92">
        <v>7.0</v>
      </c>
      <c r="O16" s="102"/>
    </row>
    <row r="17">
      <c r="A17" s="3" t="s">
        <v>37</v>
      </c>
      <c r="B17" s="100">
        <v>20.0</v>
      </c>
      <c r="C17" s="100">
        <v>8.0</v>
      </c>
      <c r="D17" s="92">
        <v>15.0</v>
      </c>
      <c r="E17" s="101">
        <v>15.0</v>
      </c>
      <c r="F17" s="75">
        <v>17.0</v>
      </c>
      <c r="G17" s="102"/>
      <c r="H17" s="92">
        <v>21.0</v>
      </c>
      <c r="I17" s="92">
        <v>18.0</v>
      </c>
      <c r="J17" s="92">
        <v>22.0</v>
      </c>
      <c r="K17" s="92">
        <v>20.0</v>
      </c>
      <c r="L17" s="101">
        <v>19.0</v>
      </c>
      <c r="M17" s="92">
        <v>15.0</v>
      </c>
      <c r="N17" s="92">
        <v>21.0</v>
      </c>
      <c r="O17" s="102"/>
    </row>
    <row r="18">
      <c r="A18" s="3" t="s">
        <v>38</v>
      </c>
      <c r="B18" s="100">
        <v>27.0</v>
      </c>
      <c r="C18" s="100">
        <v>26.0</v>
      </c>
      <c r="D18" s="92">
        <v>20.0</v>
      </c>
      <c r="E18" s="101">
        <v>17.0</v>
      </c>
      <c r="F18" s="75">
        <v>16.0</v>
      </c>
      <c r="G18" s="102"/>
      <c r="H18" s="92">
        <v>13.0</v>
      </c>
      <c r="I18" s="92">
        <v>14.0</v>
      </c>
      <c r="J18" s="92">
        <v>16.0</v>
      </c>
      <c r="K18" s="92">
        <v>10.0</v>
      </c>
      <c r="L18" s="101">
        <v>18.0</v>
      </c>
      <c r="M18" s="92">
        <v>20.0</v>
      </c>
      <c r="N18" s="92">
        <v>18.0</v>
      </c>
      <c r="O18" s="102"/>
    </row>
    <row r="19">
      <c r="A19" s="3" t="s">
        <v>39</v>
      </c>
      <c r="B19" s="100">
        <v>21.0</v>
      </c>
      <c r="C19" s="100">
        <v>24.0</v>
      </c>
      <c r="D19" s="92">
        <v>26.0</v>
      </c>
      <c r="E19" s="101">
        <v>27.0</v>
      </c>
      <c r="F19" s="75">
        <v>28.0</v>
      </c>
      <c r="G19" s="102"/>
      <c r="H19" s="92">
        <v>29.0</v>
      </c>
      <c r="I19" s="92">
        <v>29.0</v>
      </c>
      <c r="J19" s="92">
        <v>26.0</v>
      </c>
      <c r="K19" s="92">
        <v>27.0</v>
      </c>
      <c r="L19" s="101">
        <v>25.0</v>
      </c>
      <c r="M19" s="92">
        <v>29.0</v>
      </c>
      <c r="N19" s="92">
        <v>29.0</v>
      </c>
      <c r="O19" s="102"/>
    </row>
    <row r="20">
      <c r="A20" s="3" t="s">
        <v>40</v>
      </c>
      <c r="B20" s="100">
        <v>10.0</v>
      </c>
      <c r="C20" s="100">
        <v>18.0</v>
      </c>
      <c r="D20" s="92">
        <v>12.0</v>
      </c>
      <c r="E20" s="101">
        <v>16.0</v>
      </c>
      <c r="F20" s="75">
        <v>14.0</v>
      </c>
      <c r="G20" s="102"/>
      <c r="H20" s="92">
        <v>15.0</v>
      </c>
      <c r="I20" s="92">
        <v>15.0</v>
      </c>
      <c r="J20" s="92">
        <v>11.0</v>
      </c>
      <c r="K20" s="92">
        <v>15.0</v>
      </c>
      <c r="L20" s="101">
        <v>14.0</v>
      </c>
      <c r="M20" s="92">
        <v>17.0</v>
      </c>
      <c r="N20" s="92">
        <v>13.0</v>
      </c>
      <c r="O20" s="102"/>
    </row>
    <row r="21">
      <c r="A21" s="3" t="s">
        <v>41</v>
      </c>
      <c r="B21" s="100">
        <v>23.0</v>
      </c>
      <c r="C21" s="100">
        <v>15.0</v>
      </c>
      <c r="D21" s="92">
        <v>27.0</v>
      </c>
      <c r="E21" s="101">
        <v>26.0</v>
      </c>
      <c r="F21" s="75">
        <v>29.0</v>
      </c>
      <c r="G21" s="102"/>
      <c r="H21" s="92">
        <v>30.0</v>
      </c>
      <c r="I21" s="92">
        <v>28.0</v>
      </c>
      <c r="J21" s="92">
        <v>28.0</v>
      </c>
      <c r="K21" s="92">
        <v>30.0</v>
      </c>
      <c r="L21" s="101">
        <v>30.0</v>
      </c>
      <c r="M21" s="92">
        <v>30.0</v>
      </c>
      <c r="N21" s="92">
        <v>30.0</v>
      </c>
      <c r="O21" s="102"/>
    </row>
    <row r="22">
      <c r="A22" s="3" t="s">
        <v>42</v>
      </c>
      <c r="B22" s="100">
        <v>7.0</v>
      </c>
      <c r="C22" s="100">
        <v>23.0</v>
      </c>
      <c r="D22" s="92">
        <v>24.0</v>
      </c>
      <c r="E22" s="101">
        <v>20.0</v>
      </c>
      <c r="F22" s="75">
        <v>12.0</v>
      </c>
      <c r="G22" s="102"/>
      <c r="H22" s="92">
        <v>12.0</v>
      </c>
      <c r="I22" s="92">
        <v>16.0</v>
      </c>
      <c r="J22" s="92">
        <v>9.0</v>
      </c>
      <c r="K22" s="92">
        <v>2.0</v>
      </c>
      <c r="L22" s="101">
        <v>7.0</v>
      </c>
      <c r="M22" s="92">
        <v>10.0</v>
      </c>
      <c r="N22" s="92">
        <v>16.0</v>
      </c>
      <c r="O22" s="102"/>
    </row>
    <row r="23">
      <c r="A23" s="3" t="s">
        <v>43</v>
      </c>
      <c r="B23" s="100">
        <v>29.0</v>
      </c>
      <c r="C23" s="100">
        <v>28.0</v>
      </c>
      <c r="D23" s="92">
        <v>23.0</v>
      </c>
      <c r="E23" s="101">
        <v>22.0</v>
      </c>
      <c r="F23" s="75">
        <v>20.0</v>
      </c>
      <c r="G23" s="102"/>
      <c r="H23" s="92">
        <v>26.0</v>
      </c>
      <c r="I23" s="92">
        <v>26.0</v>
      </c>
      <c r="J23" s="92">
        <v>30.0</v>
      </c>
      <c r="K23" s="92">
        <v>26.0</v>
      </c>
      <c r="L23" s="101">
        <v>24.0</v>
      </c>
      <c r="M23" s="92">
        <v>23.0</v>
      </c>
      <c r="N23" s="92">
        <v>26.0</v>
      </c>
      <c r="O23" s="102"/>
    </row>
    <row r="24">
      <c r="A24" s="3" t="s">
        <v>44</v>
      </c>
      <c r="B24" s="100">
        <v>30.0</v>
      </c>
      <c r="C24" s="100">
        <v>30.0</v>
      </c>
      <c r="D24" s="92">
        <v>30.0</v>
      </c>
      <c r="E24" s="101">
        <v>30.0</v>
      </c>
      <c r="F24" s="75">
        <v>30.0</v>
      </c>
      <c r="G24" s="102"/>
      <c r="H24" s="92">
        <v>28.0</v>
      </c>
      <c r="I24" s="92">
        <v>30.0</v>
      </c>
      <c r="J24" s="92">
        <v>25.0</v>
      </c>
      <c r="K24" s="92">
        <v>28.0</v>
      </c>
      <c r="L24" s="101">
        <v>21.0</v>
      </c>
      <c r="M24" s="92">
        <v>25.0</v>
      </c>
      <c r="N24" s="92">
        <v>27.0</v>
      </c>
      <c r="O24" s="102"/>
    </row>
    <row r="25">
      <c r="A25" s="3" t="s">
        <v>45</v>
      </c>
      <c r="B25" s="100">
        <v>13.0</v>
      </c>
      <c r="C25" s="100">
        <v>11.0</v>
      </c>
      <c r="D25" s="92">
        <v>13.0</v>
      </c>
      <c r="E25" s="101">
        <v>13.0</v>
      </c>
      <c r="F25" s="75">
        <v>15.0</v>
      </c>
      <c r="G25" s="102"/>
      <c r="H25" s="92">
        <v>9.0</v>
      </c>
      <c r="I25" s="92">
        <v>11.0</v>
      </c>
      <c r="J25" s="92">
        <v>14.0</v>
      </c>
      <c r="K25" s="92">
        <v>16.0</v>
      </c>
      <c r="L25" s="101">
        <v>16.0</v>
      </c>
      <c r="M25" s="92">
        <v>19.0</v>
      </c>
      <c r="N25" s="92">
        <v>19.0</v>
      </c>
      <c r="O25" s="102"/>
    </row>
    <row r="26">
      <c r="A26" s="3" t="s">
        <v>46</v>
      </c>
      <c r="B26" s="100">
        <v>6.0</v>
      </c>
      <c r="C26" s="100">
        <v>12.0</v>
      </c>
      <c r="D26" s="92">
        <v>5.0</v>
      </c>
      <c r="E26" s="101">
        <v>4.0</v>
      </c>
      <c r="F26" s="75">
        <v>9.0</v>
      </c>
      <c r="G26" s="102"/>
      <c r="H26" s="92">
        <v>3.0</v>
      </c>
      <c r="I26" s="92">
        <v>5.0</v>
      </c>
      <c r="J26" s="92">
        <v>10.0</v>
      </c>
      <c r="K26" s="92">
        <v>13.0</v>
      </c>
      <c r="L26" s="101">
        <v>4.0</v>
      </c>
      <c r="M26" s="92">
        <v>7.0</v>
      </c>
      <c r="N26" s="92">
        <v>9.0</v>
      </c>
      <c r="O26" s="102"/>
    </row>
    <row r="27">
      <c r="A27" s="3" t="s">
        <v>47</v>
      </c>
      <c r="B27" s="100">
        <v>24.0</v>
      </c>
      <c r="C27" s="100">
        <v>17.0</v>
      </c>
      <c r="D27" s="92">
        <v>14.0</v>
      </c>
      <c r="E27" s="101">
        <v>14.0</v>
      </c>
      <c r="F27" s="75">
        <v>18.0</v>
      </c>
      <c r="G27" s="102"/>
      <c r="H27" s="92">
        <v>20.0</v>
      </c>
      <c r="I27" s="92">
        <v>20.0</v>
      </c>
      <c r="J27" s="92">
        <v>24.0</v>
      </c>
      <c r="K27" s="92">
        <v>24.0</v>
      </c>
      <c r="L27" s="101">
        <v>27.0</v>
      </c>
      <c r="M27" s="92">
        <v>27.0</v>
      </c>
      <c r="N27" s="92">
        <v>24.0</v>
      </c>
      <c r="O27" s="102"/>
    </row>
    <row r="28">
      <c r="A28" s="3" t="s">
        <v>48</v>
      </c>
      <c r="B28" s="100">
        <v>3.0</v>
      </c>
      <c r="C28" s="100">
        <v>3.0</v>
      </c>
      <c r="D28" s="92">
        <v>7.0</v>
      </c>
      <c r="E28" s="101">
        <v>3.0</v>
      </c>
      <c r="F28" s="75">
        <v>3.0</v>
      </c>
      <c r="G28" s="102"/>
      <c r="H28" s="92">
        <v>14.0</v>
      </c>
      <c r="I28" s="92">
        <v>8.0</v>
      </c>
      <c r="J28" s="92">
        <v>5.0</v>
      </c>
      <c r="K28" s="92">
        <v>11.0</v>
      </c>
      <c r="L28" s="101">
        <v>5.0</v>
      </c>
      <c r="M28" s="92">
        <v>3.0</v>
      </c>
      <c r="N28" s="92">
        <v>1.0</v>
      </c>
      <c r="O28" s="102"/>
    </row>
    <row r="29">
      <c r="A29" s="3" t="s">
        <v>49</v>
      </c>
      <c r="B29" s="100">
        <v>12.0</v>
      </c>
      <c r="C29" s="100">
        <v>10.0</v>
      </c>
      <c r="D29" s="92">
        <v>1.0</v>
      </c>
      <c r="E29" s="101">
        <v>9.0</v>
      </c>
      <c r="F29" s="75">
        <v>13.0</v>
      </c>
      <c r="G29" s="102"/>
      <c r="H29" s="92">
        <v>11.0</v>
      </c>
      <c r="I29" s="92">
        <v>6.0</v>
      </c>
      <c r="J29" s="92">
        <v>7.0</v>
      </c>
      <c r="K29" s="92">
        <v>7.0</v>
      </c>
      <c r="L29" s="101">
        <v>15.0</v>
      </c>
      <c r="M29" s="92">
        <v>14.0</v>
      </c>
      <c r="N29" s="92">
        <v>11.0</v>
      </c>
      <c r="O29" s="102"/>
    </row>
    <row r="30">
      <c r="A30" s="3" t="s">
        <v>50</v>
      </c>
      <c r="B30" s="100">
        <v>25.0</v>
      </c>
      <c r="C30" s="100">
        <v>22.0</v>
      </c>
      <c r="D30" s="92">
        <v>18.0</v>
      </c>
      <c r="E30" s="101">
        <v>23.0</v>
      </c>
      <c r="F30" s="75">
        <v>26.0</v>
      </c>
      <c r="G30" s="102"/>
      <c r="H30" s="92">
        <v>24.0</v>
      </c>
      <c r="I30" s="92">
        <v>23.0</v>
      </c>
      <c r="J30" s="92">
        <v>21.0</v>
      </c>
      <c r="K30" s="92">
        <v>22.0</v>
      </c>
      <c r="L30" s="101">
        <v>13.0</v>
      </c>
      <c r="M30" s="92">
        <v>12.0</v>
      </c>
      <c r="N30" s="92">
        <v>14.0</v>
      </c>
      <c r="O30" s="102"/>
    </row>
    <row r="31">
      <c r="A31" s="3" t="s">
        <v>51</v>
      </c>
      <c r="B31" s="100">
        <v>11.0</v>
      </c>
      <c r="C31" s="100">
        <v>13.0</v>
      </c>
      <c r="D31" s="92">
        <v>10.0</v>
      </c>
      <c r="E31" s="101">
        <v>11.0</v>
      </c>
      <c r="F31" s="75">
        <v>6.0</v>
      </c>
      <c r="G31" s="102"/>
      <c r="H31" s="92">
        <v>6.0</v>
      </c>
      <c r="I31" s="92">
        <v>12.0</v>
      </c>
      <c r="J31" s="92">
        <v>13.0</v>
      </c>
      <c r="K31" s="92">
        <v>14.0</v>
      </c>
      <c r="L31" s="101">
        <v>23.0</v>
      </c>
      <c r="M31" s="92">
        <v>11.0</v>
      </c>
      <c r="N31" s="92">
        <v>12.0</v>
      </c>
      <c r="O31" s="102"/>
    </row>
    <row r="32">
      <c r="A32" s="46"/>
      <c r="B32" s="103"/>
      <c r="C32" s="103"/>
      <c r="E32" s="110"/>
      <c r="F32" s="99"/>
      <c r="L32" s="110"/>
    </row>
    <row r="33">
      <c r="A33" s="46"/>
      <c r="B33" s="94" t="str">
        <f>POST!M10</f>
        <v>Again do not make changes to the cells. Someone moved a cell &amp; it's contents and it messed with the formula (probably dragged and dropped it).</v>
      </c>
    </row>
    <row r="34">
      <c r="A34" s="3" t="s">
        <v>507</v>
      </c>
      <c r="B34" s="73" t="s">
        <v>756</v>
      </c>
      <c r="C34" s="6" t="str">
        <f>REC!C156</f>
        <v>1-2</v>
      </c>
      <c r="D34" s="6" t="str">
        <f>REC!D156</f>
        <v>2-6</v>
      </c>
      <c r="E34" s="6" t="str">
        <f>REC!E156</f>
        <v>2-4</v>
      </c>
      <c r="F34" s="6" t="str">
        <f>REC!F156</f>
        <v>6-1</v>
      </c>
      <c r="G34" s="6" t="str">
        <f>REC!G156</f>
        <v>4-4</v>
      </c>
      <c r="H34" s="6" t="str">
        <f>REC!H156</f>
        <v>3-2</v>
      </c>
      <c r="I34" s="6" t="str">
        <f>REC!I156</f>
        <v>4-3</v>
      </c>
      <c r="J34" s="6" t="str">
        <f>REC!J156</f>
        <v>4-3</v>
      </c>
      <c r="K34" s="6" t="str">
        <f>REC!K156</f>
        <v>5-0</v>
      </c>
      <c r="L34" s="6" t="str">
        <f>REC!L156</f>
        <v>4-3</v>
      </c>
      <c r="M34" s="6" t="str">
        <f>REC!M156</f>
        <v>5-2</v>
      </c>
      <c r="N34" s="6" t="str">
        <f>REC!N156</f>
        <v>2-5</v>
      </c>
      <c r="O34" s="6" t="str">
        <f>REC!O156</f>
        <v>-42--35</v>
      </c>
    </row>
    <row r="35">
      <c r="A35" s="52" t="s">
        <v>509</v>
      </c>
      <c r="B35" s="63" t="s">
        <v>756</v>
      </c>
      <c r="C35" s="6" t="str">
        <f>REC!C188</f>
        <v>1-2</v>
      </c>
      <c r="D35" s="6" t="str">
        <f>REC!D188</f>
        <v>3-8</v>
      </c>
      <c r="E35" s="6" t="str">
        <f>REC!E188</f>
        <v>5-12</v>
      </c>
      <c r="F35" s="6" t="str">
        <f>REC!F188</f>
        <v>11-13</v>
      </c>
      <c r="G35" s="6" t="str">
        <f>REC!G188</f>
        <v>15-17</v>
      </c>
      <c r="H35" s="6" t="str">
        <f>REC!H188</f>
        <v>18-19</v>
      </c>
      <c r="I35" s="6" t="str">
        <f>REC!I188</f>
        <v>22-22</v>
      </c>
      <c r="J35" s="6" t="str">
        <f>REC!J188</f>
        <v>26-25</v>
      </c>
      <c r="K35" s="6" t="str">
        <f>REC!K188</f>
        <v>31-25</v>
      </c>
      <c r="L35" s="6" t="str">
        <f>REC!L188</f>
        <v>35-28</v>
      </c>
      <c r="M35" s="6" t="str">
        <f>REC!M188</f>
        <v>40-30</v>
      </c>
      <c r="N35" s="6" t="str">
        <f>REC!N188</f>
        <v>42-35</v>
      </c>
      <c r="O35" s="6" t="str">
        <f>REC!O188</f>
        <v>-</v>
      </c>
      <c r="P35" s="62"/>
      <c r="Q35" s="62"/>
      <c r="R35" s="62"/>
      <c r="S35" s="62"/>
      <c r="T35" s="104"/>
    </row>
    <row r="36">
      <c r="A36" s="52" t="s">
        <v>270</v>
      </c>
      <c r="B36" s="3" t="s">
        <v>757</v>
      </c>
      <c r="C36" s="63" t="s">
        <v>455</v>
      </c>
      <c r="D36" s="63" t="s">
        <v>758</v>
      </c>
      <c r="E36" s="63" t="s">
        <v>759</v>
      </c>
      <c r="F36" s="63" t="s">
        <v>760</v>
      </c>
      <c r="G36" s="93"/>
      <c r="H36" s="63" t="s">
        <v>761</v>
      </c>
      <c r="I36" s="63" t="s">
        <v>762</v>
      </c>
      <c r="J36" s="63" t="s">
        <v>763</v>
      </c>
      <c r="K36" s="63" t="s">
        <v>764</v>
      </c>
      <c r="L36" s="63" t="s">
        <v>765</v>
      </c>
      <c r="M36" s="52" t="s">
        <v>766</v>
      </c>
      <c r="N36" s="52" t="s">
        <v>767</v>
      </c>
      <c r="O36" s="48"/>
      <c r="P36" s="48"/>
      <c r="Q36" s="48"/>
      <c r="R36" s="48"/>
      <c r="S36" s="48"/>
    </row>
    <row r="37">
      <c r="B37" s="93"/>
      <c r="C37" s="93"/>
      <c r="D37" s="93"/>
      <c r="E37" s="93"/>
      <c r="F37" s="93"/>
      <c r="G37" s="93"/>
      <c r="H37" s="93"/>
      <c r="I37" s="93"/>
      <c r="J37" s="93"/>
      <c r="K37" s="93"/>
      <c r="L37" s="93"/>
      <c r="M37" s="48"/>
      <c r="N37" s="48"/>
      <c r="O37" s="48"/>
      <c r="P37" s="48"/>
      <c r="Q37" s="48"/>
      <c r="R37" s="48"/>
      <c r="S37" s="48"/>
      <c r="T37" s="104"/>
    </row>
    <row r="38">
      <c r="B38" s="93"/>
      <c r="C38" s="93"/>
      <c r="D38" s="93"/>
      <c r="E38" s="93"/>
      <c r="F38" s="93"/>
      <c r="G38" s="93"/>
      <c r="H38" s="93"/>
      <c r="I38" s="93"/>
      <c r="J38" s="93"/>
      <c r="K38" s="93"/>
      <c r="L38" s="93"/>
      <c r="M38" s="48"/>
      <c r="N38" s="48"/>
      <c r="O38" s="48"/>
      <c r="P38" s="48"/>
      <c r="Q38" s="52" t="s">
        <v>768</v>
      </c>
      <c r="R38" s="48"/>
      <c r="S38" s="48"/>
      <c r="T38" s="104"/>
    </row>
  </sheetData>
  <mergeCells count="1">
    <mergeCell ref="B33:P33"/>
  </mergeCells>
  <conditionalFormatting sqref="A1">
    <cfRule type="containsText" dxfId="3" priority="1" operator="containsText" text="SORT BY COLUMN A">
      <formula>NOT(ISERROR(SEARCH(("SORT BY COLUMN A"),(A1))))</formula>
    </cfRule>
  </conditionalFormatting>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7.29"/>
    <col customWidth="1" min="2" max="19" width="7.29"/>
    <col customWidth="1" min="20" max="51" width="17.29"/>
  </cols>
  <sheetData>
    <row r="1">
      <c r="A1" s="86" t="str">
        <f>if(and(A2="Atlanta", A3="Boston", A4="Brooklyn", A5="Charlotte"),"","SORT BY COLUMN A")</f>
        <v/>
      </c>
      <c r="B1" s="47" t="str">
        <f>POST!C1</f>
        <v>0 - 10/20/2014</v>
      </c>
      <c r="C1" s="47" t="str">
        <f>POST!D1</f>
        <v>1 - 11/3/2014</v>
      </c>
      <c r="D1" s="47" t="str">
        <f>POST!E1</f>
        <v>2 - 11/17/2014</v>
      </c>
      <c r="E1" s="47" t="str">
        <f>POST!F1</f>
        <v>3 - 12/1/2014</v>
      </c>
      <c r="F1" s="47" t="str">
        <f>POST!G1</f>
        <v>4 - 12/15/2014</v>
      </c>
      <c r="G1" s="47" t="str">
        <f>POST!H1</f>
        <v>5 - 12/29/2014</v>
      </c>
      <c r="H1" s="47" t="str">
        <f>POST!I1</f>
        <v>6 - 1/12/2015</v>
      </c>
      <c r="I1" s="47" t="str">
        <f>POST!J1</f>
        <v>7 - 1/26/2015</v>
      </c>
      <c r="J1" s="47" t="str">
        <f>POST!K1</f>
        <v>8 - 2/9/2015</v>
      </c>
      <c r="K1" s="47" t="str">
        <f>POST!L1</f>
        <v>9 - 2/23/2015</v>
      </c>
      <c r="L1" s="47" t="str">
        <f>POST!M1</f>
        <v>10 - 3/9/2015</v>
      </c>
      <c r="M1" s="47" t="str">
        <f>POST!N1</f>
        <v>11 - 3/23/2015</v>
      </c>
      <c r="N1" s="47" t="str">
        <f>POST!O1</f>
        <v>12 - 4/6/2015</v>
      </c>
      <c r="O1" s="47" t="str">
        <f>POST!P1</f>
        <v>13 - 4/20/2015</v>
      </c>
      <c r="P1" s="99"/>
      <c r="Q1" s="99"/>
      <c r="S1" s="99"/>
    </row>
    <row r="2">
      <c r="A2" s="3" t="s">
        <v>1</v>
      </c>
      <c r="B2" s="100">
        <v>11.0</v>
      </c>
      <c r="C2" s="100">
        <v>15.0</v>
      </c>
      <c r="D2" s="121">
        <v>15.0</v>
      </c>
      <c r="E2" s="101">
        <v>13.0</v>
      </c>
      <c r="F2" s="75">
        <v>8.0</v>
      </c>
      <c r="G2" s="101">
        <v>6.0</v>
      </c>
      <c r="H2" s="92">
        <v>2.0</v>
      </c>
      <c r="I2" s="92">
        <v>2.0</v>
      </c>
      <c r="J2" s="92">
        <v>1.0</v>
      </c>
      <c r="K2" s="102"/>
      <c r="L2" s="101">
        <v>2.0</v>
      </c>
      <c r="M2" s="92">
        <v>2.0</v>
      </c>
      <c r="N2" s="92">
        <v>4.0</v>
      </c>
      <c r="O2" s="92">
        <v>7.0</v>
      </c>
      <c r="S2" s="102"/>
    </row>
    <row r="3">
      <c r="A3" s="3" t="s">
        <v>22</v>
      </c>
      <c r="B3" s="100">
        <v>24.0</v>
      </c>
      <c r="C3" s="100">
        <v>20.0</v>
      </c>
      <c r="D3" s="121">
        <v>19.0</v>
      </c>
      <c r="E3" s="101">
        <v>24.0</v>
      </c>
      <c r="F3" s="75">
        <v>22.0</v>
      </c>
      <c r="G3" s="101">
        <v>22.0</v>
      </c>
      <c r="H3" s="92">
        <v>24.0</v>
      </c>
      <c r="I3" s="92">
        <v>21.0</v>
      </c>
      <c r="J3" s="92">
        <v>22.0</v>
      </c>
      <c r="K3" s="102"/>
      <c r="L3" s="101">
        <v>21.0</v>
      </c>
      <c r="M3" s="92">
        <v>20.0</v>
      </c>
      <c r="N3" s="92">
        <v>17.0</v>
      </c>
      <c r="O3" s="92">
        <v>14.0</v>
      </c>
      <c r="S3" s="102"/>
    </row>
    <row r="4">
      <c r="A4" s="3" t="s">
        <v>23</v>
      </c>
      <c r="B4" s="100">
        <v>21.0</v>
      </c>
      <c r="C4" s="100">
        <v>19.0</v>
      </c>
      <c r="D4" s="121">
        <v>17.0</v>
      </c>
      <c r="E4" s="101">
        <v>21.0</v>
      </c>
      <c r="F4" s="75">
        <v>19.0</v>
      </c>
      <c r="G4" s="101">
        <v>18.0</v>
      </c>
      <c r="H4" s="92">
        <v>21.0</v>
      </c>
      <c r="I4" s="92">
        <v>19.0</v>
      </c>
      <c r="J4" s="92">
        <v>19.0</v>
      </c>
      <c r="K4" s="102"/>
      <c r="L4" s="101">
        <v>20.0</v>
      </c>
      <c r="M4" s="92">
        <v>22.0</v>
      </c>
      <c r="N4" s="92">
        <v>19.0</v>
      </c>
      <c r="O4" s="92">
        <v>17.0</v>
      </c>
      <c r="S4" s="102"/>
    </row>
    <row r="5">
      <c r="A5" s="3" t="s">
        <v>24</v>
      </c>
      <c r="B5" s="100">
        <v>10.0</v>
      </c>
      <c r="C5" s="100">
        <v>16.0</v>
      </c>
      <c r="D5" s="121">
        <v>18.0</v>
      </c>
      <c r="E5" s="101">
        <v>27.0</v>
      </c>
      <c r="F5" s="75">
        <v>24.0</v>
      </c>
      <c r="G5" s="101">
        <v>26.0</v>
      </c>
      <c r="H5" s="92">
        <v>23.0</v>
      </c>
      <c r="I5" s="92">
        <v>18.0</v>
      </c>
      <c r="J5" s="92">
        <v>18.0</v>
      </c>
      <c r="K5" s="102"/>
      <c r="L5" s="101">
        <v>16.0</v>
      </c>
      <c r="M5" s="92">
        <v>19.0</v>
      </c>
      <c r="N5" s="92">
        <v>22.0</v>
      </c>
      <c r="O5" s="92">
        <v>24.0</v>
      </c>
      <c r="S5" s="102"/>
    </row>
    <row r="6">
      <c r="A6" s="3" t="s">
        <v>25</v>
      </c>
      <c r="B6" s="100">
        <v>5.0</v>
      </c>
      <c r="C6" s="100">
        <v>2.0</v>
      </c>
      <c r="D6" s="121">
        <v>5.0</v>
      </c>
      <c r="E6" s="101">
        <v>8.0</v>
      </c>
      <c r="F6" s="75">
        <v>9.0</v>
      </c>
      <c r="G6" s="101">
        <v>8.0</v>
      </c>
      <c r="H6" s="92">
        <v>6.0</v>
      </c>
      <c r="I6" s="92">
        <v>11.0</v>
      </c>
      <c r="J6" s="92">
        <v>11.0</v>
      </c>
      <c r="K6" s="102"/>
      <c r="L6" s="101">
        <v>11.0</v>
      </c>
      <c r="M6" s="92">
        <v>11.0</v>
      </c>
      <c r="N6" s="92">
        <v>10.0</v>
      </c>
      <c r="O6" s="92">
        <v>9.0</v>
      </c>
      <c r="S6" s="102"/>
    </row>
    <row r="7">
      <c r="A7" s="3" t="s">
        <v>26</v>
      </c>
      <c r="B7" s="100">
        <v>2.0</v>
      </c>
      <c r="C7" s="100">
        <v>3.0</v>
      </c>
      <c r="D7" s="121">
        <v>10.0</v>
      </c>
      <c r="E7" s="101">
        <v>14.0</v>
      </c>
      <c r="F7" s="75">
        <v>12.0</v>
      </c>
      <c r="G7" s="101">
        <v>11.0</v>
      </c>
      <c r="H7" s="92">
        <v>13.0</v>
      </c>
      <c r="I7" s="92">
        <v>13.0</v>
      </c>
      <c r="J7" s="92">
        <v>7.0</v>
      </c>
      <c r="K7" s="102"/>
      <c r="L7" s="101">
        <v>8.0</v>
      </c>
      <c r="M7" s="92">
        <v>4.0</v>
      </c>
      <c r="N7" s="92">
        <v>3.0</v>
      </c>
      <c r="O7" s="92">
        <v>3.0</v>
      </c>
      <c r="S7" s="102"/>
    </row>
    <row r="8">
      <c r="A8" s="3" t="s">
        <v>27</v>
      </c>
      <c r="B8" s="100">
        <v>9.0</v>
      </c>
      <c r="C8" s="100">
        <v>6.0</v>
      </c>
      <c r="D8" s="121">
        <v>7.0</v>
      </c>
      <c r="E8" s="101">
        <v>7.0</v>
      </c>
      <c r="F8" s="75">
        <v>10.0</v>
      </c>
      <c r="G8" s="101">
        <v>7.0</v>
      </c>
      <c r="H8" s="92">
        <v>8.0</v>
      </c>
      <c r="I8" s="92">
        <v>7.0</v>
      </c>
      <c r="J8" s="92">
        <v>6.0</v>
      </c>
      <c r="K8" s="102"/>
      <c r="L8" s="101">
        <v>5.0</v>
      </c>
      <c r="M8" s="92">
        <v>9.0</v>
      </c>
      <c r="N8" s="92">
        <v>9.0</v>
      </c>
      <c r="O8" s="92">
        <v>8.0</v>
      </c>
      <c r="S8" s="102"/>
    </row>
    <row r="9">
      <c r="A9" s="3" t="s">
        <v>28</v>
      </c>
      <c r="B9" s="100">
        <v>14.0</v>
      </c>
      <c r="C9" s="100">
        <v>18.0</v>
      </c>
      <c r="D9" s="121">
        <v>26.0</v>
      </c>
      <c r="E9" s="101">
        <v>17.0</v>
      </c>
      <c r="F9" s="75">
        <v>18.0</v>
      </c>
      <c r="G9" s="101">
        <v>20.0</v>
      </c>
      <c r="H9" s="92">
        <v>18.0</v>
      </c>
      <c r="I9" s="92">
        <v>20.0</v>
      </c>
      <c r="J9" s="92">
        <v>23.0</v>
      </c>
      <c r="K9" s="102"/>
      <c r="L9" s="101">
        <v>26.0</v>
      </c>
      <c r="M9" s="92">
        <v>23.0</v>
      </c>
      <c r="N9" s="92">
        <v>26.0</v>
      </c>
      <c r="O9" s="92">
        <v>26.0</v>
      </c>
      <c r="S9" s="102"/>
    </row>
    <row r="10">
      <c r="A10" s="3" t="s">
        <v>29</v>
      </c>
      <c r="B10" s="100">
        <v>19.0</v>
      </c>
      <c r="C10" s="100">
        <v>29.0</v>
      </c>
      <c r="D10" s="121">
        <v>25.0</v>
      </c>
      <c r="E10" s="101">
        <v>29.0</v>
      </c>
      <c r="F10" s="75">
        <v>29.0</v>
      </c>
      <c r="G10" s="101">
        <v>27.0</v>
      </c>
      <c r="H10" s="92">
        <v>17.0</v>
      </c>
      <c r="I10" s="92">
        <v>22.0</v>
      </c>
      <c r="J10" s="92">
        <v>20.0</v>
      </c>
      <c r="K10" s="102"/>
      <c r="L10" s="101">
        <v>23.0</v>
      </c>
      <c r="M10" s="92">
        <v>24.0</v>
      </c>
      <c r="N10" s="92">
        <v>23.0</v>
      </c>
      <c r="O10" s="92">
        <v>23.0</v>
      </c>
      <c r="S10" s="102"/>
    </row>
    <row r="11">
      <c r="A11" s="3" t="s">
        <v>30</v>
      </c>
      <c r="B11" s="100">
        <v>6.0</v>
      </c>
      <c r="C11" s="100">
        <v>5.0</v>
      </c>
      <c r="D11" s="121">
        <v>3.0</v>
      </c>
      <c r="E11" s="101">
        <v>1.0</v>
      </c>
      <c r="F11" s="75">
        <v>1.0</v>
      </c>
      <c r="G11" s="101">
        <v>1.0</v>
      </c>
      <c r="H11" s="92">
        <v>1.0</v>
      </c>
      <c r="I11" s="92">
        <v>1.0</v>
      </c>
      <c r="J11" s="92">
        <v>2.0</v>
      </c>
      <c r="K11" s="102"/>
      <c r="L11" s="101">
        <v>1.0</v>
      </c>
      <c r="M11" s="92">
        <v>1.0</v>
      </c>
      <c r="N11" s="92">
        <v>2.0</v>
      </c>
      <c r="O11" s="92">
        <v>1.0</v>
      </c>
      <c r="S11" s="102"/>
    </row>
    <row r="12">
      <c r="A12" s="3" t="s">
        <v>31</v>
      </c>
      <c r="B12" s="100">
        <v>8.0</v>
      </c>
      <c r="C12" s="100">
        <v>7.0</v>
      </c>
      <c r="D12" s="121">
        <v>2.0</v>
      </c>
      <c r="E12" s="101">
        <v>3.0</v>
      </c>
      <c r="F12" s="75">
        <v>3.0</v>
      </c>
      <c r="G12" s="101">
        <v>4.0</v>
      </c>
      <c r="H12" s="122">
        <v>4.0</v>
      </c>
      <c r="I12" s="92">
        <v>6.0</v>
      </c>
      <c r="J12" s="92">
        <v>5.0</v>
      </c>
      <c r="K12" s="102"/>
      <c r="L12" s="101">
        <v>4.0</v>
      </c>
      <c r="M12" s="92">
        <v>5.0</v>
      </c>
      <c r="N12" s="92">
        <v>5.0</v>
      </c>
      <c r="O12" s="92">
        <v>4.0</v>
      </c>
      <c r="S12" s="102"/>
    </row>
    <row r="13">
      <c r="A13" s="3" t="s">
        <v>32</v>
      </c>
      <c r="B13" s="100">
        <v>27.0</v>
      </c>
      <c r="C13" s="100">
        <v>22.0</v>
      </c>
      <c r="D13" s="121">
        <v>23.0</v>
      </c>
      <c r="E13" s="101">
        <v>19.0</v>
      </c>
      <c r="F13" s="75">
        <v>23.0</v>
      </c>
      <c r="G13" s="101">
        <v>23.0</v>
      </c>
      <c r="H13" s="92">
        <v>20.0</v>
      </c>
      <c r="I13" s="92">
        <v>25.0</v>
      </c>
      <c r="J13" s="92">
        <v>21.0</v>
      </c>
      <c r="K13" s="102"/>
      <c r="L13" s="101">
        <v>17.0</v>
      </c>
      <c r="M13" s="92">
        <v>21.0</v>
      </c>
      <c r="N13" s="92">
        <v>21.0</v>
      </c>
      <c r="O13" s="92">
        <v>19.0</v>
      </c>
      <c r="S13" s="102"/>
    </row>
    <row r="14">
      <c r="A14" s="3" t="s">
        <v>33</v>
      </c>
      <c r="B14" s="100">
        <v>3.0</v>
      </c>
      <c r="C14" s="100">
        <v>4.0</v>
      </c>
      <c r="D14" s="121">
        <v>11.0</v>
      </c>
      <c r="E14" s="101">
        <v>9.0</v>
      </c>
      <c r="F14" s="75">
        <v>14.0</v>
      </c>
      <c r="G14" s="101">
        <v>10.0</v>
      </c>
      <c r="H14" s="92">
        <v>9.0</v>
      </c>
      <c r="I14" s="92">
        <v>4.0</v>
      </c>
      <c r="J14" s="92">
        <v>10.0</v>
      </c>
      <c r="K14" s="102"/>
      <c r="L14" s="101">
        <v>9.0</v>
      </c>
      <c r="M14" s="92">
        <v>7.0</v>
      </c>
      <c r="N14" s="92">
        <v>7.0</v>
      </c>
      <c r="O14" s="92">
        <v>5.0</v>
      </c>
      <c r="S14" s="102"/>
    </row>
    <row r="15">
      <c r="A15" s="3" t="s">
        <v>34</v>
      </c>
      <c r="B15" s="100">
        <v>22.0</v>
      </c>
      <c r="C15" s="100">
        <v>28.0</v>
      </c>
      <c r="D15" s="121">
        <v>29.0</v>
      </c>
      <c r="E15" s="101">
        <v>28.0</v>
      </c>
      <c r="F15" s="75">
        <v>25.0</v>
      </c>
      <c r="G15" s="101">
        <v>25.0</v>
      </c>
      <c r="H15" s="92">
        <v>26.0</v>
      </c>
      <c r="I15" s="92">
        <v>26.0</v>
      </c>
      <c r="J15" s="92">
        <v>26.0</v>
      </c>
      <c r="K15" s="102"/>
      <c r="L15" s="101">
        <v>27.0</v>
      </c>
      <c r="M15" s="92">
        <v>27.0</v>
      </c>
      <c r="N15" s="92">
        <v>29.0</v>
      </c>
      <c r="O15" s="92">
        <v>29.0</v>
      </c>
      <c r="S15" s="102"/>
    </row>
    <row r="16">
      <c r="A16" s="3" t="s">
        <v>35</v>
      </c>
      <c r="B16" s="100">
        <v>15.0</v>
      </c>
      <c r="C16" s="100">
        <v>8.0</v>
      </c>
      <c r="D16" s="121">
        <v>1.0</v>
      </c>
      <c r="E16" s="101">
        <v>2.0</v>
      </c>
      <c r="F16" s="75">
        <v>2.0</v>
      </c>
      <c r="G16" s="101">
        <v>5.0</v>
      </c>
      <c r="H16" s="92">
        <v>7.0</v>
      </c>
      <c r="I16" s="92">
        <v>3.0</v>
      </c>
      <c r="J16" s="92">
        <v>3.0</v>
      </c>
      <c r="K16" s="102"/>
      <c r="L16" s="101">
        <v>3.0</v>
      </c>
      <c r="M16" s="92">
        <v>3.0</v>
      </c>
      <c r="N16" s="92">
        <v>6.0</v>
      </c>
      <c r="O16" s="92">
        <v>6.0</v>
      </c>
      <c r="S16" s="102"/>
    </row>
    <row r="17">
      <c r="A17" s="3" t="s">
        <v>37</v>
      </c>
      <c r="B17" s="100">
        <v>16.0</v>
      </c>
      <c r="C17" s="100">
        <v>10.0</v>
      </c>
      <c r="D17" s="121">
        <v>12.0</v>
      </c>
      <c r="E17" s="101">
        <v>12.0</v>
      </c>
      <c r="F17" s="75">
        <v>15.0</v>
      </c>
      <c r="G17" s="101">
        <v>14.0</v>
      </c>
      <c r="H17" s="92">
        <v>19.0</v>
      </c>
      <c r="I17" s="92">
        <v>16.0</v>
      </c>
      <c r="J17" s="92">
        <v>17.0</v>
      </c>
      <c r="K17" s="102"/>
      <c r="L17" s="101">
        <v>19.0</v>
      </c>
      <c r="M17" s="92">
        <v>18.0</v>
      </c>
      <c r="N17" s="92">
        <v>18.0</v>
      </c>
      <c r="O17" s="92">
        <v>21.0</v>
      </c>
      <c r="S17" s="102"/>
    </row>
    <row r="18">
      <c r="A18" s="3" t="s">
        <v>38</v>
      </c>
      <c r="B18" s="100">
        <v>29.0</v>
      </c>
      <c r="C18" s="100">
        <v>26.0</v>
      </c>
      <c r="D18" s="121">
        <v>20.0</v>
      </c>
      <c r="E18" s="101">
        <v>15.0</v>
      </c>
      <c r="F18" s="75">
        <v>13.0</v>
      </c>
      <c r="G18" s="101">
        <v>16.0</v>
      </c>
      <c r="H18" s="92">
        <v>14.0</v>
      </c>
      <c r="I18" s="92">
        <v>17.0</v>
      </c>
      <c r="J18" s="92">
        <v>16.0</v>
      </c>
      <c r="K18" s="102"/>
      <c r="L18" s="101">
        <v>18.0</v>
      </c>
      <c r="M18" s="92">
        <v>16.0</v>
      </c>
      <c r="N18" s="92">
        <v>20.0</v>
      </c>
      <c r="O18" s="92">
        <v>18.0</v>
      </c>
      <c r="S18" s="102"/>
    </row>
    <row r="19">
      <c r="A19" s="3" t="s">
        <v>39</v>
      </c>
      <c r="B19" s="100">
        <v>26.0</v>
      </c>
      <c r="C19" s="100">
        <v>24.0</v>
      </c>
      <c r="D19" s="121">
        <v>28.0</v>
      </c>
      <c r="E19" s="101">
        <v>25.0</v>
      </c>
      <c r="F19" s="75">
        <v>27.0</v>
      </c>
      <c r="G19" s="101">
        <v>28.0</v>
      </c>
      <c r="H19" s="92">
        <v>29.0</v>
      </c>
      <c r="I19" s="92">
        <v>28.0</v>
      </c>
      <c r="J19" s="92">
        <v>29.0</v>
      </c>
      <c r="K19" s="102"/>
      <c r="L19" s="101">
        <v>28.0</v>
      </c>
      <c r="M19" s="92">
        <v>29.0</v>
      </c>
      <c r="N19" s="92">
        <v>28.0</v>
      </c>
      <c r="O19" s="92">
        <v>27.0</v>
      </c>
      <c r="S19" s="102"/>
    </row>
    <row r="20">
      <c r="A20" s="3" t="s">
        <v>40</v>
      </c>
      <c r="B20" s="100">
        <v>20.0</v>
      </c>
      <c r="C20" s="100">
        <v>17.0</v>
      </c>
      <c r="D20" s="121">
        <v>13.0</v>
      </c>
      <c r="E20" s="101">
        <v>18.0</v>
      </c>
      <c r="F20" s="75">
        <v>16.0</v>
      </c>
      <c r="G20" s="101">
        <v>17.0</v>
      </c>
      <c r="H20" s="92">
        <v>15.0</v>
      </c>
      <c r="I20" s="92">
        <v>14.0</v>
      </c>
      <c r="J20" s="92">
        <v>15.0</v>
      </c>
      <c r="K20" s="102"/>
      <c r="L20" s="101">
        <v>13.0</v>
      </c>
      <c r="M20" s="92">
        <v>13.0</v>
      </c>
      <c r="N20" s="92">
        <v>13.0</v>
      </c>
      <c r="O20" s="92">
        <v>11.0</v>
      </c>
      <c r="S20" s="102"/>
    </row>
    <row r="21">
      <c r="A21" s="3" t="s">
        <v>41</v>
      </c>
      <c r="B21" s="100">
        <v>17.0</v>
      </c>
      <c r="C21" s="100">
        <v>14.0</v>
      </c>
      <c r="D21" s="121">
        <v>27.0</v>
      </c>
      <c r="E21" s="101">
        <v>26.0</v>
      </c>
      <c r="F21" s="75">
        <v>28.0</v>
      </c>
      <c r="G21" s="101">
        <v>29.0</v>
      </c>
      <c r="H21" s="92">
        <v>30.0</v>
      </c>
      <c r="I21" s="92">
        <v>30.0</v>
      </c>
      <c r="J21" s="92">
        <v>30.0</v>
      </c>
      <c r="K21" s="102"/>
      <c r="L21" s="101">
        <v>29.0</v>
      </c>
      <c r="M21" s="92">
        <v>30.0</v>
      </c>
      <c r="N21" s="92">
        <v>30.0</v>
      </c>
      <c r="O21" s="92">
        <v>30.0</v>
      </c>
      <c r="S21" s="102"/>
    </row>
    <row r="22">
      <c r="A22" s="3" t="s">
        <v>42</v>
      </c>
      <c r="B22" s="100">
        <v>4.0</v>
      </c>
      <c r="C22" s="100">
        <v>21.0</v>
      </c>
      <c r="D22" s="121">
        <v>24.0</v>
      </c>
      <c r="E22" s="101">
        <v>22.0</v>
      </c>
      <c r="F22" s="75">
        <v>11.0</v>
      </c>
      <c r="G22" s="101">
        <v>15.0</v>
      </c>
      <c r="H22" s="92">
        <v>16.0</v>
      </c>
      <c r="I22" s="92">
        <v>15.0</v>
      </c>
      <c r="J22" s="92">
        <v>13.0</v>
      </c>
      <c r="K22" s="102"/>
      <c r="L22" s="101">
        <v>10.0</v>
      </c>
      <c r="M22" s="92">
        <v>12.0</v>
      </c>
      <c r="N22" s="92">
        <v>11.0</v>
      </c>
      <c r="O22" s="92">
        <v>16.0</v>
      </c>
      <c r="S22" s="102"/>
    </row>
    <row r="23">
      <c r="A23" s="3" t="s">
        <v>43</v>
      </c>
      <c r="B23" s="100">
        <v>23.0</v>
      </c>
      <c r="C23" s="100">
        <v>27.0</v>
      </c>
      <c r="D23" s="121">
        <v>21.0</v>
      </c>
      <c r="E23" s="101">
        <v>20.0</v>
      </c>
      <c r="F23" s="75">
        <v>20.0</v>
      </c>
      <c r="G23" s="101">
        <v>21.0</v>
      </c>
      <c r="H23" s="92">
        <v>27.0</v>
      </c>
      <c r="I23" s="92">
        <v>27.0</v>
      </c>
      <c r="J23" s="92">
        <v>27.0</v>
      </c>
      <c r="K23" s="102"/>
      <c r="L23" s="101">
        <v>24.0</v>
      </c>
      <c r="M23" s="92">
        <v>26.0</v>
      </c>
      <c r="N23" s="92">
        <v>25.0</v>
      </c>
      <c r="O23" s="92">
        <v>25.0</v>
      </c>
      <c r="S23" s="102"/>
    </row>
    <row r="24">
      <c r="A24" s="3" t="s">
        <v>44</v>
      </c>
      <c r="B24" s="100">
        <v>30.0</v>
      </c>
      <c r="C24" s="100">
        <v>30.0</v>
      </c>
      <c r="D24" s="121">
        <v>30.0</v>
      </c>
      <c r="E24" s="101">
        <v>30.0</v>
      </c>
      <c r="F24" s="75">
        <v>30.0</v>
      </c>
      <c r="G24" s="101">
        <v>30.0</v>
      </c>
      <c r="H24" s="92">
        <v>28.0</v>
      </c>
      <c r="I24" s="92">
        <v>29.0</v>
      </c>
      <c r="J24" s="92">
        <v>28.0</v>
      </c>
      <c r="K24" s="102"/>
      <c r="L24" s="101">
        <v>30.0</v>
      </c>
      <c r="M24" s="92">
        <v>28.0</v>
      </c>
      <c r="N24" s="92">
        <v>27.0</v>
      </c>
      <c r="O24" s="92">
        <v>28.0</v>
      </c>
      <c r="S24" s="102"/>
    </row>
    <row r="25">
      <c r="A25" s="3" t="s">
        <v>45</v>
      </c>
      <c r="B25" s="100">
        <v>18.0</v>
      </c>
      <c r="C25" s="100">
        <v>13.0</v>
      </c>
      <c r="D25" s="121">
        <v>16.0</v>
      </c>
      <c r="E25" s="101">
        <v>11.0</v>
      </c>
      <c r="F25" s="75">
        <v>17.0</v>
      </c>
      <c r="G25" s="101">
        <v>13.0</v>
      </c>
      <c r="H25" s="92">
        <v>12.0</v>
      </c>
      <c r="I25" s="92">
        <v>12.0</v>
      </c>
      <c r="J25" s="92">
        <v>14.0</v>
      </c>
      <c r="K25" s="102"/>
      <c r="L25" s="101">
        <v>14.0</v>
      </c>
      <c r="M25" s="92">
        <v>15.0</v>
      </c>
      <c r="N25" s="92">
        <v>16.0</v>
      </c>
      <c r="O25" s="92">
        <v>20.0</v>
      </c>
      <c r="S25" s="102"/>
    </row>
    <row r="26">
      <c r="A26" s="3" t="s">
        <v>46</v>
      </c>
      <c r="B26" s="100">
        <v>7.0</v>
      </c>
      <c r="C26" s="100">
        <v>11.0</v>
      </c>
      <c r="D26" s="121">
        <v>6.0</v>
      </c>
      <c r="E26" s="101">
        <v>6.0</v>
      </c>
      <c r="F26" s="75">
        <v>4.0</v>
      </c>
      <c r="G26" s="101">
        <v>2.0</v>
      </c>
      <c r="H26" s="92">
        <v>3.0</v>
      </c>
      <c r="I26" s="92">
        <v>5.0</v>
      </c>
      <c r="J26" s="92">
        <v>4.0</v>
      </c>
      <c r="K26" s="102"/>
      <c r="L26" s="101">
        <v>7.0</v>
      </c>
      <c r="M26" s="92">
        <v>8.0</v>
      </c>
      <c r="N26" s="92">
        <v>8.0</v>
      </c>
      <c r="O26" s="92">
        <v>10.0</v>
      </c>
      <c r="S26" s="102"/>
    </row>
    <row r="27">
      <c r="A27" s="3" t="s">
        <v>47</v>
      </c>
      <c r="B27" s="100">
        <v>25.0</v>
      </c>
      <c r="C27" s="100">
        <v>23.0</v>
      </c>
      <c r="D27" s="121">
        <v>14.0</v>
      </c>
      <c r="E27" s="101">
        <v>16.0</v>
      </c>
      <c r="F27" s="75">
        <v>21.0</v>
      </c>
      <c r="G27" s="101">
        <v>19.0</v>
      </c>
      <c r="H27" s="92">
        <v>22.0</v>
      </c>
      <c r="I27" s="92">
        <v>23.0</v>
      </c>
      <c r="J27" s="92">
        <v>24.0</v>
      </c>
      <c r="K27" s="102"/>
      <c r="L27" s="101">
        <v>25.0</v>
      </c>
      <c r="M27" s="92">
        <v>25.0</v>
      </c>
      <c r="N27" s="92">
        <v>24.0</v>
      </c>
      <c r="O27" s="92">
        <v>22.0</v>
      </c>
      <c r="S27" s="102"/>
    </row>
    <row r="28">
      <c r="A28" s="3" t="s">
        <v>48</v>
      </c>
      <c r="B28" s="100">
        <v>1.0</v>
      </c>
      <c r="C28" s="100">
        <v>1.0</v>
      </c>
      <c r="D28" s="121">
        <v>9.0</v>
      </c>
      <c r="E28" s="101">
        <v>5.0</v>
      </c>
      <c r="F28" s="75">
        <v>5.0</v>
      </c>
      <c r="G28" s="101">
        <v>12.0</v>
      </c>
      <c r="H28" s="92">
        <v>11.0</v>
      </c>
      <c r="I28" s="92">
        <v>10.0</v>
      </c>
      <c r="J28" s="92">
        <v>12.0</v>
      </c>
      <c r="K28" s="102"/>
      <c r="L28" s="101">
        <v>6.0</v>
      </c>
      <c r="M28" s="92">
        <v>6.0</v>
      </c>
      <c r="N28" s="92">
        <v>1.0</v>
      </c>
      <c r="O28" s="92">
        <v>2.0</v>
      </c>
      <c r="S28" s="102"/>
    </row>
    <row r="29">
      <c r="A29" s="3" t="s">
        <v>49</v>
      </c>
      <c r="B29" s="100">
        <v>13.0</v>
      </c>
      <c r="C29" s="100">
        <v>9.0</v>
      </c>
      <c r="D29" s="121">
        <v>4.0</v>
      </c>
      <c r="E29" s="101">
        <v>4.0</v>
      </c>
      <c r="F29" s="75">
        <v>7.0</v>
      </c>
      <c r="G29" s="101">
        <v>3.0</v>
      </c>
      <c r="H29" s="92">
        <v>5.0</v>
      </c>
      <c r="I29" s="92">
        <v>9.0</v>
      </c>
      <c r="J29" s="92">
        <v>9.0</v>
      </c>
      <c r="K29" s="102"/>
      <c r="L29" s="101">
        <v>12.0</v>
      </c>
      <c r="M29" s="92">
        <v>10.0</v>
      </c>
      <c r="N29" s="92">
        <v>14.0</v>
      </c>
      <c r="O29" s="92">
        <v>12.0</v>
      </c>
      <c r="S29" s="102"/>
    </row>
    <row r="30">
      <c r="A30" s="3" t="s">
        <v>50</v>
      </c>
      <c r="B30" s="100">
        <v>28.0</v>
      </c>
      <c r="C30" s="100">
        <v>25.0</v>
      </c>
      <c r="D30" s="121">
        <v>22.0</v>
      </c>
      <c r="E30" s="101">
        <v>23.0</v>
      </c>
      <c r="F30" s="75">
        <v>26.0</v>
      </c>
      <c r="G30" s="101">
        <v>24.0</v>
      </c>
      <c r="H30" s="92">
        <v>25.0</v>
      </c>
      <c r="I30" s="92">
        <v>24.0</v>
      </c>
      <c r="J30" s="92">
        <v>25.0</v>
      </c>
      <c r="K30" s="102"/>
      <c r="L30" s="101">
        <v>22.0</v>
      </c>
      <c r="M30" s="92">
        <v>17.0</v>
      </c>
      <c r="N30" s="92">
        <v>15.0</v>
      </c>
      <c r="O30" s="92">
        <v>15.0</v>
      </c>
      <c r="S30" s="102"/>
    </row>
    <row r="31">
      <c r="A31" s="3" t="s">
        <v>51</v>
      </c>
      <c r="B31" s="100">
        <v>12.0</v>
      </c>
      <c r="C31" s="100">
        <v>12.0</v>
      </c>
      <c r="D31" s="121">
        <v>8.0</v>
      </c>
      <c r="E31" s="101">
        <v>10.0</v>
      </c>
      <c r="F31" s="75">
        <v>6.0</v>
      </c>
      <c r="G31" s="101">
        <v>9.0</v>
      </c>
      <c r="H31" s="92">
        <v>10.0</v>
      </c>
      <c r="I31" s="92">
        <v>8.0</v>
      </c>
      <c r="J31" s="92">
        <v>8.0</v>
      </c>
      <c r="K31" s="102"/>
      <c r="L31" s="101">
        <v>15.0</v>
      </c>
      <c r="M31" s="92">
        <v>14.0</v>
      </c>
      <c r="N31" s="92">
        <v>12.0</v>
      </c>
      <c r="O31" s="92">
        <v>13.0</v>
      </c>
      <c r="S31" s="102"/>
    </row>
    <row r="32">
      <c r="A32" s="46"/>
    </row>
    <row r="33">
      <c r="A33" s="46"/>
      <c r="B33" s="94" t="str">
        <f>POST!M10</f>
        <v>Again do not make changes to the cells. Someone moved a cell &amp; it's contents and it messed with the formula (probably dragged and dropped it).</v>
      </c>
    </row>
    <row r="34">
      <c r="A34" s="3" t="s">
        <v>507</v>
      </c>
      <c r="B34" s="2" t="s">
        <v>508</v>
      </c>
      <c r="C34" s="6" t="str">
        <f>REC!C157</f>
        <v>0-3</v>
      </c>
      <c r="D34" s="6" t="str">
        <f>REC!D157</f>
        <v>4-4</v>
      </c>
      <c r="E34" s="6" t="str">
        <f>REC!E157</f>
        <v>3-5</v>
      </c>
      <c r="F34" s="6" t="str">
        <f>REC!F157</f>
        <v>3-4</v>
      </c>
      <c r="G34" s="6" t="str">
        <f>REC!G157</f>
        <v>2-5</v>
      </c>
      <c r="H34" s="6" t="str">
        <f>REC!H157</f>
        <v>1-6</v>
      </c>
      <c r="I34" s="6" t="str">
        <f>REC!I157</f>
        <v>2-5</v>
      </c>
      <c r="J34" s="6" t="str">
        <f>REC!J157</f>
        <v>1-6</v>
      </c>
      <c r="K34" s="6" t="str">
        <f>REC!K157</f>
        <v>3-1</v>
      </c>
      <c r="L34" s="6" t="str">
        <f>REC!L157</f>
        <v>2-4</v>
      </c>
      <c r="M34" s="6" t="str">
        <f>REC!M157</f>
        <v>1-7</v>
      </c>
      <c r="N34" s="6" t="str">
        <f>REC!N157</f>
        <v>2-3</v>
      </c>
      <c r="O34" s="6" t="str">
        <f>REC!O157</f>
        <v>-24--53</v>
      </c>
      <c r="P34" s="62"/>
      <c r="Q34" s="62"/>
      <c r="R34" s="62"/>
      <c r="S34" s="62"/>
      <c r="T34" s="104"/>
    </row>
    <row r="35">
      <c r="A35" s="52" t="s">
        <v>509</v>
      </c>
      <c r="B35" s="63" t="s">
        <v>508</v>
      </c>
      <c r="C35" s="6" t="str">
        <f>REC!C189</f>
        <v>0-3</v>
      </c>
      <c r="D35" s="6" t="str">
        <f>REC!D189</f>
        <v>4-7</v>
      </c>
      <c r="E35" s="6" t="str">
        <f>REC!E189</f>
        <v>7-12</v>
      </c>
      <c r="F35" s="6" t="str">
        <f>REC!F189</f>
        <v>10-16</v>
      </c>
      <c r="G35" s="6" t="str">
        <f>REC!G189</f>
        <v>12-21</v>
      </c>
      <c r="H35" s="6" t="str">
        <f>REC!H189</f>
        <v>13-27</v>
      </c>
      <c r="I35" s="6" t="str">
        <f>REC!I189</f>
        <v>15-32</v>
      </c>
      <c r="J35" s="6" t="str">
        <f>REC!J189</f>
        <v>16-38</v>
      </c>
      <c r="K35" s="6" t="str">
        <f>REC!K189</f>
        <v>19-39</v>
      </c>
      <c r="L35" s="6" t="str">
        <f>REC!L189</f>
        <v>21-43</v>
      </c>
      <c r="M35" s="6" t="str">
        <f>REC!M189</f>
        <v>22-50</v>
      </c>
      <c r="N35" s="6" t="str">
        <f>REC!N189</f>
        <v>24-53</v>
      </c>
      <c r="O35" s="6" t="str">
        <f>REC!O189</f>
        <v>-</v>
      </c>
      <c r="P35" s="62"/>
      <c r="Q35" s="62"/>
      <c r="R35" s="62"/>
      <c r="S35" s="62"/>
      <c r="T35" s="104"/>
    </row>
    <row r="36">
      <c r="A36" s="52" t="s">
        <v>270</v>
      </c>
      <c r="B36" s="63" t="s">
        <v>769</v>
      </c>
      <c r="C36" s="63" t="s">
        <v>770</v>
      </c>
      <c r="D36" s="95" t="s">
        <v>771</v>
      </c>
      <c r="E36" s="95" t="s">
        <v>772</v>
      </c>
      <c r="F36" s="95" t="s">
        <v>773</v>
      </c>
      <c r="G36" s="95" t="s">
        <v>774</v>
      </c>
      <c r="H36" s="95" t="s">
        <v>775</v>
      </c>
      <c r="I36" s="95" t="s">
        <v>776</v>
      </c>
      <c r="J36" s="2" t="s">
        <v>777</v>
      </c>
      <c r="L36" s="2" t="s">
        <v>778</v>
      </c>
      <c r="M36" s="2" t="s">
        <v>779</v>
      </c>
      <c r="N36" s="2" t="s">
        <v>780</v>
      </c>
      <c r="O36" s="2" t="s">
        <v>781</v>
      </c>
    </row>
  </sheetData>
  <autoFilter ref="$A$1:$O$31"/>
  <mergeCells count="1">
    <mergeCell ref="B33:P33"/>
  </mergeCells>
  <conditionalFormatting sqref="A1">
    <cfRule type="containsText" dxfId="3" priority="1" operator="containsText" text="SORT BY COLUMN A">
      <formula>NOT(ISERROR(SEARCH(("SORT BY COLUMN A"),(A1))))</formula>
    </cfRule>
  </conditionalFormatting>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7.29"/>
    <col customWidth="1" min="2" max="2" width="7.86"/>
    <col customWidth="1" min="3" max="19" width="7.29"/>
    <col customWidth="1" min="20" max="20" width="17.29"/>
  </cols>
  <sheetData>
    <row r="1">
      <c r="A1" s="86" t="str">
        <f>if(and(A2="Atlanta", A3="Boston", A4="Brooklyn", A5="Charlotte"),"","SORT BY COLUMN A")</f>
        <v/>
      </c>
      <c r="B1" s="47" t="str">
        <f>POST!C1</f>
        <v>0 - 10/20/2014</v>
      </c>
      <c r="C1" s="47" t="str">
        <f>POST!D1</f>
        <v>1 - 11/3/2014</v>
      </c>
      <c r="D1" s="47" t="str">
        <f>POST!E1</f>
        <v>2 - 11/17/2014</v>
      </c>
      <c r="E1" s="47" t="str">
        <f>POST!F1</f>
        <v>3 - 12/1/2014</v>
      </c>
      <c r="F1" s="47" t="str">
        <f>POST!G1</f>
        <v>4 - 12/15/2014</v>
      </c>
      <c r="G1" s="47" t="str">
        <f>POST!H1</f>
        <v>5 - 12/29/2014</v>
      </c>
      <c r="H1" s="47" t="str">
        <f>POST!I1</f>
        <v>6 - 1/12/2015</v>
      </c>
      <c r="I1" s="47" t="str">
        <f>POST!J1</f>
        <v>7 - 1/26/2015</v>
      </c>
      <c r="J1" s="47" t="str">
        <f>POST!K1</f>
        <v>8 - 2/9/2015</v>
      </c>
      <c r="K1" s="47" t="str">
        <f>POST!L1</f>
        <v>9 - 2/23/2015</v>
      </c>
      <c r="L1" s="47" t="str">
        <f>POST!M1</f>
        <v>10 - 3/9/2015</v>
      </c>
      <c r="M1" s="47" t="str">
        <f>POST!N1</f>
        <v>11 - 3/23/2015</v>
      </c>
      <c r="N1" s="47" t="str">
        <f>POST!O1</f>
        <v>12 - 4/6/2015</v>
      </c>
      <c r="O1" s="47" t="str">
        <f>POST!P1</f>
        <v>13 - 4/20/2015</v>
      </c>
      <c r="P1" s="99"/>
      <c r="Q1" s="99"/>
      <c r="S1" s="99"/>
    </row>
    <row r="2">
      <c r="A2" s="3" t="s">
        <v>1</v>
      </c>
      <c r="B2" s="100">
        <v>16.0</v>
      </c>
      <c r="C2" s="75">
        <v>17.0</v>
      </c>
      <c r="D2" s="92">
        <v>18.0</v>
      </c>
      <c r="E2" s="101">
        <v>11.0</v>
      </c>
      <c r="F2" s="75">
        <v>8.0</v>
      </c>
      <c r="G2" s="92">
        <v>4.0</v>
      </c>
      <c r="H2" s="92">
        <v>2.0</v>
      </c>
      <c r="I2" s="92">
        <v>1.0</v>
      </c>
      <c r="J2" s="92">
        <v>1.0</v>
      </c>
      <c r="K2" s="92">
        <v>3.0</v>
      </c>
      <c r="L2" s="92">
        <v>2.0</v>
      </c>
      <c r="M2" s="92">
        <v>4.0</v>
      </c>
      <c r="N2" s="92">
        <v>3.0</v>
      </c>
      <c r="O2" s="102"/>
    </row>
    <row r="3">
      <c r="A3" s="3" t="s">
        <v>22</v>
      </c>
      <c r="B3" s="100">
        <v>25.0</v>
      </c>
      <c r="C3" s="75">
        <v>23.0</v>
      </c>
      <c r="D3" s="92">
        <v>16.0</v>
      </c>
      <c r="E3" s="101">
        <v>25.0</v>
      </c>
      <c r="F3" s="75">
        <v>23.0</v>
      </c>
      <c r="G3" s="92">
        <v>22.0</v>
      </c>
      <c r="H3" s="92">
        <v>24.0</v>
      </c>
      <c r="I3" s="92">
        <v>22.0</v>
      </c>
      <c r="J3" s="92">
        <v>22.0</v>
      </c>
      <c r="K3" s="92">
        <v>22.0</v>
      </c>
      <c r="L3" s="92">
        <v>21.0</v>
      </c>
      <c r="M3" s="92">
        <v>17.0</v>
      </c>
      <c r="N3" s="92">
        <v>18.0</v>
      </c>
      <c r="O3" s="102"/>
    </row>
    <row r="4">
      <c r="A4" s="3" t="s">
        <v>23</v>
      </c>
      <c r="B4" s="100">
        <v>19.0</v>
      </c>
      <c r="C4" s="75">
        <v>22.0</v>
      </c>
      <c r="D4" s="92">
        <v>12.0</v>
      </c>
      <c r="E4" s="101">
        <v>21.0</v>
      </c>
      <c r="F4" s="75">
        <v>19.0</v>
      </c>
      <c r="G4" s="92">
        <v>18.0</v>
      </c>
      <c r="H4" s="92">
        <v>20.0</v>
      </c>
      <c r="I4" s="92">
        <v>19.0</v>
      </c>
      <c r="J4" s="92">
        <v>19.0</v>
      </c>
      <c r="K4" s="92">
        <v>20.0</v>
      </c>
      <c r="L4" s="92">
        <v>22.0</v>
      </c>
      <c r="M4" s="92">
        <v>22.0</v>
      </c>
      <c r="N4" s="92">
        <v>16.0</v>
      </c>
      <c r="O4" s="102"/>
    </row>
    <row r="5">
      <c r="A5" s="3" t="s">
        <v>24</v>
      </c>
      <c r="B5" s="100">
        <v>14.0</v>
      </c>
      <c r="C5" s="75">
        <v>16.0</v>
      </c>
      <c r="D5" s="92">
        <v>19.0</v>
      </c>
      <c r="E5" s="101">
        <v>27.0</v>
      </c>
      <c r="F5" s="75">
        <v>25.0</v>
      </c>
      <c r="G5" s="92">
        <v>25.0</v>
      </c>
      <c r="H5" s="92">
        <v>23.0</v>
      </c>
      <c r="I5" s="92">
        <v>17.0</v>
      </c>
      <c r="J5" s="92">
        <v>17.0</v>
      </c>
      <c r="K5" s="92">
        <v>21.0</v>
      </c>
      <c r="L5" s="92">
        <v>15.0</v>
      </c>
      <c r="M5" s="92">
        <v>19.0</v>
      </c>
      <c r="N5" s="92">
        <v>22.0</v>
      </c>
      <c r="O5" s="102"/>
    </row>
    <row r="6">
      <c r="A6" s="3" t="s">
        <v>25</v>
      </c>
      <c r="B6" s="100">
        <v>3.0</v>
      </c>
      <c r="C6" s="75">
        <v>2.0</v>
      </c>
      <c r="D6" s="92">
        <v>13.0</v>
      </c>
      <c r="E6" s="101">
        <v>10.0</v>
      </c>
      <c r="F6" s="75">
        <v>11.0</v>
      </c>
      <c r="G6" s="92">
        <v>8.0</v>
      </c>
      <c r="H6" s="92">
        <v>7.0</v>
      </c>
      <c r="I6" s="92">
        <v>10.0</v>
      </c>
      <c r="J6" s="92">
        <v>10.0</v>
      </c>
      <c r="K6" s="92">
        <v>10.0</v>
      </c>
      <c r="L6" s="92">
        <v>9.0</v>
      </c>
      <c r="M6" s="92">
        <v>13.0</v>
      </c>
      <c r="N6" s="92">
        <v>9.0</v>
      </c>
      <c r="O6" s="102"/>
    </row>
    <row r="7">
      <c r="A7" s="3" t="s">
        <v>26</v>
      </c>
      <c r="B7" s="100">
        <v>2.0</v>
      </c>
      <c r="C7" s="75">
        <v>3.0</v>
      </c>
      <c r="D7" s="92">
        <v>8.0</v>
      </c>
      <c r="E7" s="101">
        <v>13.0</v>
      </c>
      <c r="F7" s="75">
        <v>12.0</v>
      </c>
      <c r="G7" s="92">
        <v>12.0</v>
      </c>
      <c r="H7" s="92">
        <v>13.0</v>
      </c>
      <c r="I7" s="92">
        <v>9.0</v>
      </c>
      <c r="J7" s="92">
        <v>9.0</v>
      </c>
      <c r="K7" s="92">
        <v>5.0</v>
      </c>
      <c r="L7" s="92">
        <v>6.0</v>
      </c>
      <c r="M7" s="92">
        <v>3.0</v>
      </c>
      <c r="N7" s="92">
        <v>6.0</v>
      </c>
      <c r="O7" s="102"/>
    </row>
    <row r="8">
      <c r="A8" s="3" t="s">
        <v>27</v>
      </c>
      <c r="B8" s="100">
        <v>5.0</v>
      </c>
      <c r="C8" s="75">
        <v>5.0</v>
      </c>
      <c r="D8" s="92">
        <v>3.0</v>
      </c>
      <c r="E8" s="101">
        <v>6.0</v>
      </c>
      <c r="F8" s="75">
        <v>10.0</v>
      </c>
      <c r="G8" s="92">
        <v>9.0</v>
      </c>
      <c r="H8" s="92">
        <v>8.0</v>
      </c>
      <c r="I8" s="92">
        <v>7.0</v>
      </c>
      <c r="J8" s="92">
        <v>7.0</v>
      </c>
      <c r="K8" s="92">
        <v>7.0</v>
      </c>
      <c r="L8" s="92">
        <v>10.0</v>
      </c>
      <c r="M8" s="92">
        <v>9.0</v>
      </c>
      <c r="N8" s="92">
        <v>10.0</v>
      </c>
      <c r="O8" s="102"/>
    </row>
    <row r="9">
      <c r="A9" s="3" t="s">
        <v>28</v>
      </c>
      <c r="B9" s="100">
        <v>18.0</v>
      </c>
      <c r="C9" s="75">
        <v>19.0</v>
      </c>
      <c r="D9" s="92">
        <v>25.0</v>
      </c>
      <c r="E9" s="101">
        <v>17.0</v>
      </c>
      <c r="F9" s="75">
        <v>20.0</v>
      </c>
      <c r="G9" s="92">
        <v>20.0</v>
      </c>
      <c r="H9" s="92">
        <v>17.0</v>
      </c>
      <c r="I9" s="92">
        <v>23.0</v>
      </c>
      <c r="J9" s="92">
        <v>23.0</v>
      </c>
      <c r="K9" s="92">
        <v>28.0</v>
      </c>
      <c r="L9" s="92">
        <v>29.0</v>
      </c>
      <c r="M9" s="92">
        <v>23.0</v>
      </c>
      <c r="N9" s="92">
        <v>24.0</v>
      </c>
      <c r="O9" s="102"/>
    </row>
    <row r="10">
      <c r="A10" s="3" t="s">
        <v>29</v>
      </c>
      <c r="B10" s="100">
        <v>20.0</v>
      </c>
      <c r="C10" s="75">
        <v>27.0</v>
      </c>
      <c r="D10" s="92">
        <v>27.0</v>
      </c>
      <c r="E10" s="101">
        <v>29.0</v>
      </c>
      <c r="F10" s="75">
        <v>28.0</v>
      </c>
      <c r="G10" s="92">
        <v>27.0</v>
      </c>
      <c r="H10" s="92">
        <v>18.0</v>
      </c>
      <c r="I10" s="92">
        <v>20.0</v>
      </c>
      <c r="J10" s="92">
        <v>20.0</v>
      </c>
      <c r="K10" s="92">
        <v>17.0</v>
      </c>
      <c r="L10" s="92">
        <v>23.0</v>
      </c>
      <c r="M10" s="92">
        <v>24.0</v>
      </c>
      <c r="N10" s="92">
        <v>23.0</v>
      </c>
      <c r="O10" s="102"/>
    </row>
    <row r="11">
      <c r="A11" s="3" t="s">
        <v>30</v>
      </c>
      <c r="B11" s="100">
        <v>8.0</v>
      </c>
      <c r="C11" s="75">
        <v>4.0</v>
      </c>
      <c r="D11" s="92">
        <v>1.0</v>
      </c>
      <c r="E11" s="101">
        <v>2.0</v>
      </c>
      <c r="F11" s="75">
        <v>1.0</v>
      </c>
      <c r="G11" s="92">
        <v>1.0</v>
      </c>
      <c r="H11" s="92">
        <v>1.0</v>
      </c>
      <c r="I11" s="92">
        <v>2.0</v>
      </c>
      <c r="J11" s="92">
        <v>2.0</v>
      </c>
      <c r="K11" s="92">
        <v>1.0</v>
      </c>
      <c r="L11" s="92">
        <v>1.0</v>
      </c>
      <c r="M11" s="92">
        <v>1.0</v>
      </c>
      <c r="N11" s="92">
        <v>2.0</v>
      </c>
      <c r="O11" s="102"/>
    </row>
    <row r="12">
      <c r="A12" s="3" t="s">
        <v>31</v>
      </c>
      <c r="B12" s="100">
        <v>11.0</v>
      </c>
      <c r="C12" s="75">
        <v>8.0</v>
      </c>
      <c r="D12" s="92">
        <v>6.0</v>
      </c>
      <c r="E12" s="101">
        <v>5.0</v>
      </c>
      <c r="F12" s="75">
        <v>3.0</v>
      </c>
      <c r="G12" s="92">
        <v>7.0</v>
      </c>
      <c r="H12" s="92">
        <v>4.0</v>
      </c>
      <c r="I12" s="92">
        <v>4.0</v>
      </c>
      <c r="J12" s="92">
        <v>4.0</v>
      </c>
      <c r="K12" s="92">
        <v>6.0</v>
      </c>
      <c r="L12" s="92">
        <v>3.0</v>
      </c>
      <c r="M12" s="92">
        <v>6.0</v>
      </c>
      <c r="N12" s="92">
        <v>5.0</v>
      </c>
      <c r="O12" s="102"/>
    </row>
    <row r="13">
      <c r="A13" s="3" t="s">
        <v>32</v>
      </c>
      <c r="B13" s="100">
        <v>24.0</v>
      </c>
      <c r="C13" s="75">
        <v>24.0</v>
      </c>
      <c r="D13" s="92">
        <v>24.0</v>
      </c>
      <c r="E13" s="101">
        <v>19.0</v>
      </c>
      <c r="F13" s="75">
        <v>24.0</v>
      </c>
      <c r="G13" s="92">
        <v>23.0</v>
      </c>
      <c r="H13" s="92">
        <v>22.0</v>
      </c>
      <c r="I13" s="92">
        <v>21.0</v>
      </c>
      <c r="J13" s="92">
        <v>21.0</v>
      </c>
      <c r="K13" s="92">
        <v>18.0</v>
      </c>
      <c r="L13" s="92">
        <v>14.0</v>
      </c>
      <c r="M13" s="92">
        <v>20.0</v>
      </c>
      <c r="N13" s="92">
        <v>20.0</v>
      </c>
      <c r="O13" s="102"/>
    </row>
    <row r="14">
      <c r="A14" s="3" t="s">
        <v>33</v>
      </c>
      <c r="B14" s="100">
        <v>4.0</v>
      </c>
      <c r="C14" s="75">
        <v>9.0</v>
      </c>
      <c r="D14" s="92">
        <v>10.0</v>
      </c>
      <c r="E14" s="101">
        <v>8.0</v>
      </c>
      <c r="F14" s="75">
        <v>9.0</v>
      </c>
      <c r="G14" s="92">
        <v>10.0</v>
      </c>
      <c r="H14" s="92">
        <v>10.0</v>
      </c>
      <c r="I14" s="92">
        <v>12.0</v>
      </c>
      <c r="J14" s="92">
        <v>12.0</v>
      </c>
      <c r="K14" s="92">
        <v>8.0</v>
      </c>
      <c r="L14" s="92">
        <v>8.0</v>
      </c>
      <c r="M14" s="92">
        <v>5.0</v>
      </c>
      <c r="N14" s="92">
        <v>4.0</v>
      </c>
      <c r="O14" s="102"/>
    </row>
    <row r="15">
      <c r="A15" s="3" t="s">
        <v>34</v>
      </c>
      <c r="B15" s="100">
        <v>28.0</v>
      </c>
      <c r="C15" s="75">
        <v>29.0</v>
      </c>
      <c r="D15" s="92">
        <v>29.0</v>
      </c>
      <c r="E15" s="101">
        <v>28.0</v>
      </c>
      <c r="F15" s="75">
        <v>22.0</v>
      </c>
      <c r="G15" s="92">
        <v>26.0</v>
      </c>
      <c r="H15" s="92">
        <v>27.0</v>
      </c>
      <c r="I15" s="92">
        <v>29.0</v>
      </c>
      <c r="J15" s="92">
        <v>29.0</v>
      </c>
      <c r="K15" s="92">
        <v>29.0</v>
      </c>
      <c r="L15" s="92">
        <v>25.0</v>
      </c>
      <c r="M15" s="92">
        <v>28.0</v>
      </c>
      <c r="N15" s="92">
        <v>27.0</v>
      </c>
      <c r="O15" s="102"/>
    </row>
    <row r="16">
      <c r="A16" s="3" t="s">
        <v>35</v>
      </c>
      <c r="B16" s="100">
        <v>10.0</v>
      </c>
      <c r="C16" s="75">
        <v>7.0</v>
      </c>
      <c r="D16" s="92">
        <v>4.0</v>
      </c>
      <c r="E16" s="101">
        <v>1.0</v>
      </c>
      <c r="F16" s="75">
        <v>2.0</v>
      </c>
      <c r="G16" s="92">
        <v>6.0</v>
      </c>
      <c r="H16" s="92">
        <v>6.0</v>
      </c>
      <c r="I16" s="92">
        <v>3.0</v>
      </c>
      <c r="J16" s="92">
        <v>3.0</v>
      </c>
      <c r="K16" s="92">
        <v>2.0</v>
      </c>
      <c r="L16" s="92">
        <v>4.0</v>
      </c>
      <c r="M16" s="92">
        <v>2.0</v>
      </c>
      <c r="N16" s="92">
        <v>7.0</v>
      </c>
      <c r="O16" s="102"/>
    </row>
    <row r="17">
      <c r="A17" s="3" t="s">
        <v>37</v>
      </c>
      <c r="B17" s="100">
        <v>15.0</v>
      </c>
      <c r="C17" s="75">
        <v>6.0</v>
      </c>
      <c r="D17" s="92">
        <v>15.0</v>
      </c>
      <c r="E17" s="101">
        <v>14.0</v>
      </c>
      <c r="F17" s="75">
        <v>18.0</v>
      </c>
      <c r="G17" s="92">
        <v>17.0</v>
      </c>
      <c r="H17" s="92">
        <v>19.0</v>
      </c>
      <c r="I17" s="92">
        <v>18.0</v>
      </c>
      <c r="J17" s="92">
        <v>18.0</v>
      </c>
      <c r="K17" s="92">
        <v>19.0</v>
      </c>
      <c r="L17" s="92">
        <v>16.0</v>
      </c>
      <c r="M17" s="92">
        <v>15.0</v>
      </c>
      <c r="N17" s="92">
        <v>21.0</v>
      </c>
      <c r="O17" s="102"/>
    </row>
    <row r="18">
      <c r="A18" s="3" t="s">
        <v>38</v>
      </c>
      <c r="B18" s="100">
        <v>26.0</v>
      </c>
      <c r="C18" s="75">
        <v>26.0</v>
      </c>
      <c r="D18" s="92">
        <v>22.0</v>
      </c>
      <c r="E18" s="101">
        <v>15.0</v>
      </c>
      <c r="F18" s="75">
        <v>13.0</v>
      </c>
      <c r="G18" s="92">
        <v>16.0</v>
      </c>
      <c r="H18" s="92">
        <v>14.0</v>
      </c>
      <c r="I18" s="92">
        <v>13.0</v>
      </c>
      <c r="J18" s="92">
        <v>13.0</v>
      </c>
      <c r="K18" s="92">
        <v>12.0</v>
      </c>
      <c r="L18" s="92">
        <v>20.0</v>
      </c>
      <c r="M18" s="92">
        <v>21.0</v>
      </c>
      <c r="N18" s="92">
        <v>17.0</v>
      </c>
      <c r="O18" s="102"/>
    </row>
    <row r="19">
      <c r="A19" s="3" t="s">
        <v>39</v>
      </c>
      <c r="B19" s="100">
        <v>22.0</v>
      </c>
      <c r="C19" s="75">
        <v>21.0</v>
      </c>
      <c r="D19" s="92">
        <v>28.0</v>
      </c>
      <c r="E19" s="101">
        <v>24.0</v>
      </c>
      <c r="F19" s="75">
        <v>27.0</v>
      </c>
      <c r="G19" s="92">
        <v>29.0</v>
      </c>
      <c r="H19" s="92">
        <v>29.0</v>
      </c>
      <c r="I19" s="92">
        <v>27.0</v>
      </c>
      <c r="J19" s="92">
        <v>27.0</v>
      </c>
      <c r="K19" s="92">
        <v>24.0</v>
      </c>
      <c r="L19" s="92">
        <v>27.0</v>
      </c>
      <c r="M19" s="92">
        <v>29.0</v>
      </c>
      <c r="N19" s="92">
        <v>29.0</v>
      </c>
      <c r="O19" s="102"/>
    </row>
    <row r="20">
      <c r="A20" s="3" t="s">
        <v>40</v>
      </c>
      <c r="B20" s="100">
        <v>17.0</v>
      </c>
      <c r="C20" s="75">
        <v>18.0</v>
      </c>
      <c r="D20" s="92">
        <v>11.0</v>
      </c>
      <c r="E20" s="101">
        <v>18.0</v>
      </c>
      <c r="F20" s="75">
        <v>16.0</v>
      </c>
      <c r="G20" s="92">
        <v>15.0</v>
      </c>
      <c r="H20" s="92">
        <v>15.0</v>
      </c>
      <c r="I20" s="92">
        <v>14.0</v>
      </c>
      <c r="J20" s="92">
        <v>14.0</v>
      </c>
      <c r="K20" s="92">
        <v>15.0</v>
      </c>
      <c r="L20" s="92">
        <v>12.0</v>
      </c>
      <c r="M20" s="92">
        <v>16.0</v>
      </c>
      <c r="N20" s="92">
        <v>13.0</v>
      </c>
      <c r="O20" s="102"/>
    </row>
    <row r="21">
      <c r="A21" s="3" t="s">
        <v>41</v>
      </c>
      <c r="B21" s="100">
        <v>21.0</v>
      </c>
      <c r="C21" s="75">
        <v>20.0</v>
      </c>
      <c r="D21" s="92">
        <v>27.0</v>
      </c>
      <c r="E21" s="101">
        <v>26.0</v>
      </c>
      <c r="F21" s="75">
        <v>30.0</v>
      </c>
      <c r="G21" s="92">
        <v>30.0</v>
      </c>
      <c r="H21" s="92">
        <v>30.0</v>
      </c>
      <c r="I21" s="92">
        <v>30.0</v>
      </c>
      <c r="J21" s="92">
        <v>30.0</v>
      </c>
      <c r="K21" s="92">
        <v>30.0</v>
      </c>
      <c r="L21" s="92">
        <v>30.0</v>
      </c>
      <c r="M21" s="92">
        <v>30.0</v>
      </c>
      <c r="N21" s="92">
        <v>30.0</v>
      </c>
      <c r="O21" s="102"/>
    </row>
    <row r="22">
      <c r="A22" s="3" t="s">
        <v>42</v>
      </c>
      <c r="B22" s="100">
        <v>7.0</v>
      </c>
      <c r="C22" s="75">
        <v>13.0</v>
      </c>
      <c r="D22" s="92">
        <v>20.0</v>
      </c>
      <c r="E22" s="101">
        <v>20.0</v>
      </c>
      <c r="F22" s="75">
        <v>14.0</v>
      </c>
      <c r="G22" s="92">
        <v>14.0</v>
      </c>
      <c r="H22" s="92">
        <v>16.0</v>
      </c>
      <c r="I22" s="92">
        <v>16.0</v>
      </c>
      <c r="J22" s="92">
        <v>16.0</v>
      </c>
      <c r="K22" s="92">
        <v>13.0</v>
      </c>
      <c r="L22" s="92">
        <v>11.0</v>
      </c>
      <c r="M22" s="92">
        <v>12.0</v>
      </c>
      <c r="N22" s="92">
        <v>14.0</v>
      </c>
      <c r="O22" s="102"/>
    </row>
    <row r="23">
      <c r="A23" s="3" t="s">
        <v>43</v>
      </c>
      <c r="B23" s="100">
        <v>29.0</v>
      </c>
      <c r="C23" s="75">
        <v>28.0</v>
      </c>
      <c r="D23" s="92">
        <v>23.0</v>
      </c>
      <c r="E23" s="101">
        <v>22.0</v>
      </c>
      <c r="F23" s="75">
        <v>21.0</v>
      </c>
      <c r="G23" s="92">
        <v>21.0</v>
      </c>
      <c r="H23" s="92">
        <v>26.0</v>
      </c>
      <c r="I23" s="92">
        <v>28.0</v>
      </c>
      <c r="J23" s="92">
        <v>28.0</v>
      </c>
      <c r="K23" s="92">
        <v>25.0</v>
      </c>
      <c r="L23" s="92">
        <v>26.0</v>
      </c>
      <c r="M23" s="92">
        <v>26.0</v>
      </c>
      <c r="N23" s="92">
        <v>26.0</v>
      </c>
      <c r="O23" s="102"/>
    </row>
    <row r="24">
      <c r="A24" s="3" t="s">
        <v>44</v>
      </c>
      <c r="B24" s="100">
        <v>30.0</v>
      </c>
      <c r="C24" s="75">
        <v>30.0</v>
      </c>
      <c r="D24" s="92">
        <v>30.0</v>
      </c>
      <c r="E24" s="101">
        <v>30.0</v>
      </c>
      <c r="F24" s="75">
        <v>29.0</v>
      </c>
      <c r="G24" s="92">
        <v>28.0</v>
      </c>
      <c r="H24" s="92">
        <v>28.0</v>
      </c>
      <c r="I24" s="92">
        <v>25.0</v>
      </c>
      <c r="J24" s="92">
        <v>25.0</v>
      </c>
      <c r="K24" s="92">
        <v>27.0</v>
      </c>
      <c r="L24" s="92">
        <v>28.0</v>
      </c>
      <c r="M24" s="92">
        <v>27.0</v>
      </c>
      <c r="N24" s="92">
        <v>28.0</v>
      </c>
      <c r="O24" s="102"/>
    </row>
    <row r="25">
      <c r="A25" s="3" t="s">
        <v>45</v>
      </c>
      <c r="B25" s="100">
        <v>13.0</v>
      </c>
      <c r="C25" s="75">
        <v>15.0</v>
      </c>
      <c r="D25" s="92">
        <v>14.0</v>
      </c>
      <c r="E25" s="101">
        <v>12.0</v>
      </c>
      <c r="F25" s="75">
        <v>15.0</v>
      </c>
      <c r="G25" s="92">
        <v>11.0</v>
      </c>
      <c r="H25" s="92">
        <v>12.0</v>
      </c>
      <c r="I25" s="92">
        <v>15.0</v>
      </c>
      <c r="J25" s="92">
        <v>15.0</v>
      </c>
      <c r="K25" s="92">
        <v>16.0</v>
      </c>
      <c r="L25" s="92">
        <v>13.0</v>
      </c>
      <c r="M25" s="92">
        <v>14.0</v>
      </c>
      <c r="N25" s="92">
        <v>15.0</v>
      </c>
      <c r="O25" s="102"/>
    </row>
    <row r="26">
      <c r="A26" s="3" t="s">
        <v>46</v>
      </c>
      <c r="B26" s="100">
        <v>6.0</v>
      </c>
      <c r="C26" s="75">
        <v>11.0</v>
      </c>
      <c r="D26" s="92">
        <v>2.0</v>
      </c>
      <c r="E26" s="101">
        <v>4.0</v>
      </c>
      <c r="F26" s="75">
        <v>5.0</v>
      </c>
      <c r="G26" s="92">
        <v>2.0</v>
      </c>
      <c r="H26" s="92">
        <v>3.0</v>
      </c>
      <c r="I26" s="92">
        <v>5.0</v>
      </c>
      <c r="J26" s="92">
        <v>5.0</v>
      </c>
      <c r="K26" s="92">
        <v>9.0</v>
      </c>
      <c r="L26" s="92">
        <v>5.0</v>
      </c>
      <c r="M26" s="92">
        <v>8.0</v>
      </c>
      <c r="N26" s="92">
        <v>8.0</v>
      </c>
      <c r="O26" s="102"/>
    </row>
    <row r="27">
      <c r="A27" s="3" t="s">
        <v>47</v>
      </c>
      <c r="B27" s="100">
        <v>23.0</v>
      </c>
      <c r="C27" s="75">
        <v>14.0</v>
      </c>
      <c r="D27" s="92">
        <v>9.0</v>
      </c>
      <c r="E27" s="101">
        <v>16.0</v>
      </c>
      <c r="F27" s="75">
        <v>17.0</v>
      </c>
      <c r="G27" s="92">
        <v>19.0</v>
      </c>
      <c r="H27" s="92">
        <v>21.0</v>
      </c>
      <c r="I27" s="92">
        <v>24.0</v>
      </c>
      <c r="J27" s="92">
        <v>24.0</v>
      </c>
      <c r="K27" s="92">
        <v>26.0</v>
      </c>
      <c r="L27" s="92">
        <v>24.0</v>
      </c>
      <c r="M27" s="92">
        <v>25.0</v>
      </c>
      <c r="N27" s="92">
        <v>25.0</v>
      </c>
      <c r="O27" s="102"/>
    </row>
    <row r="28">
      <c r="A28" s="3" t="s">
        <v>48</v>
      </c>
      <c r="B28" s="100">
        <v>1.0</v>
      </c>
      <c r="C28" s="75">
        <v>1.0</v>
      </c>
      <c r="D28" s="92">
        <v>7.0</v>
      </c>
      <c r="E28" s="101">
        <v>3.0</v>
      </c>
      <c r="F28" s="75">
        <v>7.0</v>
      </c>
      <c r="G28" s="92">
        <v>13.0</v>
      </c>
      <c r="H28" s="92">
        <v>11.0</v>
      </c>
      <c r="I28" s="92">
        <v>8.0</v>
      </c>
      <c r="J28" s="92">
        <v>8.0</v>
      </c>
      <c r="K28" s="92">
        <v>11.0</v>
      </c>
      <c r="L28" s="92">
        <v>7.0</v>
      </c>
      <c r="M28" s="92">
        <v>7.0</v>
      </c>
      <c r="N28" s="92">
        <v>1.0</v>
      </c>
      <c r="O28" s="102"/>
    </row>
    <row r="29">
      <c r="A29" s="3" t="s">
        <v>49</v>
      </c>
      <c r="B29" s="100">
        <v>9.0</v>
      </c>
      <c r="C29" s="75">
        <v>10.0</v>
      </c>
      <c r="D29" s="92">
        <v>5.0</v>
      </c>
      <c r="E29" s="101">
        <v>7.0</v>
      </c>
      <c r="F29" s="75">
        <v>4.0</v>
      </c>
      <c r="G29" s="92">
        <v>3.0</v>
      </c>
      <c r="H29" s="92">
        <v>5.0</v>
      </c>
      <c r="I29" s="92">
        <v>6.0</v>
      </c>
      <c r="J29" s="92">
        <v>6.0</v>
      </c>
      <c r="K29" s="92">
        <v>4.0</v>
      </c>
      <c r="L29" s="92">
        <v>18.0</v>
      </c>
      <c r="M29" s="92">
        <v>11.0</v>
      </c>
      <c r="N29" s="92">
        <v>12.0</v>
      </c>
      <c r="O29" s="102"/>
    </row>
    <row r="30">
      <c r="A30" s="3" t="s">
        <v>50</v>
      </c>
      <c r="B30" s="100">
        <v>27.0</v>
      </c>
      <c r="C30" s="75">
        <v>25.0</v>
      </c>
      <c r="D30" s="92">
        <v>21.0</v>
      </c>
      <c r="E30" s="101">
        <v>23.0</v>
      </c>
      <c r="F30" s="75">
        <v>26.0</v>
      </c>
      <c r="G30" s="92">
        <v>24.0</v>
      </c>
      <c r="H30" s="92">
        <v>25.0</v>
      </c>
      <c r="I30" s="92">
        <v>26.0</v>
      </c>
      <c r="J30" s="92">
        <v>26.0</v>
      </c>
      <c r="K30" s="92">
        <v>23.0</v>
      </c>
      <c r="L30" s="92">
        <v>17.0</v>
      </c>
      <c r="M30" s="92">
        <v>18.0</v>
      </c>
      <c r="N30" s="92">
        <v>19.0</v>
      </c>
      <c r="O30" s="102"/>
    </row>
    <row r="31">
      <c r="A31" s="3" t="s">
        <v>51</v>
      </c>
      <c r="B31" s="100">
        <v>12.0</v>
      </c>
      <c r="C31" s="75">
        <v>12.0</v>
      </c>
      <c r="D31" s="92">
        <v>17.0</v>
      </c>
      <c r="E31" s="101">
        <v>9.0</v>
      </c>
      <c r="F31" s="75">
        <v>6.0</v>
      </c>
      <c r="G31" s="92">
        <v>5.0</v>
      </c>
      <c r="H31" s="92">
        <v>9.0</v>
      </c>
      <c r="I31" s="92">
        <v>11.0</v>
      </c>
      <c r="J31" s="92">
        <v>11.0</v>
      </c>
      <c r="K31" s="92">
        <v>14.0</v>
      </c>
      <c r="L31" s="92">
        <v>19.0</v>
      </c>
      <c r="M31" s="92">
        <v>10.0</v>
      </c>
      <c r="N31" s="92">
        <v>11.0</v>
      </c>
      <c r="O31" s="102"/>
    </row>
    <row r="32">
      <c r="A32" s="104"/>
      <c r="B32" s="103"/>
      <c r="C32" s="99"/>
      <c r="E32" s="110"/>
      <c r="F32" s="99"/>
    </row>
    <row r="33">
      <c r="A33" s="104"/>
      <c r="B33" s="94" t="str">
        <f>POST!M10</f>
        <v>Again do not make changes to the cells. Someone moved a cell &amp; it's contents and it messed with the formula (probably dragged and dropped it).</v>
      </c>
    </row>
    <row r="34">
      <c r="A34" s="3" t="s">
        <v>507</v>
      </c>
      <c r="B34" s="73" t="s">
        <v>508</v>
      </c>
      <c r="C34" s="6" t="str">
        <f>REC!C158</f>
        <v>0-3</v>
      </c>
      <c r="D34" s="6" t="str">
        <f>REC!D158</f>
        <v>0-6</v>
      </c>
      <c r="E34" s="6" t="str">
        <f>REC!E158</f>
        <v>0-7</v>
      </c>
      <c r="F34" s="6" t="str">
        <f>REC!F158</f>
        <v>2-5</v>
      </c>
      <c r="G34" s="6" t="str">
        <f>REC!G158</f>
        <v>16-4</v>
      </c>
      <c r="H34" s="6" t="str">
        <f>REC!H158</f>
        <v>-11-4</v>
      </c>
      <c r="I34" s="6" t="str">
        <f>REC!I158</f>
        <v>1-7</v>
      </c>
      <c r="J34" s="6" t="str">
        <f>REC!J158</f>
        <v>4-4</v>
      </c>
      <c r="K34" s="6" t="str">
        <f>REC!K158</f>
        <v>0-3</v>
      </c>
      <c r="L34" s="6" t="str">
        <f>REC!L158</f>
        <v>2-6</v>
      </c>
      <c r="M34" s="6" t="str">
        <f>REC!M158</f>
        <v>3-4</v>
      </c>
      <c r="N34" s="6" t="str">
        <f>REC!N158</f>
        <v>1-7</v>
      </c>
      <c r="O34" s="6" t="str">
        <f>REC!O158</f>
        <v>-18--60</v>
      </c>
    </row>
    <row r="35">
      <c r="A35" s="52" t="s">
        <v>509</v>
      </c>
      <c r="B35" s="63" t="s">
        <v>508</v>
      </c>
      <c r="C35" s="6" t="str">
        <f>REC!C190</f>
        <v>0-3</v>
      </c>
      <c r="D35" s="6" t="str">
        <f>REC!D190</f>
        <v>0-9</v>
      </c>
      <c r="E35" s="6" t="str">
        <f>REC!E190</f>
        <v>0-16</v>
      </c>
      <c r="F35" s="6" t="str">
        <f>REC!F190</f>
        <v>2-21</v>
      </c>
      <c r="G35" s="6" t="str">
        <f>REC!G190</f>
        <v>18-25</v>
      </c>
      <c r="H35" s="6" t="str">
        <f>REC!H190</f>
        <v>7-29</v>
      </c>
      <c r="I35" s="6" t="str">
        <f>REC!I190</f>
        <v>8-36</v>
      </c>
      <c r="J35" s="6" t="str">
        <f>REC!J190</f>
        <v>12-40</v>
      </c>
      <c r="K35" s="6" t="str">
        <f>REC!K190</f>
        <v>12-43</v>
      </c>
      <c r="L35" s="6" t="str">
        <f>REC!L190</f>
        <v>14-49</v>
      </c>
      <c r="M35" s="6" t="str">
        <f>REC!M190</f>
        <v>17-53</v>
      </c>
      <c r="N35" s="6" t="str">
        <f>REC!N190</f>
        <v>18-60</v>
      </c>
      <c r="O35" s="6" t="str">
        <f>REC!O190</f>
        <v>-</v>
      </c>
      <c r="P35" s="62"/>
      <c r="Q35" s="62"/>
      <c r="R35" s="62"/>
      <c r="S35" s="62"/>
    </row>
    <row r="36">
      <c r="A36" s="52" t="s">
        <v>270</v>
      </c>
      <c r="B36" s="63" t="s">
        <v>782</v>
      </c>
      <c r="C36" s="63" t="s">
        <v>495</v>
      </c>
      <c r="D36" s="63" t="s">
        <v>783</v>
      </c>
      <c r="E36" s="63" t="s">
        <v>784</v>
      </c>
      <c r="F36" s="63" t="s">
        <v>785</v>
      </c>
      <c r="G36" s="63" t="s">
        <v>786</v>
      </c>
      <c r="H36" s="63" t="s">
        <v>787</v>
      </c>
      <c r="I36" s="63" t="s">
        <v>788</v>
      </c>
      <c r="J36" s="63" t="s">
        <v>788</v>
      </c>
      <c r="K36" s="63" t="s">
        <v>789</v>
      </c>
      <c r="L36" s="63" t="s">
        <v>790</v>
      </c>
      <c r="M36" s="52" t="s">
        <v>791</v>
      </c>
      <c r="N36" s="52" t="s">
        <v>792</v>
      </c>
      <c r="O36" s="48"/>
      <c r="P36" s="48"/>
      <c r="Q36" s="48"/>
      <c r="R36" s="48"/>
      <c r="S36" s="48"/>
    </row>
    <row r="37">
      <c r="A37" s="104"/>
      <c r="B37" s="103"/>
      <c r="C37" s="99"/>
      <c r="E37" s="110"/>
      <c r="F37" s="99"/>
    </row>
    <row r="38">
      <c r="A38" s="104"/>
      <c r="B38" s="103"/>
      <c r="C38" s="99"/>
      <c r="E38" s="110"/>
      <c r="F38" s="99"/>
    </row>
  </sheetData>
  <autoFilter ref="$A$1:$O$31"/>
  <mergeCells count="1">
    <mergeCell ref="B33:P33"/>
  </mergeCells>
  <conditionalFormatting sqref="A1">
    <cfRule type="containsText" dxfId="3" priority="1" operator="containsText" text="SORT BY COLUMN A">
      <formula>NOT(ISERROR(SEARCH(("SORT BY COLUMN A"),(A1))))</formula>
    </cfRule>
  </conditionalFormatting>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7.29"/>
    <col customWidth="1" min="2" max="19" width="7.29"/>
    <col customWidth="1" min="20" max="20" width="17.29"/>
  </cols>
  <sheetData>
    <row r="1">
      <c r="A1" s="86" t="str">
        <f>if(and(A2="Atlanta", A3="Boston", A4="Brooklyn", A5="Charlotte"),"","SORT BY COLUMN A")</f>
        <v/>
      </c>
      <c r="B1" s="47" t="str">
        <f>POST!C1</f>
        <v>0 - 10/20/2014</v>
      </c>
      <c r="C1" s="47" t="str">
        <f>POST!D1</f>
        <v>1 - 11/3/2014</v>
      </c>
      <c r="D1" s="47" t="str">
        <f>POST!E1</f>
        <v>2 - 11/17/2014</v>
      </c>
      <c r="E1" s="47" t="str">
        <f>POST!F1</f>
        <v>3 - 12/1/2014</v>
      </c>
      <c r="F1" s="47" t="str">
        <f>POST!G1</f>
        <v>4 - 12/15/2014</v>
      </c>
      <c r="G1" s="47" t="str">
        <f>POST!H1</f>
        <v>5 - 12/29/2014</v>
      </c>
      <c r="H1" s="47" t="str">
        <f>POST!I1</f>
        <v>6 - 1/12/2015</v>
      </c>
      <c r="I1" s="47" t="str">
        <f>POST!J1</f>
        <v>7 - 1/26/2015</v>
      </c>
      <c r="J1" s="47" t="str">
        <f>POST!K1</f>
        <v>8 - 2/9/2015</v>
      </c>
      <c r="K1" s="47" t="str">
        <f>POST!L1</f>
        <v>9 - 2/23/2015</v>
      </c>
      <c r="L1" s="47" t="str">
        <f>POST!M1</f>
        <v>10 - 3/9/2015</v>
      </c>
      <c r="M1" s="47" t="str">
        <f>POST!N1</f>
        <v>11 - 3/23/2015</v>
      </c>
      <c r="N1" s="47" t="str">
        <f>POST!O1</f>
        <v>12 - 4/6/2015</v>
      </c>
      <c r="O1" s="47" t="str">
        <f>POST!P1</f>
        <v>13 - 4/20/2015</v>
      </c>
      <c r="P1" s="99"/>
      <c r="Q1" s="99"/>
      <c r="S1" s="99"/>
    </row>
    <row r="2">
      <c r="A2" s="3" t="s">
        <v>1</v>
      </c>
      <c r="B2" s="100">
        <v>19.0</v>
      </c>
      <c r="C2" s="100">
        <v>22.0</v>
      </c>
      <c r="D2" s="100">
        <v>16.0</v>
      </c>
      <c r="E2" s="101">
        <v>13.0</v>
      </c>
      <c r="F2" s="120"/>
      <c r="G2" s="92">
        <v>4.0</v>
      </c>
      <c r="H2" s="92">
        <v>3.0</v>
      </c>
      <c r="I2" s="92">
        <v>2.0</v>
      </c>
      <c r="J2" s="92">
        <v>1.0</v>
      </c>
      <c r="K2" s="92">
        <v>4.0</v>
      </c>
      <c r="L2" s="92">
        <v>2.0</v>
      </c>
      <c r="M2" s="102"/>
      <c r="N2" s="92">
        <v>5.0</v>
      </c>
      <c r="O2" s="102"/>
    </row>
    <row r="3">
      <c r="A3" s="3" t="s">
        <v>22</v>
      </c>
      <c r="B3" s="100">
        <v>24.0</v>
      </c>
      <c r="C3" s="100">
        <v>21.0</v>
      </c>
      <c r="D3" s="100">
        <v>21.0</v>
      </c>
      <c r="E3" s="101">
        <v>24.0</v>
      </c>
      <c r="F3" s="120"/>
      <c r="G3" s="92">
        <v>23.0</v>
      </c>
      <c r="H3" s="92">
        <v>25.0</v>
      </c>
      <c r="I3" s="92">
        <v>24.0</v>
      </c>
      <c r="J3" s="92">
        <v>22.0</v>
      </c>
      <c r="K3" s="92">
        <v>24.0</v>
      </c>
      <c r="L3" s="92">
        <v>20.0</v>
      </c>
      <c r="M3" s="102"/>
      <c r="N3" s="92">
        <v>15.0</v>
      </c>
      <c r="O3" s="102"/>
    </row>
    <row r="4">
      <c r="A4" s="3" t="s">
        <v>23</v>
      </c>
      <c r="B4" s="100">
        <v>18.0</v>
      </c>
      <c r="C4" s="100">
        <v>19.0</v>
      </c>
      <c r="D4" s="100">
        <v>17.0</v>
      </c>
      <c r="E4" s="101">
        <v>20.0</v>
      </c>
      <c r="F4" s="120"/>
      <c r="G4" s="92">
        <v>18.0</v>
      </c>
      <c r="H4" s="92">
        <v>20.0</v>
      </c>
      <c r="I4" s="92">
        <v>21.0</v>
      </c>
      <c r="J4" s="92">
        <v>20.0</v>
      </c>
      <c r="K4" s="92">
        <v>20.0</v>
      </c>
      <c r="L4" s="92">
        <v>22.0</v>
      </c>
      <c r="M4" s="102"/>
      <c r="N4" s="92">
        <v>14.0</v>
      </c>
      <c r="O4" s="102"/>
    </row>
    <row r="5">
      <c r="A5" s="3" t="s">
        <v>24</v>
      </c>
      <c r="B5" s="100">
        <v>16.0</v>
      </c>
      <c r="C5" s="100">
        <v>18.0</v>
      </c>
      <c r="D5" s="100">
        <v>19.0</v>
      </c>
      <c r="E5" s="101">
        <v>26.0</v>
      </c>
      <c r="F5" s="120"/>
      <c r="G5" s="92">
        <v>26.0</v>
      </c>
      <c r="H5" s="92">
        <v>22.0</v>
      </c>
      <c r="I5" s="92">
        <v>18.0</v>
      </c>
      <c r="J5" s="92">
        <v>17.0</v>
      </c>
      <c r="K5" s="92">
        <v>19.0</v>
      </c>
      <c r="L5" s="92">
        <v>17.0</v>
      </c>
      <c r="M5" s="102"/>
      <c r="N5" s="92">
        <v>20.0</v>
      </c>
      <c r="O5" s="102"/>
    </row>
    <row r="6">
      <c r="A6" s="3" t="s">
        <v>25</v>
      </c>
      <c r="B6" s="100">
        <v>4.0</v>
      </c>
      <c r="C6" s="100">
        <v>5.0</v>
      </c>
      <c r="D6" s="100">
        <v>8.0</v>
      </c>
      <c r="E6" s="101">
        <v>9.0</v>
      </c>
      <c r="F6" s="120"/>
      <c r="G6" s="92">
        <v>8.0</v>
      </c>
      <c r="H6" s="92">
        <v>5.0</v>
      </c>
      <c r="I6" s="92">
        <v>11.0</v>
      </c>
      <c r="J6" s="92">
        <v>10.0</v>
      </c>
      <c r="K6" s="92">
        <v>8.0</v>
      </c>
      <c r="L6" s="92">
        <v>10.0</v>
      </c>
      <c r="M6" s="102"/>
      <c r="N6" s="92">
        <v>9.0</v>
      </c>
      <c r="O6" s="102"/>
    </row>
    <row r="7">
      <c r="A7" s="3" t="s">
        <v>26</v>
      </c>
      <c r="B7" s="100">
        <v>2.0</v>
      </c>
      <c r="C7" s="100">
        <v>3.0</v>
      </c>
      <c r="D7" s="100">
        <v>6.0</v>
      </c>
      <c r="E7" s="101">
        <v>11.0</v>
      </c>
      <c r="F7" s="120"/>
      <c r="G7" s="92">
        <v>11.0</v>
      </c>
      <c r="H7" s="92">
        <v>16.0</v>
      </c>
      <c r="I7" s="92">
        <v>13.0</v>
      </c>
      <c r="J7" s="92">
        <v>9.0</v>
      </c>
      <c r="K7" s="92">
        <v>7.0</v>
      </c>
      <c r="L7" s="92">
        <v>5.0</v>
      </c>
      <c r="M7" s="102"/>
      <c r="N7" s="92">
        <v>2.0</v>
      </c>
      <c r="O7" s="102"/>
    </row>
    <row r="8">
      <c r="A8" s="3" t="s">
        <v>27</v>
      </c>
      <c r="B8" s="100">
        <v>8.0</v>
      </c>
      <c r="C8" s="100">
        <v>6.0</v>
      </c>
      <c r="D8" s="100">
        <v>7.0</v>
      </c>
      <c r="E8" s="101">
        <v>6.0</v>
      </c>
      <c r="F8" s="120"/>
      <c r="G8" s="92">
        <v>7.0</v>
      </c>
      <c r="H8" s="92">
        <v>6.0</v>
      </c>
      <c r="I8" s="92">
        <v>5.0</v>
      </c>
      <c r="J8" s="92">
        <v>7.0</v>
      </c>
      <c r="K8" s="92">
        <v>13.0</v>
      </c>
      <c r="L8" s="92">
        <v>9.0</v>
      </c>
      <c r="M8" s="102"/>
      <c r="N8" s="92">
        <v>10.0</v>
      </c>
      <c r="O8" s="102"/>
    </row>
    <row r="9">
      <c r="A9" s="3" t="s">
        <v>28</v>
      </c>
      <c r="B9" s="100">
        <v>14.0</v>
      </c>
      <c r="C9" s="100">
        <v>15.0</v>
      </c>
      <c r="D9" s="100">
        <v>26.0</v>
      </c>
      <c r="E9" s="101">
        <v>14.0</v>
      </c>
      <c r="F9" s="120"/>
      <c r="G9" s="92">
        <v>19.0</v>
      </c>
      <c r="H9" s="92">
        <v>17.0</v>
      </c>
      <c r="I9" s="92">
        <v>20.0</v>
      </c>
      <c r="J9" s="92">
        <v>25.0</v>
      </c>
      <c r="K9" s="92">
        <v>27.0</v>
      </c>
      <c r="L9" s="92">
        <v>24.0</v>
      </c>
      <c r="M9" s="102"/>
      <c r="N9" s="92">
        <v>25.0</v>
      </c>
      <c r="O9" s="102"/>
    </row>
    <row r="10">
      <c r="A10" s="3" t="s">
        <v>29</v>
      </c>
      <c r="B10" s="100">
        <v>21.0</v>
      </c>
      <c r="C10" s="100">
        <v>24.0</v>
      </c>
      <c r="D10" s="100">
        <v>25.0</v>
      </c>
      <c r="E10" s="101">
        <v>28.0</v>
      </c>
      <c r="F10" s="120"/>
      <c r="G10" s="92">
        <v>24.0</v>
      </c>
      <c r="H10" s="92">
        <v>18.0</v>
      </c>
      <c r="I10" s="92">
        <v>19.0</v>
      </c>
      <c r="J10" s="92">
        <v>19.0</v>
      </c>
      <c r="K10" s="92">
        <v>17.0</v>
      </c>
      <c r="L10" s="92">
        <v>23.0</v>
      </c>
      <c r="M10" s="102"/>
      <c r="N10" s="92">
        <v>23.0</v>
      </c>
      <c r="O10" s="102"/>
    </row>
    <row r="11">
      <c r="A11" s="3" t="s">
        <v>30</v>
      </c>
      <c r="B11" s="100">
        <v>6.0</v>
      </c>
      <c r="C11" s="100">
        <v>4.0</v>
      </c>
      <c r="D11" s="100">
        <v>2.0</v>
      </c>
      <c r="E11" s="101">
        <v>2.0</v>
      </c>
      <c r="F11" s="120"/>
      <c r="G11" s="92">
        <v>1.0</v>
      </c>
      <c r="H11" s="92">
        <v>1.0</v>
      </c>
      <c r="I11" s="92">
        <v>1.0</v>
      </c>
      <c r="J11" s="92">
        <v>2.0</v>
      </c>
      <c r="K11" s="92">
        <v>2.0</v>
      </c>
      <c r="L11" s="92">
        <v>1.0</v>
      </c>
      <c r="M11" s="102"/>
      <c r="N11" s="92">
        <v>1.0</v>
      </c>
      <c r="O11" s="102"/>
    </row>
    <row r="12">
      <c r="A12" s="3" t="s">
        <v>31</v>
      </c>
      <c r="B12" s="100">
        <v>9.0</v>
      </c>
      <c r="C12" s="100">
        <v>8.0</v>
      </c>
      <c r="D12" s="100">
        <v>3.0</v>
      </c>
      <c r="E12" s="101">
        <v>7.0</v>
      </c>
      <c r="F12" s="120"/>
      <c r="G12" s="92">
        <v>9.0</v>
      </c>
      <c r="H12" s="92">
        <v>7.0</v>
      </c>
      <c r="I12" s="92">
        <v>4.0</v>
      </c>
      <c r="J12" s="92">
        <v>4.0</v>
      </c>
      <c r="K12" s="92">
        <v>10.0</v>
      </c>
      <c r="L12" s="92">
        <v>4.0</v>
      </c>
      <c r="M12" s="102"/>
      <c r="N12" s="92">
        <v>6.0</v>
      </c>
      <c r="O12" s="102"/>
    </row>
    <row r="13">
      <c r="A13" s="3" t="s">
        <v>32</v>
      </c>
      <c r="B13" s="100">
        <v>26.0</v>
      </c>
      <c r="C13" s="100">
        <v>26.0</v>
      </c>
      <c r="D13" s="100">
        <v>22.0</v>
      </c>
      <c r="E13" s="101">
        <v>21.0</v>
      </c>
      <c r="F13" s="120"/>
      <c r="G13" s="92">
        <v>27.0</v>
      </c>
      <c r="H13" s="92">
        <v>24.0</v>
      </c>
      <c r="I13" s="92">
        <v>25.0</v>
      </c>
      <c r="J13" s="92">
        <v>21.0</v>
      </c>
      <c r="K13" s="92">
        <v>15.0</v>
      </c>
      <c r="L13" s="92">
        <v>15.0</v>
      </c>
      <c r="M13" s="102"/>
      <c r="N13" s="92">
        <v>17.0</v>
      </c>
      <c r="O13" s="102"/>
    </row>
    <row r="14">
      <c r="A14" s="3" t="s">
        <v>33</v>
      </c>
      <c r="B14" s="100">
        <v>3.0</v>
      </c>
      <c r="C14" s="100">
        <v>2.0</v>
      </c>
      <c r="D14" s="100">
        <v>10.0</v>
      </c>
      <c r="E14" s="101">
        <v>8.0</v>
      </c>
      <c r="F14" s="120"/>
      <c r="G14" s="92">
        <v>10.0</v>
      </c>
      <c r="H14" s="92">
        <v>9.0</v>
      </c>
      <c r="I14" s="92">
        <v>6.0</v>
      </c>
      <c r="J14" s="92">
        <v>11.0</v>
      </c>
      <c r="K14" s="92">
        <v>6.0</v>
      </c>
      <c r="L14" s="92">
        <v>6.0</v>
      </c>
      <c r="M14" s="102"/>
      <c r="N14" s="92">
        <v>4.0</v>
      </c>
      <c r="O14" s="102"/>
    </row>
    <row r="15">
      <c r="A15" s="3" t="s">
        <v>34</v>
      </c>
      <c r="B15" s="100">
        <v>23.0</v>
      </c>
      <c r="C15" s="100">
        <v>29.0</v>
      </c>
      <c r="D15" s="100">
        <v>29.0</v>
      </c>
      <c r="E15" s="101">
        <v>29.0</v>
      </c>
      <c r="F15" s="120"/>
      <c r="G15" s="92">
        <v>25.0</v>
      </c>
      <c r="H15" s="92">
        <v>28.0</v>
      </c>
      <c r="I15" s="92">
        <v>27.0</v>
      </c>
      <c r="J15" s="92">
        <v>29.0</v>
      </c>
      <c r="K15" s="92">
        <v>28.0</v>
      </c>
      <c r="L15" s="92">
        <v>28.0</v>
      </c>
      <c r="M15" s="102"/>
      <c r="N15" s="92">
        <v>27.0</v>
      </c>
      <c r="O15" s="102"/>
    </row>
    <row r="16">
      <c r="A16" s="3" t="s">
        <v>35</v>
      </c>
      <c r="B16" s="100">
        <v>12.0</v>
      </c>
      <c r="C16" s="100">
        <v>7.0</v>
      </c>
      <c r="D16" s="100">
        <v>1.0</v>
      </c>
      <c r="E16" s="101">
        <v>1.0</v>
      </c>
      <c r="F16" s="120"/>
      <c r="G16" s="92">
        <v>2.0</v>
      </c>
      <c r="H16" s="92">
        <v>8.0</v>
      </c>
      <c r="I16" s="92">
        <v>3.0</v>
      </c>
      <c r="J16" s="92">
        <v>3.0</v>
      </c>
      <c r="K16" s="92">
        <v>1.0</v>
      </c>
      <c r="L16" s="92">
        <v>3.0</v>
      </c>
      <c r="M16" s="102"/>
      <c r="N16" s="92">
        <v>7.0</v>
      </c>
      <c r="O16" s="102"/>
    </row>
    <row r="17">
      <c r="A17" s="3" t="s">
        <v>37</v>
      </c>
      <c r="B17" s="100">
        <v>13.0</v>
      </c>
      <c r="C17" s="100">
        <v>9.0</v>
      </c>
      <c r="D17" s="100">
        <v>15.0</v>
      </c>
      <c r="E17" s="101">
        <v>16.0</v>
      </c>
      <c r="F17" s="120"/>
      <c r="G17" s="92">
        <v>17.0</v>
      </c>
      <c r="H17" s="92">
        <v>19.0</v>
      </c>
      <c r="I17" s="92">
        <v>17.0</v>
      </c>
      <c r="J17" s="92">
        <v>18.0</v>
      </c>
      <c r="K17" s="92">
        <v>16.0</v>
      </c>
      <c r="L17" s="92">
        <v>18.0</v>
      </c>
      <c r="M17" s="102"/>
      <c r="N17" s="92">
        <v>21.0</v>
      </c>
      <c r="O17" s="102"/>
    </row>
    <row r="18">
      <c r="A18" s="3" t="s">
        <v>38</v>
      </c>
      <c r="B18" s="100">
        <v>29.0</v>
      </c>
      <c r="C18" s="100">
        <v>27.0</v>
      </c>
      <c r="D18" s="100">
        <v>18.0</v>
      </c>
      <c r="E18" s="101">
        <v>19.0</v>
      </c>
      <c r="F18" s="120"/>
      <c r="G18" s="92">
        <v>16.0</v>
      </c>
      <c r="H18" s="92">
        <v>14.0</v>
      </c>
      <c r="I18" s="92">
        <v>16.0</v>
      </c>
      <c r="J18" s="92">
        <v>15.0</v>
      </c>
      <c r="K18" s="92">
        <v>12.0</v>
      </c>
      <c r="L18" s="92">
        <v>14.0</v>
      </c>
      <c r="M18" s="102"/>
      <c r="N18" s="92">
        <v>19.0</v>
      </c>
      <c r="O18" s="102"/>
    </row>
    <row r="19">
      <c r="A19" s="3" t="s">
        <v>39</v>
      </c>
      <c r="B19" s="100">
        <v>27.0</v>
      </c>
      <c r="C19" s="100">
        <v>25.0</v>
      </c>
      <c r="D19" s="100">
        <v>28.0</v>
      </c>
      <c r="E19" s="101">
        <v>25.0</v>
      </c>
      <c r="F19" s="120"/>
      <c r="G19" s="92">
        <v>29.0</v>
      </c>
      <c r="H19" s="92">
        <v>29.0</v>
      </c>
      <c r="I19" s="92">
        <v>30.0</v>
      </c>
      <c r="J19" s="92">
        <v>27.0</v>
      </c>
      <c r="K19" s="92">
        <v>26.0</v>
      </c>
      <c r="L19" s="92">
        <v>29.0</v>
      </c>
      <c r="M19" s="102"/>
      <c r="N19" s="92">
        <v>29.0</v>
      </c>
      <c r="O19" s="102"/>
    </row>
    <row r="20">
      <c r="A20" s="3" t="s">
        <v>40</v>
      </c>
      <c r="B20" s="100">
        <v>17.0</v>
      </c>
      <c r="C20" s="100">
        <v>14.0</v>
      </c>
      <c r="D20" s="100">
        <v>12.0</v>
      </c>
      <c r="E20" s="101">
        <v>17.0</v>
      </c>
      <c r="F20" s="120"/>
      <c r="G20" s="92">
        <v>15.0</v>
      </c>
      <c r="H20" s="92">
        <v>14.0</v>
      </c>
      <c r="I20" s="92">
        <v>15.0</v>
      </c>
      <c r="J20" s="92">
        <v>14.0</v>
      </c>
      <c r="K20" s="92">
        <v>18.0</v>
      </c>
      <c r="L20" s="92">
        <v>13.0</v>
      </c>
      <c r="M20" s="102"/>
      <c r="N20" s="92">
        <v>11.0</v>
      </c>
      <c r="O20" s="102"/>
    </row>
    <row r="21">
      <c r="A21" s="3" t="s">
        <v>41</v>
      </c>
      <c r="B21" s="100">
        <v>20.0</v>
      </c>
      <c r="C21" s="100">
        <v>16.0</v>
      </c>
      <c r="D21" s="100">
        <v>27.0</v>
      </c>
      <c r="E21" s="101">
        <v>27.0</v>
      </c>
      <c r="F21" s="120"/>
      <c r="G21" s="92">
        <v>30.0</v>
      </c>
      <c r="H21" s="92">
        <v>30.0</v>
      </c>
      <c r="I21" s="92">
        <v>29.0</v>
      </c>
      <c r="J21" s="92">
        <v>30.0</v>
      </c>
      <c r="K21" s="92">
        <v>29.0</v>
      </c>
      <c r="L21" s="92">
        <v>30.0</v>
      </c>
      <c r="M21" s="102"/>
      <c r="N21" s="92">
        <v>30.0</v>
      </c>
      <c r="O21" s="102"/>
    </row>
    <row r="22">
      <c r="A22" s="3" t="s">
        <v>42</v>
      </c>
      <c r="B22" s="100">
        <v>5.0</v>
      </c>
      <c r="C22" s="100">
        <v>17.0</v>
      </c>
      <c r="D22" s="100">
        <v>24.0</v>
      </c>
      <c r="E22" s="101">
        <v>18.0</v>
      </c>
      <c r="F22" s="120"/>
      <c r="G22" s="92">
        <v>14.0</v>
      </c>
      <c r="H22" s="92">
        <v>13.0</v>
      </c>
      <c r="I22" s="92">
        <v>14.0</v>
      </c>
      <c r="J22" s="92">
        <v>16.0</v>
      </c>
      <c r="K22" s="92">
        <v>11.0</v>
      </c>
      <c r="L22" s="92">
        <v>8.0</v>
      </c>
      <c r="M22" s="102"/>
      <c r="N22" s="92">
        <v>12.0</v>
      </c>
      <c r="O22" s="102"/>
    </row>
    <row r="23">
      <c r="A23" s="3" t="s">
        <v>43</v>
      </c>
      <c r="B23" s="100">
        <v>25.0</v>
      </c>
      <c r="C23" s="100">
        <v>28.0</v>
      </c>
      <c r="D23" s="100">
        <v>23.0</v>
      </c>
      <c r="E23" s="101">
        <v>22.0</v>
      </c>
      <c r="F23" s="120"/>
      <c r="G23" s="92">
        <v>21.0</v>
      </c>
      <c r="H23" s="92">
        <v>26.0</v>
      </c>
      <c r="I23" s="92">
        <v>26.0</v>
      </c>
      <c r="J23" s="92">
        <v>26.0</v>
      </c>
      <c r="K23" s="92">
        <v>21.0</v>
      </c>
      <c r="L23" s="92">
        <v>26.0</v>
      </c>
      <c r="M23" s="102"/>
      <c r="N23" s="92">
        <v>24.0</v>
      </c>
      <c r="O23" s="102"/>
    </row>
    <row r="24">
      <c r="A24" s="3" t="s">
        <v>44</v>
      </c>
      <c r="B24" s="100">
        <v>30.0</v>
      </c>
      <c r="C24" s="100">
        <v>30.0</v>
      </c>
      <c r="D24" s="100">
        <v>30.0</v>
      </c>
      <c r="E24" s="101">
        <v>30.0</v>
      </c>
      <c r="F24" s="120"/>
      <c r="G24" s="92">
        <v>28.0</v>
      </c>
      <c r="H24" s="92">
        <v>27.0</v>
      </c>
      <c r="I24" s="92">
        <v>28.0</v>
      </c>
      <c r="J24" s="92">
        <v>28.0</v>
      </c>
      <c r="K24" s="92">
        <v>30.0</v>
      </c>
      <c r="L24" s="92">
        <v>27.0</v>
      </c>
      <c r="M24" s="102"/>
      <c r="N24" s="92">
        <v>28.0</v>
      </c>
      <c r="O24" s="102"/>
    </row>
    <row r="25">
      <c r="A25" s="3" t="s">
        <v>45</v>
      </c>
      <c r="B25" s="100">
        <v>10.0</v>
      </c>
      <c r="C25" s="100">
        <v>11.0</v>
      </c>
      <c r="D25" s="100">
        <v>14.0</v>
      </c>
      <c r="E25" s="101">
        <v>12.0</v>
      </c>
      <c r="F25" s="120"/>
      <c r="G25" s="92">
        <v>13.0</v>
      </c>
      <c r="H25" s="92">
        <v>12.0</v>
      </c>
      <c r="I25" s="92">
        <v>10.0</v>
      </c>
      <c r="J25" s="92">
        <v>12.0</v>
      </c>
      <c r="K25" s="92">
        <v>25.0</v>
      </c>
      <c r="L25" s="92">
        <v>21.0</v>
      </c>
      <c r="M25" s="102"/>
      <c r="N25" s="92">
        <v>22.0</v>
      </c>
      <c r="O25" s="102"/>
    </row>
    <row r="26">
      <c r="A26" s="3" t="s">
        <v>46</v>
      </c>
      <c r="B26" s="100">
        <v>7.0</v>
      </c>
      <c r="C26" s="100">
        <v>10.0</v>
      </c>
      <c r="D26" s="100">
        <v>5.0</v>
      </c>
      <c r="E26" s="101">
        <v>3.0</v>
      </c>
      <c r="F26" s="120"/>
      <c r="G26" s="92">
        <v>3.0</v>
      </c>
      <c r="H26" s="92">
        <v>2.0</v>
      </c>
      <c r="I26" s="92">
        <v>8.0</v>
      </c>
      <c r="J26" s="92">
        <v>6.0</v>
      </c>
      <c r="K26" s="92">
        <v>5.0</v>
      </c>
      <c r="L26" s="92">
        <v>11.0</v>
      </c>
      <c r="M26" s="102"/>
      <c r="N26" s="92">
        <v>8.0</v>
      </c>
      <c r="O26" s="102"/>
    </row>
    <row r="27">
      <c r="A27" s="3" t="s">
        <v>47</v>
      </c>
      <c r="B27" s="100">
        <v>22.0</v>
      </c>
      <c r="C27" s="100">
        <v>20.0</v>
      </c>
      <c r="D27" s="100">
        <v>13.0</v>
      </c>
      <c r="E27" s="101">
        <v>15.0</v>
      </c>
      <c r="F27" s="120"/>
      <c r="G27" s="92">
        <v>20.0</v>
      </c>
      <c r="H27" s="92">
        <v>23.0</v>
      </c>
      <c r="I27" s="92">
        <v>22.0</v>
      </c>
      <c r="J27" s="92">
        <v>23.0</v>
      </c>
      <c r="K27" s="92">
        <v>23.0</v>
      </c>
      <c r="L27" s="92">
        <v>25.0</v>
      </c>
      <c r="M27" s="102"/>
      <c r="N27" s="92">
        <v>26.0</v>
      </c>
      <c r="O27" s="102"/>
    </row>
    <row r="28">
      <c r="A28" s="3" t="s">
        <v>48</v>
      </c>
      <c r="B28" s="100">
        <v>1.0</v>
      </c>
      <c r="C28" s="100">
        <v>1.0</v>
      </c>
      <c r="D28" s="100">
        <v>11.0</v>
      </c>
      <c r="E28" s="101">
        <v>4.0</v>
      </c>
      <c r="F28" s="120"/>
      <c r="G28" s="92">
        <v>12.0</v>
      </c>
      <c r="H28" s="92">
        <v>11.0</v>
      </c>
      <c r="I28" s="92">
        <v>7.0</v>
      </c>
      <c r="J28" s="92">
        <v>8.0</v>
      </c>
      <c r="K28" s="92">
        <v>9.0</v>
      </c>
      <c r="L28" s="92">
        <v>7.0</v>
      </c>
      <c r="M28" s="102"/>
      <c r="N28" s="92">
        <v>3.0</v>
      </c>
      <c r="O28" s="102"/>
    </row>
    <row r="29">
      <c r="A29" s="3" t="s">
        <v>49</v>
      </c>
      <c r="B29" s="100">
        <v>11.0</v>
      </c>
      <c r="C29" s="100">
        <v>12.0</v>
      </c>
      <c r="D29" s="100">
        <v>4.0</v>
      </c>
      <c r="E29" s="101">
        <v>5.0</v>
      </c>
      <c r="F29" s="120"/>
      <c r="G29" s="92">
        <v>5.0</v>
      </c>
      <c r="H29" s="92">
        <v>4.0</v>
      </c>
      <c r="I29" s="92">
        <v>12.0</v>
      </c>
      <c r="J29" s="92">
        <v>5.0</v>
      </c>
      <c r="K29" s="92">
        <v>3.0</v>
      </c>
      <c r="L29" s="92">
        <v>12.0</v>
      </c>
      <c r="M29" s="102"/>
      <c r="N29" s="92">
        <v>16.0</v>
      </c>
      <c r="O29" s="102"/>
    </row>
    <row r="30">
      <c r="A30" s="3" t="s">
        <v>50</v>
      </c>
      <c r="B30" s="100">
        <v>28.0</v>
      </c>
      <c r="C30" s="100">
        <v>23.0</v>
      </c>
      <c r="D30" s="100">
        <v>20.0</v>
      </c>
      <c r="E30" s="101">
        <v>23.0</v>
      </c>
      <c r="F30" s="120"/>
      <c r="G30" s="92">
        <v>22.0</v>
      </c>
      <c r="H30" s="92">
        <v>21.0</v>
      </c>
      <c r="I30" s="92">
        <v>23.0</v>
      </c>
      <c r="J30" s="92">
        <v>24.0</v>
      </c>
      <c r="K30" s="92">
        <v>22.0</v>
      </c>
      <c r="L30" s="92">
        <v>19.0</v>
      </c>
      <c r="M30" s="102"/>
      <c r="N30" s="92">
        <v>13.0</v>
      </c>
      <c r="O30" s="102"/>
    </row>
    <row r="31">
      <c r="A31" s="3" t="s">
        <v>51</v>
      </c>
      <c r="B31" s="100">
        <v>15.0</v>
      </c>
      <c r="C31" s="100">
        <v>13.0</v>
      </c>
      <c r="D31" s="100">
        <v>9.0</v>
      </c>
      <c r="E31" s="101">
        <v>10.0</v>
      </c>
      <c r="F31" s="120"/>
      <c r="G31" s="92">
        <v>6.0</v>
      </c>
      <c r="H31" s="92">
        <v>10.0</v>
      </c>
      <c r="I31" s="92">
        <v>9.0</v>
      </c>
      <c r="J31" s="92">
        <v>13.0</v>
      </c>
      <c r="K31" s="92">
        <v>12.0</v>
      </c>
      <c r="L31" s="92">
        <v>16.0</v>
      </c>
      <c r="M31" s="102"/>
      <c r="N31" s="92">
        <v>18.0</v>
      </c>
      <c r="O31" s="102"/>
    </row>
    <row r="32">
      <c r="A32" s="104"/>
      <c r="B32" s="103"/>
      <c r="C32" s="103"/>
      <c r="D32" s="103"/>
      <c r="E32" s="110"/>
      <c r="F32" s="99"/>
    </row>
    <row r="33">
      <c r="A33" s="104"/>
      <c r="B33" s="94" t="str">
        <f>POST!M10</f>
        <v>Again do not make changes to the cells. Someone moved a cell &amp; it's contents and it messed with the formula (probably dragged and dropped it).</v>
      </c>
    </row>
    <row r="34">
      <c r="A34" s="3" t="s">
        <v>507</v>
      </c>
      <c r="B34" s="103"/>
      <c r="C34" s="6" t="str">
        <f>REC!C159</f>
        <v>2-1</v>
      </c>
      <c r="D34" s="6" t="str">
        <f>REC!D159</f>
        <v>3-4</v>
      </c>
      <c r="E34" s="6" t="str">
        <f>REC!E159</f>
        <v>5-3</v>
      </c>
      <c r="F34" s="6" t="str">
        <f>REC!F159</f>
        <v>2-5</v>
      </c>
      <c r="G34" s="6" t="str">
        <f>REC!G159</f>
        <v>6-1</v>
      </c>
      <c r="H34" s="6" t="str">
        <f>REC!H159</f>
        <v>4-4</v>
      </c>
      <c r="I34" s="6" t="str">
        <f>REC!I159</f>
        <v>4-2</v>
      </c>
      <c r="J34" s="6" t="str">
        <f>REC!J159</f>
        <v>3-4</v>
      </c>
      <c r="K34" s="6" t="str">
        <f>REC!K159</f>
        <v>0-3</v>
      </c>
      <c r="L34" s="6" t="str">
        <f>REC!L159</f>
        <v>4-4</v>
      </c>
      <c r="M34" s="6" t="str">
        <f>REC!M159</f>
        <v>5-2</v>
      </c>
      <c r="N34" s="6" t="str">
        <f>REC!N159</f>
        <v>1-5</v>
      </c>
      <c r="O34" s="6" t="str">
        <f>REC!O159</f>
        <v>-39--38</v>
      </c>
    </row>
    <row r="35">
      <c r="A35" s="52" t="s">
        <v>509</v>
      </c>
      <c r="B35" s="93"/>
      <c r="C35" s="6" t="str">
        <f>REC!C191</f>
        <v>2-1</v>
      </c>
      <c r="D35" s="6" t="str">
        <f>REC!D191</f>
        <v>5-5</v>
      </c>
      <c r="E35" s="6" t="str">
        <f>REC!E191</f>
        <v>10-8</v>
      </c>
      <c r="F35" s="6" t="str">
        <f>REC!F191</f>
        <v>12-13</v>
      </c>
      <c r="G35" s="6" t="str">
        <f>REC!G191</f>
        <v>18-14</v>
      </c>
      <c r="H35" s="6" t="str">
        <f>REC!H191</f>
        <v>22-18</v>
      </c>
      <c r="I35" s="6" t="str">
        <f>REC!I191</f>
        <v>26-20</v>
      </c>
      <c r="J35" s="6" t="str">
        <f>REC!J191</f>
        <v>29-24</v>
      </c>
      <c r="K35" s="6" t="str">
        <f>REC!K191</f>
        <v>29-27</v>
      </c>
      <c r="L35" s="6" t="str">
        <f>REC!L191</f>
        <v>33-31</v>
      </c>
      <c r="M35" s="6" t="str">
        <f>REC!M191</f>
        <v>38-33</v>
      </c>
      <c r="N35" s="6" t="str">
        <f>REC!N191</f>
        <v>39-38</v>
      </c>
      <c r="O35" s="6" t="str">
        <f>REC!O191</f>
        <v>-</v>
      </c>
      <c r="P35" s="62"/>
      <c r="Q35" s="62"/>
      <c r="R35" s="62"/>
      <c r="S35" s="62"/>
      <c r="T35" s="104"/>
    </row>
    <row r="36">
      <c r="A36" s="52" t="s">
        <v>270</v>
      </c>
      <c r="B36" s="63" t="s">
        <v>793</v>
      </c>
      <c r="C36" s="63" t="s">
        <v>424</v>
      </c>
      <c r="D36" s="63" t="s">
        <v>794</v>
      </c>
      <c r="E36" s="63" t="s">
        <v>795</v>
      </c>
      <c r="F36" s="93"/>
      <c r="G36" s="63" t="s">
        <v>796</v>
      </c>
      <c r="H36" s="63" t="s">
        <v>797</v>
      </c>
      <c r="I36" s="63" t="s">
        <v>798</v>
      </c>
      <c r="J36" s="63" t="s">
        <v>799</v>
      </c>
      <c r="K36" s="123" t="s">
        <v>800</v>
      </c>
      <c r="L36" s="63" t="s">
        <v>801</v>
      </c>
      <c r="M36" s="52" t="s">
        <v>802</v>
      </c>
      <c r="N36" s="52" t="s">
        <v>803</v>
      </c>
      <c r="O36" s="48"/>
      <c r="P36" s="48"/>
      <c r="Q36" s="48"/>
      <c r="R36" s="48"/>
      <c r="S36" s="48"/>
      <c r="T36" s="104"/>
    </row>
  </sheetData>
  <autoFilter ref="$A$1:$O$31"/>
  <mergeCells count="1">
    <mergeCell ref="B33:P33"/>
  </mergeCells>
  <conditionalFormatting sqref="A1">
    <cfRule type="containsText" dxfId="3" priority="1" operator="containsText" text="SORT BY COLUMN A">
      <formula>NOT(ISERROR(SEARCH(("SORT BY COLUMN A"),(A1))))</formula>
    </cfRule>
  </conditionalFormatting>
  <hyperlinks>
    <hyperlink r:id="rId1" ref="K36"/>
  </hyperlinks>
  <drawing r:id="rId2"/>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7.29"/>
    <col customWidth="1" min="2" max="9" width="7.29"/>
    <col customWidth="1" min="10" max="10" width="9.86"/>
    <col customWidth="1" min="11" max="12" width="7.29"/>
    <col customWidth="1" min="13" max="13" width="7.14"/>
    <col customWidth="1" min="14" max="14" width="8.0"/>
    <col customWidth="1" min="15" max="19" width="7.29"/>
    <col customWidth="1" min="20" max="20" width="17.29"/>
  </cols>
  <sheetData>
    <row r="1">
      <c r="A1" s="86" t="str">
        <f>if(and(A2="Atlanta", A3="Boston", A4="Brooklyn", A5="Charlotte"),"","SORT BY COLUMN A")</f>
        <v/>
      </c>
      <c r="B1" s="47" t="str">
        <f>POST!C1</f>
        <v>0 - 10/20/2014</v>
      </c>
      <c r="C1" s="47" t="str">
        <f>POST!D1</f>
        <v>1 - 11/3/2014</v>
      </c>
      <c r="D1" s="47" t="str">
        <f>POST!E1</f>
        <v>2 - 11/17/2014</v>
      </c>
      <c r="E1" s="47" t="str">
        <f>POST!F1</f>
        <v>3 - 12/1/2014</v>
      </c>
      <c r="F1" s="47" t="str">
        <f>POST!G1</f>
        <v>4 - 12/15/2014</v>
      </c>
      <c r="G1" s="47" t="str">
        <f>POST!H1</f>
        <v>5 - 12/29/2014</v>
      </c>
      <c r="H1" s="47" t="str">
        <f>POST!I1</f>
        <v>6 - 1/12/2015</v>
      </c>
      <c r="I1" s="47" t="str">
        <f>POST!J1</f>
        <v>7 - 1/26/2015</v>
      </c>
      <c r="J1" s="47" t="str">
        <f>POST!K1</f>
        <v>8 - 2/9/2015</v>
      </c>
      <c r="K1" s="47" t="str">
        <f>POST!L1</f>
        <v>9 - 2/23/2015</v>
      </c>
      <c r="L1" s="47" t="str">
        <f>POST!M1</f>
        <v>10 - 3/9/2015</v>
      </c>
      <c r="M1" s="47" t="str">
        <f>POST!N1</f>
        <v>11 - 3/23/2015</v>
      </c>
      <c r="N1" s="47" t="str">
        <f>POST!O1</f>
        <v>12 - 4/6/2015</v>
      </c>
      <c r="O1" s="47" t="str">
        <f>POST!P1</f>
        <v>13 - 4/20/2015</v>
      </c>
      <c r="P1" s="99"/>
      <c r="Q1" s="99"/>
      <c r="S1" s="99"/>
    </row>
    <row r="2">
      <c r="A2" s="3" t="s">
        <v>1</v>
      </c>
      <c r="B2" s="100">
        <v>17.0</v>
      </c>
      <c r="C2" s="124"/>
      <c r="D2" s="100">
        <v>16.0</v>
      </c>
      <c r="E2" s="101">
        <v>12.0</v>
      </c>
      <c r="F2" s="75">
        <v>10.0</v>
      </c>
      <c r="G2" s="92">
        <v>7.0</v>
      </c>
      <c r="H2" s="92">
        <v>2.0</v>
      </c>
      <c r="I2" s="92">
        <v>2.0</v>
      </c>
      <c r="J2" s="92">
        <v>2.0</v>
      </c>
      <c r="K2" s="92">
        <v>1.0</v>
      </c>
      <c r="L2" s="92">
        <v>2.0</v>
      </c>
      <c r="M2" s="89">
        <v>3.0</v>
      </c>
      <c r="N2" s="92">
        <v>6.0</v>
      </c>
      <c r="O2" s="102"/>
    </row>
    <row r="3">
      <c r="A3" s="3" t="s">
        <v>22</v>
      </c>
      <c r="B3" s="100">
        <v>28.0</v>
      </c>
      <c r="C3" s="124"/>
      <c r="D3" s="100">
        <v>22.0</v>
      </c>
      <c r="E3" s="101">
        <v>24.0</v>
      </c>
      <c r="F3" s="75">
        <v>22.0</v>
      </c>
      <c r="G3" s="92">
        <v>21.0</v>
      </c>
      <c r="H3" s="92">
        <v>28.0</v>
      </c>
      <c r="I3" s="92">
        <v>24.0</v>
      </c>
      <c r="J3" s="92">
        <v>21.0</v>
      </c>
      <c r="K3" s="92">
        <v>22.0</v>
      </c>
      <c r="L3" s="92">
        <v>22.0</v>
      </c>
      <c r="M3" s="89">
        <v>18.0</v>
      </c>
      <c r="N3" s="92">
        <v>19.0</v>
      </c>
      <c r="O3" s="102"/>
    </row>
    <row r="4">
      <c r="A4" s="3" t="s">
        <v>23</v>
      </c>
      <c r="B4" s="100">
        <v>19.0</v>
      </c>
      <c r="C4" s="124"/>
      <c r="D4" s="100">
        <v>17.0</v>
      </c>
      <c r="E4" s="101">
        <v>19.0</v>
      </c>
      <c r="F4" s="75">
        <v>20.0</v>
      </c>
      <c r="G4" s="92">
        <v>20.0</v>
      </c>
      <c r="H4" s="92">
        <v>26.0</v>
      </c>
      <c r="I4" s="92">
        <v>22.0</v>
      </c>
      <c r="J4" s="92">
        <v>19.0</v>
      </c>
      <c r="K4" s="92">
        <v>18.0</v>
      </c>
      <c r="L4" s="92">
        <v>23.0</v>
      </c>
      <c r="M4" s="89">
        <v>21.0</v>
      </c>
      <c r="N4" s="92">
        <v>16.0</v>
      </c>
      <c r="O4" s="102"/>
    </row>
    <row r="5">
      <c r="A5" s="3" t="s">
        <v>24</v>
      </c>
      <c r="B5" s="100">
        <v>13.0</v>
      </c>
      <c r="C5" s="124"/>
      <c r="D5" s="100">
        <v>19.0</v>
      </c>
      <c r="E5" s="101">
        <v>28.0</v>
      </c>
      <c r="F5" s="75">
        <v>23.0</v>
      </c>
      <c r="G5" s="92">
        <v>23.0</v>
      </c>
      <c r="H5" s="92">
        <v>18.0</v>
      </c>
      <c r="I5" s="92">
        <v>15.0</v>
      </c>
      <c r="J5" s="92">
        <v>17.0</v>
      </c>
      <c r="K5" s="92">
        <v>17.0</v>
      </c>
      <c r="L5" s="92">
        <v>20.0</v>
      </c>
      <c r="M5" s="89">
        <v>22.0</v>
      </c>
      <c r="N5" s="92">
        <v>22.0</v>
      </c>
      <c r="O5" s="102"/>
    </row>
    <row r="6">
      <c r="A6" s="3" t="s">
        <v>25</v>
      </c>
      <c r="B6" s="100">
        <v>6.0</v>
      </c>
      <c r="C6" s="124"/>
      <c r="D6" s="100">
        <v>8.0</v>
      </c>
      <c r="E6" s="101">
        <v>9.0</v>
      </c>
      <c r="F6" s="75">
        <v>11.0</v>
      </c>
      <c r="G6" s="92">
        <v>5.0</v>
      </c>
      <c r="H6" s="92">
        <v>5.0</v>
      </c>
      <c r="I6" s="92">
        <v>9.0</v>
      </c>
      <c r="J6" s="92">
        <v>10.0</v>
      </c>
      <c r="K6" s="92">
        <v>11.0</v>
      </c>
      <c r="L6" s="92">
        <v>13.0</v>
      </c>
      <c r="M6" s="89">
        <v>12.0</v>
      </c>
      <c r="N6" s="92">
        <v>8.0</v>
      </c>
      <c r="O6" s="102"/>
    </row>
    <row r="7">
      <c r="A7" s="3" t="s">
        <v>26</v>
      </c>
      <c r="B7" s="100">
        <v>3.0</v>
      </c>
      <c r="C7" s="124"/>
      <c r="D7" s="100">
        <v>9.0</v>
      </c>
      <c r="E7" s="101">
        <v>11.0</v>
      </c>
      <c r="F7" s="75">
        <v>7.0</v>
      </c>
      <c r="G7" s="92">
        <v>9.0</v>
      </c>
      <c r="H7" s="92">
        <v>17.0</v>
      </c>
      <c r="I7" s="92">
        <v>11.0</v>
      </c>
      <c r="J7" s="92">
        <v>4.0</v>
      </c>
      <c r="K7" s="92">
        <v>4.0</v>
      </c>
      <c r="L7" s="92">
        <v>3.0</v>
      </c>
      <c r="M7" s="89">
        <v>2.0</v>
      </c>
      <c r="N7" s="92">
        <v>4.0</v>
      </c>
      <c r="O7" s="102"/>
    </row>
    <row r="8">
      <c r="A8" s="3" t="s">
        <v>27</v>
      </c>
      <c r="B8" s="100">
        <v>7.0</v>
      </c>
      <c r="C8" s="124"/>
      <c r="D8" s="100">
        <v>7.0</v>
      </c>
      <c r="E8" s="101">
        <v>7.0</v>
      </c>
      <c r="F8" s="75">
        <v>12.0</v>
      </c>
      <c r="G8" s="92">
        <v>10.0</v>
      </c>
      <c r="H8" s="92">
        <v>7.0</v>
      </c>
      <c r="I8" s="92">
        <v>5.0</v>
      </c>
      <c r="J8" s="92">
        <v>6.0</v>
      </c>
      <c r="K8" s="92">
        <v>8.0</v>
      </c>
      <c r="L8" s="92">
        <v>10.0</v>
      </c>
      <c r="M8" s="89">
        <v>11.0</v>
      </c>
      <c r="N8" s="92">
        <v>13.0</v>
      </c>
      <c r="O8" s="102"/>
    </row>
    <row r="9">
      <c r="A9" s="3" t="s">
        <v>28</v>
      </c>
      <c r="B9" s="100">
        <v>16.0</v>
      </c>
      <c r="C9" s="124"/>
      <c r="D9" s="100">
        <v>28.0</v>
      </c>
      <c r="E9" s="101">
        <v>16.0</v>
      </c>
      <c r="F9" s="75">
        <v>18.0</v>
      </c>
      <c r="G9" s="92">
        <v>18.0</v>
      </c>
      <c r="H9" s="92">
        <v>15.0</v>
      </c>
      <c r="I9" s="92">
        <v>21.0</v>
      </c>
      <c r="J9" s="92">
        <v>25.0</v>
      </c>
      <c r="K9" s="92">
        <v>23.0</v>
      </c>
      <c r="L9" s="92">
        <v>26.0</v>
      </c>
      <c r="M9" s="89">
        <v>25.0</v>
      </c>
      <c r="N9" s="92">
        <v>26.0</v>
      </c>
      <c r="O9" s="102"/>
    </row>
    <row r="10">
      <c r="A10" s="3" t="s">
        <v>29</v>
      </c>
      <c r="B10" s="100">
        <v>22.0</v>
      </c>
      <c r="C10" s="124"/>
      <c r="D10" s="100">
        <v>25.0</v>
      </c>
      <c r="E10" s="101">
        <v>29.0</v>
      </c>
      <c r="F10" s="75">
        <v>30.0</v>
      </c>
      <c r="G10" s="92">
        <v>28.0</v>
      </c>
      <c r="H10" s="92">
        <v>19.0</v>
      </c>
      <c r="I10" s="92">
        <v>16.0</v>
      </c>
      <c r="J10" s="92">
        <v>20.0</v>
      </c>
      <c r="K10" s="92">
        <v>19.0</v>
      </c>
      <c r="L10" s="92">
        <v>25.0</v>
      </c>
      <c r="M10" s="89">
        <v>23.0</v>
      </c>
      <c r="N10" s="92">
        <v>23.0</v>
      </c>
      <c r="O10" s="102"/>
    </row>
    <row r="11">
      <c r="A11" s="3" t="s">
        <v>30</v>
      </c>
      <c r="B11" s="100">
        <v>4.0</v>
      </c>
      <c r="C11" s="124"/>
      <c r="D11" s="100">
        <v>1.0</v>
      </c>
      <c r="E11" s="101">
        <v>2.0</v>
      </c>
      <c r="F11" s="75">
        <v>1.0</v>
      </c>
      <c r="G11" s="92">
        <v>2.0</v>
      </c>
      <c r="H11" s="92">
        <v>1.0</v>
      </c>
      <c r="I11" s="92">
        <v>1.0</v>
      </c>
      <c r="J11" s="92">
        <v>3.0</v>
      </c>
      <c r="K11" s="92">
        <v>3.0</v>
      </c>
      <c r="L11" s="92">
        <v>1.0</v>
      </c>
      <c r="M11" s="89">
        <v>1.0</v>
      </c>
      <c r="N11" s="92">
        <v>2.0</v>
      </c>
      <c r="O11" s="102"/>
    </row>
    <row r="12">
      <c r="A12" s="3" t="s">
        <v>31</v>
      </c>
      <c r="B12" s="100">
        <v>9.0</v>
      </c>
      <c r="C12" s="124"/>
      <c r="D12" s="100">
        <v>5.0</v>
      </c>
      <c r="E12" s="101">
        <v>5.0</v>
      </c>
      <c r="F12" s="75">
        <v>3.0</v>
      </c>
      <c r="G12" s="92">
        <v>3.0</v>
      </c>
      <c r="H12" s="92">
        <v>6.0</v>
      </c>
      <c r="I12" s="92">
        <v>7.0</v>
      </c>
      <c r="J12" s="92">
        <v>5.0</v>
      </c>
      <c r="K12" s="92">
        <v>6.0</v>
      </c>
      <c r="L12" s="92">
        <v>5.0</v>
      </c>
      <c r="M12" s="89">
        <v>6.0</v>
      </c>
      <c r="N12" s="92">
        <v>5.0</v>
      </c>
      <c r="O12" s="102"/>
    </row>
    <row r="13">
      <c r="A13" s="3" t="s">
        <v>32</v>
      </c>
      <c r="B13" s="100">
        <v>21.0</v>
      </c>
      <c r="C13" s="124"/>
      <c r="D13" s="100">
        <v>20.0</v>
      </c>
      <c r="E13" s="101">
        <v>20.0</v>
      </c>
      <c r="F13" s="75">
        <v>25.0</v>
      </c>
      <c r="G13" s="92">
        <v>22.0</v>
      </c>
      <c r="H13" s="92">
        <v>21.0</v>
      </c>
      <c r="I13" s="92">
        <v>25.0</v>
      </c>
      <c r="J13" s="92">
        <v>22.0</v>
      </c>
      <c r="K13" s="92">
        <v>24.0</v>
      </c>
      <c r="L13" s="92">
        <v>14.0</v>
      </c>
      <c r="M13" s="89">
        <v>20.0</v>
      </c>
      <c r="N13" s="92">
        <v>20.0</v>
      </c>
      <c r="O13" s="102"/>
    </row>
    <row r="14">
      <c r="A14" s="3" t="s">
        <v>33</v>
      </c>
      <c r="B14" s="100">
        <v>2.0</v>
      </c>
      <c r="C14" s="124"/>
      <c r="D14" s="100">
        <v>10.0</v>
      </c>
      <c r="E14" s="101">
        <v>8.0</v>
      </c>
      <c r="F14" s="75">
        <v>6.0</v>
      </c>
      <c r="G14" s="92">
        <v>11.0</v>
      </c>
      <c r="H14" s="92">
        <v>8.0</v>
      </c>
      <c r="I14" s="92">
        <v>4.0</v>
      </c>
      <c r="J14" s="92">
        <v>12.0</v>
      </c>
      <c r="K14" s="92">
        <v>10.0</v>
      </c>
      <c r="L14" s="92">
        <v>8.0</v>
      </c>
      <c r="M14" s="89">
        <v>7.0</v>
      </c>
      <c r="N14" s="92">
        <v>3.0</v>
      </c>
      <c r="O14" s="102"/>
    </row>
    <row r="15">
      <c r="A15" s="3" t="s">
        <v>34</v>
      </c>
      <c r="B15" s="100">
        <v>23.0</v>
      </c>
      <c r="C15" s="124"/>
      <c r="D15" s="100">
        <v>29.0</v>
      </c>
      <c r="E15" s="101">
        <v>23.0</v>
      </c>
      <c r="F15" s="75">
        <v>24.0</v>
      </c>
      <c r="G15" s="92">
        <v>25.0</v>
      </c>
      <c r="H15" s="92">
        <v>23.0</v>
      </c>
      <c r="I15" s="92">
        <v>27.0</v>
      </c>
      <c r="J15" s="92">
        <v>28.0</v>
      </c>
      <c r="K15" s="92">
        <v>26.0</v>
      </c>
      <c r="L15" s="92">
        <v>27.0</v>
      </c>
      <c r="M15" s="89">
        <v>29.0</v>
      </c>
      <c r="N15" s="92">
        <v>27.0</v>
      </c>
      <c r="O15" s="102"/>
    </row>
    <row r="16">
      <c r="A16" s="3" t="s">
        <v>35</v>
      </c>
      <c r="B16" s="100">
        <v>11.0</v>
      </c>
      <c r="C16" s="124"/>
      <c r="D16" s="100">
        <v>3.0</v>
      </c>
      <c r="E16" s="101">
        <v>1.0</v>
      </c>
      <c r="F16" s="75">
        <v>2.0</v>
      </c>
      <c r="G16" s="92">
        <v>8.0</v>
      </c>
      <c r="H16" s="92">
        <v>9.0</v>
      </c>
      <c r="I16" s="92">
        <v>3.0</v>
      </c>
      <c r="J16" s="92">
        <v>1.0</v>
      </c>
      <c r="K16" s="92">
        <v>2.0</v>
      </c>
      <c r="L16" s="92">
        <v>4.0</v>
      </c>
      <c r="M16" s="89">
        <v>3.0</v>
      </c>
      <c r="N16" s="92">
        <v>9.0</v>
      </c>
      <c r="O16" s="102"/>
    </row>
    <row r="17">
      <c r="A17" s="3" t="s">
        <v>37</v>
      </c>
      <c r="B17" s="100">
        <v>14.0</v>
      </c>
      <c r="C17" s="124"/>
      <c r="D17" s="100">
        <v>14.0</v>
      </c>
      <c r="E17" s="101">
        <v>17.0</v>
      </c>
      <c r="F17" s="75">
        <v>19.0</v>
      </c>
      <c r="G17" s="92">
        <v>17.0</v>
      </c>
      <c r="H17" s="92">
        <v>20.0</v>
      </c>
      <c r="I17" s="92">
        <v>17.0</v>
      </c>
      <c r="J17" s="92">
        <v>18.0</v>
      </c>
      <c r="K17" s="92">
        <v>25.0</v>
      </c>
      <c r="L17" s="92">
        <v>17.0</v>
      </c>
      <c r="M17" s="89">
        <v>15.0</v>
      </c>
      <c r="N17" s="92">
        <v>21.0</v>
      </c>
      <c r="O17" s="102"/>
    </row>
    <row r="18">
      <c r="A18" s="3" t="s">
        <v>38</v>
      </c>
      <c r="B18" s="100">
        <v>29.0</v>
      </c>
      <c r="C18" s="124"/>
      <c r="D18" s="100">
        <v>18.0</v>
      </c>
      <c r="E18" s="101">
        <v>14.0</v>
      </c>
      <c r="F18" s="75">
        <v>16.0</v>
      </c>
      <c r="G18" s="92">
        <v>15.0</v>
      </c>
      <c r="H18" s="92">
        <v>13.0</v>
      </c>
      <c r="I18" s="92">
        <v>19.0</v>
      </c>
      <c r="J18" s="92">
        <v>13.0</v>
      </c>
      <c r="K18" s="92">
        <v>13.0</v>
      </c>
      <c r="L18" s="92">
        <v>18.0</v>
      </c>
      <c r="M18" s="89">
        <v>19.0</v>
      </c>
      <c r="N18" s="92">
        <v>17.0</v>
      </c>
      <c r="O18" s="102"/>
    </row>
    <row r="19">
      <c r="A19" s="3" t="s">
        <v>39</v>
      </c>
      <c r="B19" s="100">
        <v>26.0</v>
      </c>
      <c r="C19" s="124"/>
      <c r="D19" s="100">
        <v>27.0</v>
      </c>
      <c r="E19" s="101">
        <v>26.0</v>
      </c>
      <c r="F19" s="75">
        <v>27.0</v>
      </c>
      <c r="G19" s="92">
        <v>27.0</v>
      </c>
      <c r="H19" s="92">
        <v>29.0</v>
      </c>
      <c r="I19" s="92">
        <v>29.0</v>
      </c>
      <c r="J19" s="92">
        <v>27.0</v>
      </c>
      <c r="K19" s="92">
        <v>27.0</v>
      </c>
      <c r="L19" s="92">
        <v>24.0</v>
      </c>
      <c r="M19" s="89">
        <v>28.0</v>
      </c>
      <c r="N19" s="92">
        <v>29.0</v>
      </c>
      <c r="O19" s="102"/>
    </row>
    <row r="20">
      <c r="A20" s="3" t="s">
        <v>40</v>
      </c>
      <c r="B20" s="100">
        <v>18.0</v>
      </c>
      <c r="C20" s="124"/>
      <c r="D20" s="100">
        <v>12.0</v>
      </c>
      <c r="E20" s="101">
        <v>18.0</v>
      </c>
      <c r="F20" s="75">
        <v>15.0</v>
      </c>
      <c r="G20" s="92">
        <v>14.0</v>
      </c>
      <c r="H20" s="92">
        <v>14.0</v>
      </c>
      <c r="I20" s="92">
        <v>18.0</v>
      </c>
      <c r="J20" s="92">
        <v>14.0</v>
      </c>
      <c r="K20" s="92">
        <v>14.0</v>
      </c>
      <c r="L20" s="92">
        <v>9.0</v>
      </c>
      <c r="M20" s="89">
        <v>17.0</v>
      </c>
      <c r="N20" s="92">
        <v>10.0</v>
      </c>
      <c r="O20" s="102"/>
    </row>
    <row r="21">
      <c r="A21" s="3" t="s">
        <v>41</v>
      </c>
      <c r="B21" s="100">
        <v>20.0</v>
      </c>
      <c r="C21" s="124"/>
      <c r="D21" s="100">
        <v>26.0</v>
      </c>
      <c r="E21" s="101">
        <v>27.0</v>
      </c>
      <c r="F21" s="75">
        <v>28.0</v>
      </c>
      <c r="G21" s="92">
        <v>30.0</v>
      </c>
      <c r="H21" s="92">
        <v>30.0</v>
      </c>
      <c r="I21" s="92">
        <v>30.0</v>
      </c>
      <c r="J21" s="92">
        <v>30.0</v>
      </c>
      <c r="K21" s="92">
        <v>28.0</v>
      </c>
      <c r="L21" s="92">
        <v>30.0</v>
      </c>
      <c r="M21" s="89">
        <v>30.0</v>
      </c>
      <c r="N21" s="92">
        <v>30.0</v>
      </c>
      <c r="O21" s="102"/>
    </row>
    <row r="22">
      <c r="A22" s="3" t="s">
        <v>42</v>
      </c>
      <c r="B22" s="100">
        <v>5.0</v>
      </c>
      <c r="C22" s="124"/>
      <c r="D22" s="100">
        <v>24.0</v>
      </c>
      <c r="E22" s="101">
        <v>21.0</v>
      </c>
      <c r="F22" s="75">
        <v>13.0</v>
      </c>
      <c r="G22" s="92">
        <v>16.0</v>
      </c>
      <c r="H22" s="92">
        <v>16.0</v>
      </c>
      <c r="I22" s="92">
        <v>14.0</v>
      </c>
      <c r="J22" s="92">
        <v>15.0</v>
      </c>
      <c r="K22" s="92">
        <v>12.0</v>
      </c>
      <c r="L22" s="92">
        <v>11.0</v>
      </c>
      <c r="M22" s="89">
        <v>10.0</v>
      </c>
      <c r="N22" s="92">
        <v>14.0</v>
      </c>
      <c r="O22" s="102"/>
    </row>
    <row r="23">
      <c r="A23" s="3" t="s">
        <v>43</v>
      </c>
      <c r="B23" s="100">
        <v>25.0</v>
      </c>
      <c r="C23" s="124"/>
      <c r="D23" s="100">
        <v>23.0</v>
      </c>
      <c r="E23" s="101">
        <v>22.0</v>
      </c>
      <c r="F23" s="75">
        <v>21.0</v>
      </c>
      <c r="G23" s="92">
        <v>24.0</v>
      </c>
      <c r="H23" s="92">
        <v>27.0</v>
      </c>
      <c r="I23" s="92">
        <v>26.0</v>
      </c>
      <c r="J23" s="92">
        <v>26.0</v>
      </c>
      <c r="K23" s="92">
        <v>30.0</v>
      </c>
      <c r="L23" s="92">
        <v>28.0</v>
      </c>
      <c r="M23" s="89">
        <v>26.0</v>
      </c>
      <c r="N23" s="92">
        <v>24.0</v>
      </c>
      <c r="O23" s="102"/>
    </row>
    <row r="24">
      <c r="A24" s="3" t="s">
        <v>44</v>
      </c>
      <c r="B24" s="100">
        <v>30.0</v>
      </c>
      <c r="C24" s="124"/>
      <c r="D24" s="100">
        <v>30.0</v>
      </c>
      <c r="E24" s="101">
        <v>30.0</v>
      </c>
      <c r="F24" s="75">
        <v>29.0</v>
      </c>
      <c r="G24" s="92">
        <v>29.0</v>
      </c>
      <c r="H24" s="92">
        <v>25.0</v>
      </c>
      <c r="I24" s="92">
        <v>28.0</v>
      </c>
      <c r="J24" s="92">
        <v>29.0</v>
      </c>
      <c r="K24" s="92">
        <v>21.0</v>
      </c>
      <c r="L24" s="92">
        <v>29.0</v>
      </c>
      <c r="M24" s="89">
        <v>27.0</v>
      </c>
      <c r="N24" s="92">
        <v>28.0</v>
      </c>
      <c r="O24" s="102"/>
    </row>
    <row r="25">
      <c r="A25" s="3" t="s">
        <v>45</v>
      </c>
      <c r="B25" s="100">
        <v>15.0</v>
      </c>
      <c r="C25" s="124"/>
      <c r="D25" s="100">
        <v>15.0</v>
      </c>
      <c r="E25" s="101">
        <v>13.0</v>
      </c>
      <c r="F25" s="75">
        <v>14.0</v>
      </c>
      <c r="G25" s="92">
        <v>13.0</v>
      </c>
      <c r="H25" s="92">
        <v>12.0</v>
      </c>
      <c r="I25" s="92">
        <v>13.0</v>
      </c>
      <c r="J25" s="92">
        <v>16.0</v>
      </c>
      <c r="K25" s="92">
        <v>16.0</v>
      </c>
      <c r="L25" s="92">
        <v>12.0</v>
      </c>
      <c r="M25" s="89">
        <v>16.0</v>
      </c>
      <c r="N25" s="92">
        <v>18.0</v>
      </c>
      <c r="O25" s="102"/>
    </row>
    <row r="26">
      <c r="A26" s="3" t="s">
        <v>46</v>
      </c>
      <c r="B26" s="100">
        <v>8.0</v>
      </c>
      <c r="C26" s="124"/>
      <c r="D26" s="100">
        <v>6.0</v>
      </c>
      <c r="E26" s="101">
        <v>3.0</v>
      </c>
      <c r="F26" s="75">
        <v>5.0</v>
      </c>
      <c r="G26" s="92">
        <v>1.0</v>
      </c>
      <c r="H26" s="92">
        <v>3.0</v>
      </c>
      <c r="I26" s="92">
        <v>8.0</v>
      </c>
      <c r="J26" s="92">
        <v>7.0</v>
      </c>
      <c r="K26" s="92">
        <v>9.0</v>
      </c>
      <c r="L26" s="92">
        <v>7.0</v>
      </c>
      <c r="M26" s="89">
        <v>8.0</v>
      </c>
      <c r="N26" s="92">
        <v>7.0</v>
      </c>
      <c r="O26" s="102"/>
    </row>
    <row r="27">
      <c r="A27" s="3" t="s">
        <v>47</v>
      </c>
      <c r="B27" s="100">
        <v>24.0</v>
      </c>
      <c r="C27" s="124"/>
      <c r="D27" s="100">
        <v>13.0</v>
      </c>
      <c r="E27" s="101">
        <v>15.0</v>
      </c>
      <c r="F27" s="75">
        <v>17.0</v>
      </c>
      <c r="G27" s="92">
        <v>19.0</v>
      </c>
      <c r="H27" s="92">
        <v>24.0</v>
      </c>
      <c r="I27" s="92">
        <v>20.0</v>
      </c>
      <c r="J27" s="92">
        <v>23.0</v>
      </c>
      <c r="K27" s="92">
        <v>20.0</v>
      </c>
      <c r="L27" s="92">
        <v>21.0</v>
      </c>
      <c r="M27" s="89">
        <v>24.0</v>
      </c>
      <c r="N27" s="92">
        <v>25.0</v>
      </c>
      <c r="O27" s="102"/>
    </row>
    <row r="28">
      <c r="A28" s="3" t="s">
        <v>48</v>
      </c>
      <c r="B28" s="100">
        <v>1.0</v>
      </c>
      <c r="C28" s="124"/>
      <c r="D28" s="100">
        <v>11.0</v>
      </c>
      <c r="E28" s="101">
        <v>4.0</v>
      </c>
      <c r="F28" s="75">
        <v>4.0</v>
      </c>
      <c r="G28" s="92">
        <v>12.0</v>
      </c>
      <c r="H28" s="92">
        <v>10.0</v>
      </c>
      <c r="I28" s="92">
        <v>6.0</v>
      </c>
      <c r="J28" s="92">
        <v>8.0</v>
      </c>
      <c r="K28" s="92">
        <v>7.0</v>
      </c>
      <c r="L28" s="92">
        <v>6.0</v>
      </c>
      <c r="M28" s="89">
        <v>5.0</v>
      </c>
      <c r="N28" s="92">
        <v>1.0</v>
      </c>
      <c r="O28" s="102"/>
    </row>
    <row r="29">
      <c r="A29" s="3" t="s">
        <v>49</v>
      </c>
      <c r="B29" s="100">
        <v>12.0</v>
      </c>
      <c r="C29" s="124"/>
      <c r="D29" s="100">
        <v>2.0</v>
      </c>
      <c r="E29" s="101">
        <v>6.0</v>
      </c>
      <c r="F29" s="75">
        <v>8.0</v>
      </c>
      <c r="G29" s="92">
        <v>4.0</v>
      </c>
      <c r="H29" s="92">
        <v>11.0</v>
      </c>
      <c r="I29" s="92">
        <v>12.0</v>
      </c>
      <c r="J29" s="92">
        <v>9.0</v>
      </c>
      <c r="K29" s="92">
        <v>5.0</v>
      </c>
      <c r="L29" s="92">
        <v>15.0</v>
      </c>
      <c r="M29" s="89">
        <v>13.0</v>
      </c>
      <c r="N29" s="92">
        <v>11.0</v>
      </c>
      <c r="O29" s="102"/>
    </row>
    <row r="30">
      <c r="A30" s="3" t="s">
        <v>50</v>
      </c>
      <c r="B30" s="100">
        <v>27.0</v>
      </c>
      <c r="C30" s="124"/>
      <c r="D30" s="100">
        <v>21.0</v>
      </c>
      <c r="E30" s="101">
        <v>25.0</v>
      </c>
      <c r="F30" s="75">
        <v>26.0</v>
      </c>
      <c r="G30" s="92">
        <v>26.0</v>
      </c>
      <c r="H30" s="92">
        <v>22.0</v>
      </c>
      <c r="I30" s="92">
        <v>23.0</v>
      </c>
      <c r="J30" s="92">
        <v>24.0</v>
      </c>
      <c r="K30" s="92">
        <v>29.0</v>
      </c>
      <c r="L30" s="92">
        <v>16.0</v>
      </c>
      <c r="M30" s="89">
        <v>14.0</v>
      </c>
      <c r="N30" s="92">
        <v>15.0</v>
      </c>
      <c r="O30" s="102"/>
    </row>
    <row r="31">
      <c r="A31" s="3" t="s">
        <v>51</v>
      </c>
      <c r="B31" s="100">
        <v>10.0</v>
      </c>
      <c r="C31" s="124"/>
      <c r="D31" s="100">
        <v>4.0</v>
      </c>
      <c r="E31" s="101">
        <v>10.0</v>
      </c>
      <c r="F31" s="75">
        <v>9.0</v>
      </c>
      <c r="G31" s="92">
        <v>6.0</v>
      </c>
      <c r="H31" s="92">
        <v>4.0</v>
      </c>
      <c r="I31" s="92">
        <v>10.0</v>
      </c>
      <c r="J31" s="92">
        <v>11.0</v>
      </c>
      <c r="K31" s="92">
        <v>15.0</v>
      </c>
      <c r="L31" s="92">
        <v>19.0</v>
      </c>
      <c r="M31" s="89">
        <v>9.0</v>
      </c>
      <c r="N31" s="92">
        <v>12.0</v>
      </c>
      <c r="O31" s="102"/>
    </row>
    <row r="32">
      <c r="A32" s="104"/>
      <c r="B32" s="103"/>
      <c r="C32" s="103"/>
      <c r="D32" s="103"/>
      <c r="E32" s="110"/>
      <c r="F32" s="99"/>
    </row>
    <row r="33">
      <c r="A33" s="104"/>
      <c r="B33" s="94" t="str">
        <f>POST!M10</f>
        <v>Again do not make changes to the cells. Someone moved a cell &amp; it's contents and it messed with the formula (probably dragged and dropped it).</v>
      </c>
    </row>
    <row r="34">
      <c r="A34" s="3" t="s">
        <v>507</v>
      </c>
      <c r="B34" s="2" t="s">
        <v>508</v>
      </c>
      <c r="C34" s="6" t="str">
        <f>REC!C160</f>
        <v>1-2</v>
      </c>
      <c r="D34" s="6" t="str">
        <f>REC!D160</f>
        <v>6-1</v>
      </c>
      <c r="E34" s="6" t="str">
        <f>REC!E160</f>
        <v>6-1</v>
      </c>
      <c r="F34" s="6" t="str">
        <f>REC!F160</f>
        <v>5-2</v>
      </c>
      <c r="G34" s="6" t="str">
        <f>REC!G160</f>
        <v>7-1</v>
      </c>
      <c r="H34" s="6" t="str">
        <f>REC!H160</f>
        <v>5-1</v>
      </c>
      <c r="I34" s="6" t="str">
        <f>REC!I160</f>
        <v>2-5</v>
      </c>
      <c r="J34" s="6" t="str">
        <f>REC!J160</f>
        <v>3-4</v>
      </c>
      <c r="K34" s="6" t="str">
        <f>REC!K160</f>
        <v>1-2</v>
      </c>
      <c r="L34" s="6" t="str">
        <f>REC!L160</f>
        <v>5-1</v>
      </c>
      <c r="M34" s="6" t="str">
        <f>REC!M160</f>
        <v>3-4</v>
      </c>
      <c r="N34" s="6" t="str">
        <f>REC!N160</f>
        <v>6-2</v>
      </c>
      <c r="O34" s="6" t="str">
        <f>REC!O160</f>
        <v>-50--26</v>
      </c>
    </row>
    <row r="35">
      <c r="A35" s="52" t="s">
        <v>509</v>
      </c>
      <c r="B35" s="63" t="s">
        <v>508</v>
      </c>
      <c r="C35" s="6" t="str">
        <f>REC!C192</f>
        <v>1-2</v>
      </c>
      <c r="D35" s="6" t="str">
        <f>REC!D192</f>
        <v>7-3</v>
      </c>
      <c r="E35" s="6" t="str">
        <f>REC!E192</f>
        <v>13-4</v>
      </c>
      <c r="F35" s="6" t="str">
        <f>REC!F192</f>
        <v>18-6</v>
      </c>
      <c r="G35" s="6" t="str">
        <f>REC!G192</f>
        <v>25-7</v>
      </c>
      <c r="H35" s="6" t="str">
        <f>REC!H192</f>
        <v>30-8</v>
      </c>
      <c r="I35" s="6" t="str">
        <f>REC!I192</f>
        <v>32-13</v>
      </c>
      <c r="J35" s="6" t="str">
        <f>REC!J192</f>
        <v>35-17</v>
      </c>
      <c r="K35" s="6" t="str">
        <f>REC!K192</f>
        <v>36-19</v>
      </c>
      <c r="L35" s="6" t="str">
        <f>REC!L192</f>
        <v>41-20</v>
      </c>
      <c r="M35" s="6" t="str">
        <f>REC!M192</f>
        <v>44-24</v>
      </c>
      <c r="N35" s="6" t="str">
        <f>REC!N192</f>
        <v>50-26</v>
      </c>
      <c r="O35" s="6" t="str">
        <f>REC!O192</f>
        <v>-</v>
      </c>
      <c r="P35" s="62"/>
      <c r="Q35" s="62"/>
      <c r="R35" s="62"/>
      <c r="S35" s="62"/>
      <c r="T35" s="104"/>
    </row>
    <row r="36">
      <c r="A36" s="52" t="s">
        <v>270</v>
      </c>
      <c r="B36" s="63" t="s">
        <v>804</v>
      </c>
      <c r="C36" s="93"/>
      <c r="D36" s="93"/>
      <c r="E36" s="63" t="s">
        <v>805</v>
      </c>
      <c r="F36" s="63" t="s">
        <v>806</v>
      </c>
      <c r="G36" s="63" t="s">
        <v>807</v>
      </c>
      <c r="H36" s="63" t="s">
        <v>808</v>
      </c>
      <c r="I36" s="63" t="s">
        <v>809</v>
      </c>
      <c r="J36" s="63" t="s">
        <v>810</v>
      </c>
      <c r="K36" s="63" t="s">
        <v>811</v>
      </c>
      <c r="L36" s="63" t="s">
        <v>812</v>
      </c>
      <c r="M36" s="52" t="s">
        <v>813</v>
      </c>
      <c r="N36" s="52" t="s">
        <v>814</v>
      </c>
      <c r="O36" s="48"/>
      <c r="P36" s="48"/>
      <c r="Q36" s="48"/>
      <c r="R36" s="48"/>
      <c r="S36" s="48"/>
      <c r="T36" s="104"/>
    </row>
  </sheetData>
  <autoFilter ref="$A$1:$O$31"/>
  <mergeCells count="1">
    <mergeCell ref="B33:P33"/>
  </mergeCells>
  <conditionalFormatting sqref="A1">
    <cfRule type="containsText" dxfId="3" priority="1" operator="containsText" text="SORT BY COLUMN A">
      <formula>NOT(ISERROR(SEARCH(("SORT BY COLUMN A"),(A1))))</formula>
    </cfRule>
  </conditionalFormatting>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7.29"/>
    <col customWidth="1" min="2" max="2" width="11.43"/>
    <col customWidth="1" min="3" max="3" width="10.29"/>
    <col customWidth="1" min="4" max="4" width="10.0"/>
    <col customWidth="1" min="5" max="5" width="6.29"/>
    <col customWidth="1" min="6" max="6" width="7.86"/>
    <col customWidth="1" min="7" max="7" width="10.86"/>
    <col customWidth="1" min="8" max="8" width="9.86"/>
    <col customWidth="1" min="9" max="9" width="9.14"/>
    <col customWidth="1" min="10" max="10" width="9.29"/>
    <col customWidth="1" min="11" max="11" width="11.14"/>
    <col customWidth="1" min="12" max="12" width="11.71"/>
    <col customWidth="1" min="13" max="13" width="7.29"/>
    <col customWidth="1" min="14" max="14" width="19.43"/>
    <col customWidth="1" min="15" max="19" width="7.29"/>
    <col customWidth="1" min="20" max="20" width="17.29"/>
  </cols>
  <sheetData>
    <row r="1">
      <c r="A1" s="86" t="str">
        <f>if(and(A2="Atlanta", A3="Boston", A4="Brooklyn", A5="Charlotte"),"","SORT BY COLUMN A")</f>
        <v/>
      </c>
      <c r="B1" s="47" t="str">
        <f>POST!C1</f>
        <v>0 - 10/20/2014</v>
      </c>
      <c r="C1" s="47" t="str">
        <f>POST!D1</f>
        <v>1 - 11/3/2014</v>
      </c>
      <c r="D1" s="47" t="str">
        <f>POST!E1</f>
        <v>2 - 11/17/2014</v>
      </c>
      <c r="E1" s="47" t="str">
        <f>POST!F1</f>
        <v>3 - 12/1/2014</v>
      </c>
      <c r="F1" s="47" t="str">
        <f>POST!G1</f>
        <v>4 - 12/15/2014</v>
      </c>
      <c r="G1" s="47" t="str">
        <f>POST!H1</f>
        <v>5 - 12/29/2014</v>
      </c>
      <c r="H1" s="47" t="str">
        <f>POST!I1</f>
        <v>6 - 1/12/2015</v>
      </c>
      <c r="I1" s="47" t="str">
        <f>POST!J1</f>
        <v>7 - 1/26/2015</v>
      </c>
      <c r="J1" s="47" t="str">
        <f>POST!K1</f>
        <v>8 - 2/9/2015</v>
      </c>
      <c r="K1" s="47" t="str">
        <f>POST!L1</f>
        <v>9 - 2/23/2015</v>
      </c>
      <c r="L1" s="47" t="str">
        <f>POST!M1</f>
        <v>10 - 3/9/2015</v>
      </c>
      <c r="M1" s="47" t="str">
        <f>POST!N1</f>
        <v>11 - 3/23/2015</v>
      </c>
      <c r="N1" s="47" t="str">
        <f>POST!O1</f>
        <v>12 - 4/6/2015</v>
      </c>
      <c r="O1" s="47" t="str">
        <f>POST!P1</f>
        <v>13 - 4/20/2015</v>
      </c>
      <c r="P1" s="99"/>
      <c r="Q1" s="99"/>
      <c r="S1" s="99"/>
    </row>
    <row r="2">
      <c r="A2" s="3" t="s">
        <v>1</v>
      </c>
      <c r="B2" s="100">
        <v>13.0</v>
      </c>
      <c r="C2" s="75">
        <v>13.0</v>
      </c>
      <c r="D2" s="102"/>
      <c r="E2" s="100">
        <v>12.0</v>
      </c>
      <c r="F2" s="75">
        <v>3.0</v>
      </c>
      <c r="G2" s="92">
        <v>2.0</v>
      </c>
      <c r="H2" s="92">
        <v>1.0</v>
      </c>
      <c r="I2" s="92">
        <v>1.0</v>
      </c>
      <c r="J2" s="92">
        <v>1.0</v>
      </c>
      <c r="K2" s="92">
        <v>1.0</v>
      </c>
      <c r="L2" s="92">
        <v>2.0</v>
      </c>
      <c r="M2" s="102"/>
      <c r="N2" s="102"/>
      <c r="O2" s="102"/>
    </row>
    <row r="3">
      <c r="A3" s="3" t="s">
        <v>22</v>
      </c>
      <c r="B3" s="100">
        <v>28.0</v>
      </c>
      <c r="C3" s="75">
        <v>25.0</v>
      </c>
      <c r="D3" s="102"/>
      <c r="E3" s="100">
        <v>24.0</v>
      </c>
      <c r="F3" s="75">
        <v>23.0</v>
      </c>
      <c r="G3" s="92">
        <v>26.0</v>
      </c>
      <c r="H3" s="92">
        <v>26.0</v>
      </c>
      <c r="I3" s="92">
        <v>26.0</v>
      </c>
      <c r="J3" s="92">
        <v>22.0</v>
      </c>
      <c r="K3" s="92">
        <v>22.0</v>
      </c>
      <c r="L3" s="92">
        <v>21.0</v>
      </c>
      <c r="M3" s="102"/>
      <c r="N3" s="102"/>
      <c r="O3" s="102"/>
    </row>
    <row r="4">
      <c r="A4" s="3" t="s">
        <v>23</v>
      </c>
      <c r="B4" s="100">
        <v>20.0</v>
      </c>
      <c r="C4" s="75">
        <v>20.0</v>
      </c>
      <c r="D4" s="102"/>
      <c r="E4" s="100">
        <v>21.0</v>
      </c>
      <c r="F4" s="75">
        <v>18.0</v>
      </c>
      <c r="G4" s="92">
        <v>18.0</v>
      </c>
      <c r="H4" s="92">
        <v>21.0</v>
      </c>
      <c r="I4" s="92">
        <v>19.0</v>
      </c>
      <c r="J4" s="92">
        <v>19.0</v>
      </c>
      <c r="K4" s="92">
        <v>19.0</v>
      </c>
      <c r="L4" s="92">
        <v>22.0</v>
      </c>
      <c r="M4" s="102"/>
      <c r="N4" s="102"/>
      <c r="O4" s="102"/>
    </row>
    <row r="5">
      <c r="A5" s="3" t="s">
        <v>24</v>
      </c>
      <c r="B5" s="100">
        <v>14.0</v>
      </c>
      <c r="C5" s="75">
        <v>15.0</v>
      </c>
      <c r="D5" s="102"/>
      <c r="E5" s="100">
        <v>25.0</v>
      </c>
      <c r="F5" s="75">
        <v>25.0</v>
      </c>
      <c r="G5" s="92">
        <v>21.0</v>
      </c>
      <c r="H5" s="92">
        <v>23.0</v>
      </c>
      <c r="I5" s="92">
        <v>18.0</v>
      </c>
      <c r="J5" s="92">
        <v>17.0</v>
      </c>
      <c r="K5" s="92">
        <v>17.0</v>
      </c>
      <c r="L5" s="92">
        <v>11.0</v>
      </c>
      <c r="M5" s="102"/>
      <c r="N5" s="102"/>
      <c r="O5" s="102"/>
    </row>
    <row r="6">
      <c r="A6" s="3" t="s">
        <v>25</v>
      </c>
      <c r="B6" s="100">
        <v>5.0</v>
      </c>
      <c r="C6" s="75">
        <v>4.0</v>
      </c>
      <c r="D6" s="102"/>
      <c r="E6" s="100">
        <v>9.0</v>
      </c>
      <c r="F6" s="75">
        <v>12.0</v>
      </c>
      <c r="G6" s="92">
        <v>7.0</v>
      </c>
      <c r="H6" s="92">
        <v>4.0</v>
      </c>
      <c r="I6" s="92">
        <v>11.0</v>
      </c>
      <c r="J6" s="92">
        <v>11.0</v>
      </c>
      <c r="K6" s="92">
        <v>11.0</v>
      </c>
      <c r="L6" s="92">
        <v>10.0</v>
      </c>
      <c r="M6" s="102"/>
      <c r="N6" s="102"/>
      <c r="O6" s="102"/>
    </row>
    <row r="7">
      <c r="A7" s="3" t="s">
        <v>26</v>
      </c>
      <c r="B7" s="100">
        <v>2.0</v>
      </c>
      <c r="C7" s="75">
        <v>2.0</v>
      </c>
      <c r="D7" s="102"/>
      <c r="E7" s="100">
        <v>11.0</v>
      </c>
      <c r="F7" s="75">
        <v>11.0</v>
      </c>
      <c r="G7" s="92">
        <v>12.0</v>
      </c>
      <c r="H7" s="92">
        <v>14.0</v>
      </c>
      <c r="I7" s="92">
        <v>12.0</v>
      </c>
      <c r="J7" s="92">
        <v>4.0</v>
      </c>
      <c r="K7" s="92">
        <v>4.0</v>
      </c>
      <c r="L7" s="92">
        <v>4.0</v>
      </c>
      <c r="M7" s="102"/>
      <c r="N7" s="102"/>
      <c r="O7" s="102"/>
    </row>
    <row r="8">
      <c r="A8" s="3" t="s">
        <v>27</v>
      </c>
      <c r="B8" s="100">
        <v>12.0</v>
      </c>
      <c r="C8" s="87">
        <v>12.0</v>
      </c>
      <c r="D8" s="125"/>
      <c r="E8" s="100">
        <v>6.0</v>
      </c>
      <c r="F8" s="75">
        <v>10.0</v>
      </c>
      <c r="G8" s="87">
        <v>8.0</v>
      </c>
      <c r="H8" s="87">
        <v>7.0</v>
      </c>
      <c r="I8" s="87">
        <v>9.0</v>
      </c>
      <c r="J8" s="87">
        <v>8.0</v>
      </c>
      <c r="K8" s="87">
        <v>8.0</v>
      </c>
      <c r="L8" s="87">
        <v>9.0</v>
      </c>
      <c r="M8" s="91"/>
      <c r="N8" s="91"/>
      <c r="O8" s="91"/>
      <c r="P8" s="62"/>
      <c r="Q8" s="62"/>
      <c r="R8" s="62"/>
      <c r="S8" s="62"/>
      <c r="T8" s="104"/>
    </row>
    <row r="9">
      <c r="A9" s="3" t="s">
        <v>28</v>
      </c>
      <c r="B9" s="100">
        <v>16.0</v>
      </c>
      <c r="C9" s="75">
        <v>19.0</v>
      </c>
      <c r="D9" s="102"/>
      <c r="E9" s="100">
        <v>16.0</v>
      </c>
      <c r="F9" s="75">
        <v>20.0</v>
      </c>
      <c r="G9" s="92">
        <v>19.0</v>
      </c>
      <c r="H9" s="92">
        <v>17.0</v>
      </c>
      <c r="I9" s="92">
        <v>21.0</v>
      </c>
      <c r="J9" s="92">
        <v>24.0</v>
      </c>
      <c r="K9" s="92">
        <v>25.0</v>
      </c>
      <c r="L9" s="92">
        <v>25.0</v>
      </c>
      <c r="M9" s="102"/>
      <c r="N9" s="102"/>
      <c r="O9" s="102"/>
    </row>
    <row r="10">
      <c r="A10" s="3" t="s">
        <v>29</v>
      </c>
      <c r="B10" s="100">
        <v>21.0</v>
      </c>
      <c r="C10" s="75">
        <v>23.0</v>
      </c>
      <c r="D10" s="102"/>
      <c r="E10" s="100">
        <v>28.0</v>
      </c>
      <c r="F10" s="75">
        <v>24.0</v>
      </c>
      <c r="G10" s="92">
        <v>23.0</v>
      </c>
      <c r="H10" s="92">
        <v>18.0</v>
      </c>
      <c r="I10" s="92">
        <v>20.0</v>
      </c>
      <c r="J10" s="92">
        <v>20.0</v>
      </c>
      <c r="K10" s="92">
        <v>20.0</v>
      </c>
      <c r="L10" s="92">
        <v>23.0</v>
      </c>
      <c r="M10" s="102"/>
      <c r="N10" s="102"/>
      <c r="O10" s="102"/>
    </row>
    <row r="11">
      <c r="A11" s="3" t="s">
        <v>30</v>
      </c>
      <c r="B11" s="100">
        <v>9.0</v>
      </c>
      <c r="C11" s="75">
        <v>7.0</v>
      </c>
      <c r="D11" s="102"/>
      <c r="E11" s="100">
        <v>1.0</v>
      </c>
      <c r="F11" s="75">
        <v>1.0</v>
      </c>
      <c r="G11" s="92">
        <v>3.0</v>
      </c>
      <c r="H11" s="92">
        <v>2.0</v>
      </c>
      <c r="I11" s="92">
        <v>2.0</v>
      </c>
      <c r="J11" s="92">
        <v>2.0</v>
      </c>
      <c r="K11" s="92">
        <v>2.0</v>
      </c>
      <c r="L11" s="92">
        <v>1.0</v>
      </c>
      <c r="M11" s="102"/>
      <c r="N11" s="102"/>
      <c r="O11" s="102"/>
    </row>
    <row r="12">
      <c r="A12" s="3" t="s">
        <v>31</v>
      </c>
      <c r="B12" s="100">
        <v>6.0</v>
      </c>
      <c r="C12" s="75">
        <v>5.0</v>
      </c>
      <c r="D12" s="102"/>
      <c r="E12" s="100">
        <v>5.0</v>
      </c>
      <c r="F12" s="75">
        <v>2.0</v>
      </c>
      <c r="G12" s="92">
        <v>5.0</v>
      </c>
      <c r="H12" s="92">
        <v>8.0</v>
      </c>
      <c r="I12" s="92">
        <v>7.0</v>
      </c>
      <c r="J12" s="92">
        <v>5.0</v>
      </c>
      <c r="K12" s="92">
        <v>5.0</v>
      </c>
      <c r="L12" s="92">
        <v>3.0</v>
      </c>
      <c r="M12" s="102"/>
      <c r="N12" s="102"/>
      <c r="O12" s="102"/>
    </row>
    <row r="13">
      <c r="A13" s="3" t="s">
        <v>32</v>
      </c>
      <c r="B13" s="100">
        <v>23.0</v>
      </c>
      <c r="C13" s="75">
        <v>22.0</v>
      </c>
      <c r="D13" s="102"/>
      <c r="E13" s="100">
        <v>20.0</v>
      </c>
      <c r="F13" s="75">
        <v>26.0</v>
      </c>
      <c r="G13" s="92">
        <v>27.0</v>
      </c>
      <c r="H13" s="92">
        <v>22.0</v>
      </c>
      <c r="I13" s="92">
        <v>25.0</v>
      </c>
      <c r="J13" s="92">
        <v>21.0</v>
      </c>
      <c r="K13" s="92">
        <v>21.0</v>
      </c>
      <c r="L13" s="92">
        <v>16.0</v>
      </c>
      <c r="M13" s="102"/>
      <c r="N13" s="102"/>
      <c r="O13" s="102"/>
    </row>
    <row r="14">
      <c r="A14" s="3" t="s">
        <v>33</v>
      </c>
      <c r="B14" s="100">
        <v>3.0</v>
      </c>
      <c r="C14" s="75">
        <v>3.0</v>
      </c>
      <c r="D14" s="102"/>
      <c r="E14" s="100">
        <v>8.0</v>
      </c>
      <c r="F14" s="75">
        <v>8.0</v>
      </c>
      <c r="G14" s="92">
        <v>11.0</v>
      </c>
      <c r="H14" s="92">
        <v>10.0</v>
      </c>
      <c r="I14" s="92">
        <v>4.0</v>
      </c>
      <c r="J14" s="92">
        <v>10.0</v>
      </c>
      <c r="K14" s="92">
        <v>10.0</v>
      </c>
      <c r="L14" s="92">
        <v>7.0</v>
      </c>
      <c r="M14" s="102"/>
      <c r="N14" s="102"/>
      <c r="O14" s="102"/>
    </row>
    <row r="15">
      <c r="A15" s="3" t="s">
        <v>34</v>
      </c>
      <c r="B15" s="100">
        <v>24.0</v>
      </c>
      <c r="C15" s="75">
        <v>29.0</v>
      </c>
      <c r="D15" s="102"/>
      <c r="E15" s="100">
        <v>29.0</v>
      </c>
      <c r="F15" s="75">
        <v>21.0</v>
      </c>
      <c r="G15" s="92">
        <v>25.0</v>
      </c>
      <c r="H15" s="92">
        <v>25.0</v>
      </c>
      <c r="I15" s="92">
        <v>27.0</v>
      </c>
      <c r="J15" s="92">
        <v>30.0</v>
      </c>
      <c r="K15" s="92">
        <v>28.0</v>
      </c>
      <c r="L15" s="92">
        <v>27.0</v>
      </c>
      <c r="M15" s="102"/>
      <c r="N15" s="102"/>
      <c r="O15" s="102"/>
    </row>
    <row r="16">
      <c r="A16" s="3" t="s">
        <v>35</v>
      </c>
      <c r="B16" s="100">
        <v>10.0</v>
      </c>
      <c r="C16" s="75">
        <v>9.0</v>
      </c>
      <c r="D16" s="102"/>
      <c r="E16" s="100">
        <v>2.0</v>
      </c>
      <c r="F16" s="75">
        <v>4.0</v>
      </c>
      <c r="G16" s="92">
        <v>6.0</v>
      </c>
      <c r="H16" s="92">
        <v>6.0</v>
      </c>
      <c r="I16" s="92">
        <v>3.0</v>
      </c>
      <c r="J16" s="92">
        <v>3.0</v>
      </c>
      <c r="K16" s="92">
        <v>3.0</v>
      </c>
      <c r="L16" s="92">
        <v>5.0</v>
      </c>
      <c r="M16" s="102"/>
      <c r="N16" s="102"/>
      <c r="O16" s="102"/>
    </row>
    <row r="17">
      <c r="A17" s="3" t="s">
        <v>37</v>
      </c>
      <c r="B17" s="100">
        <v>15.0</v>
      </c>
      <c r="C17" s="75">
        <v>10.0</v>
      </c>
      <c r="D17" s="102"/>
      <c r="E17" s="100">
        <v>15.0</v>
      </c>
      <c r="F17" s="75">
        <v>19.0</v>
      </c>
      <c r="G17" s="92">
        <v>17.0</v>
      </c>
      <c r="H17" s="92">
        <v>19.0</v>
      </c>
      <c r="I17" s="92">
        <v>17.0</v>
      </c>
      <c r="J17" s="92">
        <v>18.0</v>
      </c>
      <c r="K17" s="92">
        <v>18.0</v>
      </c>
      <c r="L17" s="92">
        <v>19.0</v>
      </c>
      <c r="M17" s="102"/>
      <c r="N17" s="102"/>
      <c r="O17" s="102"/>
    </row>
    <row r="18">
      <c r="A18" s="3" t="s">
        <v>38</v>
      </c>
      <c r="B18" s="100">
        <v>27.0</v>
      </c>
      <c r="C18" s="75">
        <v>26.0</v>
      </c>
      <c r="D18" s="102"/>
      <c r="E18" s="100">
        <v>17.0</v>
      </c>
      <c r="F18" s="75">
        <v>14.0</v>
      </c>
      <c r="G18" s="92">
        <v>16.0</v>
      </c>
      <c r="H18" s="92">
        <v>13.0</v>
      </c>
      <c r="I18" s="92">
        <v>16.0</v>
      </c>
      <c r="J18" s="92">
        <v>12.0</v>
      </c>
      <c r="K18" s="92">
        <v>12.0</v>
      </c>
      <c r="L18" s="92">
        <v>18.0</v>
      </c>
      <c r="M18" s="102"/>
      <c r="N18" s="102"/>
      <c r="O18" s="102"/>
    </row>
    <row r="19">
      <c r="A19" s="3" t="s">
        <v>39</v>
      </c>
      <c r="B19" s="100">
        <v>26.0</v>
      </c>
      <c r="C19" s="75">
        <v>24.0</v>
      </c>
      <c r="D19" s="102"/>
      <c r="E19" s="100">
        <v>27.0</v>
      </c>
      <c r="F19" s="75">
        <v>27.0</v>
      </c>
      <c r="G19" s="92">
        <v>28.0</v>
      </c>
      <c r="H19" s="92">
        <v>29.0</v>
      </c>
      <c r="I19" s="92">
        <v>30.0</v>
      </c>
      <c r="J19" s="92">
        <v>29.0</v>
      </c>
      <c r="K19" s="92">
        <v>27.0</v>
      </c>
      <c r="L19" s="92">
        <v>29.0</v>
      </c>
      <c r="M19" s="102"/>
      <c r="N19" s="102"/>
      <c r="O19" s="102"/>
    </row>
    <row r="20">
      <c r="A20" s="3" t="s">
        <v>40</v>
      </c>
      <c r="B20" s="100">
        <v>18.0</v>
      </c>
      <c r="C20" s="75">
        <v>16.0</v>
      </c>
      <c r="D20" s="102"/>
      <c r="E20" s="100">
        <v>18.0</v>
      </c>
      <c r="F20" s="75">
        <v>15.0</v>
      </c>
      <c r="G20" s="92">
        <v>15.0</v>
      </c>
      <c r="H20" s="92">
        <v>15.0</v>
      </c>
      <c r="I20" s="92">
        <v>15.0</v>
      </c>
      <c r="J20" s="92">
        <v>14.0</v>
      </c>
      <c r="K20" s="92">
        <v>15.0</v>
      </c>
      <c r="L20" s="92">
        <v>12.0</v>
      </c>
      <c r="M20" s="102"/>
      <c r="N20" s="102"/>
      <c r="O20" s="102"/>
    </row>
    <row r="21">
      <c r="A21" s="3" t="s">
        <v>41</v>
      </c>
      <c r="B21" s="100">
        <v>19.0</v>
      </c>
      <c r="C21" s="75">
        <v>17.0</v>
      </c>
      <c r="D21" s="102"/>
      <c r="E21" s="100">
        <v>26.0</v>
      </c>
      <c r="F21" s="75">
        <v>30.0</v>
      </c>
      <c r="G21" s="92">
        <v>30.0</v>
      </c>
      <c r="H21" s="92">
        <v>30.0</v>
      </c>
      <c r="I21" s="92">
        <v>28.0</v>
      </c>
      <c r="J21" s="92">
        <v>27.0</v>
      </c>
      <c r="K21" s="92">
        <v>29.0</v>
      </c>
      <c r="L21" s="92">
        <v>30.0</v>
      </c>
      <c r="M21" s="102"/>
      <c r="N21" s="102"/>
      <c r="O21" s="102"/>
    </row>
    <row r="22">
      <c r="A22" s="3" t="s">
        <v>42</v>
      </c>
      <c r="B22" s="100">
        <v>4.0</v>
      </c>
      <c r="C22" s="75">
        <v>21.0</v>
      </c>
      <c r="D22" s="102"/>
      <c r="E22" s="100">
        <v>19.0</v>
      </c>
      <c r="F22" s="75">
        <v>13.0</v>
      </c>
      <c r="G22" s="92">
        <v>14.0</v>
      </c>
      <c r="H22" s="92">
        <v>16.0</v>
      </c>
      <c r="I22" s="92">
        <v>14.0</v>
      </c>
      <c r="J22" s="92">
        <v>16.0</v>
      </c>
      <c r="K22" s="92">
        <v>14.0</v>
      </c>
      <c r="L22" s="92">
        <v>13.0</v>
      </c>
      <c r="M22" s="102"/>
      <c r="N22" s="102"/>
      <c r="O22" s="102"/>
    </row>
    <row r="23">
      <c r="A23" s="3" t="s">
        <v>43</v>
      </c>
      <c r="B23" s="100">
        <v>25.0</v>
      </c>
      <c r="C23" s="75">
        <v>28.0</v>
      </c>
      <c r="D23" s="102"/>
      <c r="E23" s="100">
        <v>23.0</v>
      </c>
      <c r="F23" s="75">
        <v>17.0</v>
      </c>
      <c r="G23" s="92">
        <v>22.0</v>
      </c>
      <c r="H23" s="92">
        <v>27.0</v>
      </c>
      <c r="I23" s="92">
        <v>24.0</v>
      </c>
      <c r="J23" s="92">
        <v>26.0</v>
      </c>
      <c r="K23" s="92">
        <v>26.0</v>
      </c>
      <c r="L23" s="92">
        <v>26.0</v>
      </c>
      <c r="M23" s="102"/>
      <c r="N23" s="102"/>
      <c r="O23" s="102"/>
    </row>
    <row r="24">
      <c r="A24" s="3" t="s">
        <v>44</v>
      </c>
      <c r="B24" s="100">
        <v>30.0</v>
      </c>
      <c r="C24" s="75">
        <v>30.0</v>
      </c>
      <c r="D24" s="102"/>
      <c r="E24" s="100">
        <v>30.0</v>
      </c>
      <c r="F24" s="75">
        <v>29.0</v>
      </c>
      <c r="G24" s="92">
        <v>29.0</v>
      </c>
      <c r="H24" s="92">
        <v>28.0</v>
      </c>
      <c r="I24" s="92">
        <v>29.0</v>
      </c>
      <c r="J24" s="92">
        <v>28.0</v>
      </c>
      <c r="K24" s="92">
        <v>30.0</v>
      </c>
      <c r="L24" s="92">
        <v>28.0</v>
      </c>
      <c r="M24" s="102"/>
      <c r="N24" s="102"/>
      <c r="O24" s="102"/>
    </row>
    <row r="25">
      <c r="A25" s="3" t="s">
        <v>45</v>
      </c>
      <c r="B25" s="100">
        <v>17.0</v>
      </c>
      <c r="C25" s="75">
        <v>14.0</v>
      </c>
      <c r="D25" s="102"/>
      <c r="E25" s="100">
        <v>14.0</v>
      </c>
      <c r="F25" s="75">
        <v>16.0</v>
      </c>
      <c r="G25" s="92">
        <v>10.0</v>
      </c>
      <c r="H25" s="92">
        <v>12.0</v>
      </c>
      <c r="I25" s="92">
        <v>13.0</v>
      </c>
      <c r="J25" s="92">
        <v>15.0</v>
      </c>
      <c r="K25" s="92">
        <v>16.0</v>
      </c>
      <c r="L25" s="92">
        <v>15.0</v>
      </c>
      <c r="M25" s="102"/>
      <c r="N25" s="102"/>
      <c r="O25" s="102"/>
    </row>
    <row r="26">
      <c r="A26" s="3" t="s">
        <v>46</v>
      </c>
      <c r="B26" s="100">
        <v>7.0</v>
      </c>
      <c r="C26" s="75">
        <v>8.0</v>
      </c>
      <c r="D26" s="102"/>
      <c r="E26" s="100">
        <v>3.0</v>
      </c>
      <c r="F26" s="75">
        <v>6.0</v>
      </c>
      <c r="G26" s="92">
        <v>1.0</v>
      </c>
      <c r="H26" s="92">
        <v>3.0</v>
      </c>
      <c r="I26" s="92">
        <v>5.0</v>
      </c>
      <c r="J26" s="92">
        <v>9.0</v>
      </c>
      <c r="K26" s="92">
        <v>9.0</v>
      </c>
      <c r="L26" s="92">
        <v>8.0</v>
      </c>
      <c r="M26" s="102"/>
      <c r="N26" s="102"/>
      <c r="O26" s="102"/>
    </row>
    <row r="27">
      <c r="A27" s="3" t="s">
        <v>47</v>
      </c>
      <c r="B27" s="100">
        <v>22.0</v>
      </c>
      <c r="C27" s="75">
        <v>18.0</v>
      </c>
      <c r="D27" s="102"/>
      <c r="E27" s="100">
        <v>13.0</v>
      </c>
      <c r="F27" s="75">
        <v>22.0</v>
      </c>
      <c r="G27" s="92">
        <v>24.0</v>
      </c>
      <c r="H27" s="92">
        <v>20.0</v>
      </c>
      <c r="I27" s="92">
        <v>22.0</v>
      </c>
      <c r="J27" s="92">
        <v>25.0</v>
      </c>
      <c r="K27" s="92">
        <v>24.0</v>
      </c>
      <c r="L27" s="92">
        <v>24.0</v>
      </c>
      <c r="M27" s="102"/>
      <c r="N27" s="102"/>
      <c r="O27" s="102"/>
    </row>
    <row r="28">
      <c r="A28" s="3" t="s">
        <v>48</v>
      </c>
      <c r="B28" s="100">
        <v>1.0</v>
      </c>
      <c r="C28" s="101" t="s">
        <v>224</v>
      </c>
      <c r="D28" s="102"/>
      <c r="E28" s="100">
        <v>4.0</v>
      </c>
      <c r="F28" s="75">
        <v>9.0</v>
      </c>
      <c r="G28" s="92">
        <v>13.0</v>
      </c>
      <c r="H28" s="92">
        <v>11.0</v>
      </c>
      <c r="I28" s="92">
        <v>6.0</v>
      </c>
      <c r="J28" s="92">
        <v>7.0</v>
      </c>
      <c r="K28" s="92">
        <v>7.0</v>
      </c>
      <c r="L28" s="92">
        <v>6.0</v>
      </c>
      <c r="M28" s="102"/>
      <c r="N28" s="102"/>
      <c r="O28" s="102"/>
      <c r="P28" s="112"/>
      <c r="Q28" s="112"/>
      <c r="R28" s="112"/>
      <c r="S28" s="112"/>
      <c r="T28" s="106"/>
    </row>
    <row r="29">
      <c r="A29" s="3" t="s">
        <v>49</v>
      </c>
      <c r="B29" s="100">
        <v>8.0</v>
      </c>
      <c r="C29" s="75">
        <v>6.0</v>
      </c>
      <c r="D29" s="102"/>
      <c r="E29" s="100">
        <v>7.0</v>
      </c>
      <c r="F29" s="75">
        <v>7.0</v>
      </c>
      <c r="G29" s="92">
        <v>4.0</v>
      </c>
      <c r="H29" s="92">
        <v>9.0</v>
      </c>
      <c r="I29" s="92">
        <v>10.0</v>
      </c>
      <c r="J29" s="92">
        <v>6.0</v>
      </c>
      <c r="K29" s="92">
        <v>6.0</v>
      </c>
      <c r="L29" s="92">
        <v>14.0</v>
      </c>
      <c r="M29" s="102"/>
      <c r="N29" s="102"/>
      <c r="O29" s="102"/>
    </row>
    <row r="30">
      <c r="A30" s="3" t="s">
        <v>50</v>
      </c>
      <c r="B30" s="100">
        <v>29.0</v>
      </c>
      <c r="C30" s="75">
        <v>27.0</v>
      </c>
      <c r="D30" s="102"/>
      <c r="E30" s="100">
        <v>22.0</v>
      </c>
      <c r="F30" s="75">
        <v>28.0</v>
      </c>
      <c r="G30" s="92">
        <v>20.0</v>
      </c>
      <c r="H30" s="92">
        <v>24.0</v>
      </c>
      <c r="I30" s="92">
        <v>23.0</v>
      </c>
      <c r="J30" s="92">
        <v>23.0</v>
      </c>
      <c r="K30" s="92">
        <v>23.0</v>
      </c>
      <c r="L30" s="92">
        <v>17.0</v>
      </c>
      <c r="M30" s="102"/>
      <c r="N30" s="102"/>
      <c r="O30" s="102"/>
    </row>
    <row r="31">
      <c r="A31" s="3" t="s">
        <v>51</v>
      </c>
      <c r="B31" s="100">
        <v>11.0</v>
      </c>
      <c r="C31" s="75">
        <v>11.0</v>
      </c>
      <c r="D31" s="102"/>
      <c r="E31" s="100">
        <v>10.0</v>
      </c>
      <c r="F31" s="75">
        <v>5.0</v>
      </c>
      <c r="G31" s="92">
        <v>9.0</v>
      </c>
      <c r="H31" s="92">
        <v>5.0</v>
      </c>
      <c r="I31" s="92">
        <v>8.0</v>
      </c>
      <c r="J31" s="92">
        <v>13.0</v>
      </c>
      <c r="K31" s="92">
        <v>13.0</v>
      </c>
      <c r="L31" s="92">
        <v>20.0</v>
      </c>
      <c r="M31" s="102"/>
      <c r="N31" s="102"/>
      <c r="O31" s="102"/>
    </row>
    <row r="32">
      <c r="C32" s="99"/>
      <c r="E32" s="110"/>
      <c r="F32" s="99"/>
    </row>
    <row r="33">
      <c r="B33" s="94" t="str">
        <f>POST!M10</f>
        <v>Again do not make changes to the cells. Someone moved a cell &amp; it's contents and it messed with the formula (probably dragged and dropped it).</v>
      </c>
    </row>
    <row r="34">
      <c r="A34" s="3" t="s">
        <v>507</v>
      </c>
      <c r="B34" s="2" t="s">
        <v>508</v>
      </c>
      <c r="C34" s="6" t="str">
        <f>REC!C161</f>
        <v>2-1</v>
      </c>
      <c r="D34" s="6" t="str">
        <f>REC!D161</f>
        <v>4-3</v>
      </c>
      <c r="E34" s="6" t="str">
        <f>REC!E161</f>
        <v>3-4</v>
      </c>
      <c r="F34" s="6" t="str">
        <f>REC!F161</f>
        <v>2-5</v>
      </c>
      <c r="G34" s="6" t="str">
        <f>REC!G161</f>
        <v>2-4</v>
      </c>
      <c r="H34" s="6" t="str">
        <f>REC!H161</f>
        <v>3-4</v>
      </c>
      <c r="I34" s="6" t="str">
        <f>REC!I161</f>
        <v>0-6</v>
      </c>
      <c r="J34" s="6" t="str">
        <f>REC!J161</f>
        <v>2-5</v>
      </c>
      <c r="K34" s="6" t="str">
        <f>REC!K161</f>
        <v>1-3</v>
      </c>
      <c r="L34" s="6" t="str">
        <f>REC!L161</f>
        <v>2-5</v>
      </c>
      <c r="M34" s="6" t="str">
        <f>REC!M161</f>
        <v>3-5</v>
      </c>
      <c r="N34" s="6" t="str">
        <f>REC!N161</f>
        <v>2-5</v>
      </c>
      <c r="O34" s="6" t="str">
        <f>REC!O161</f>
        <v>-26--50</v>
      </c>
      <c r="P34" s="46"/>
      <c r="Q34" s="48"/>
      <c r="R34" s="48"/>
      <c r="S34" s="48"/>
      <c r="T34" s="104"/>
    </row>
    <row r="35">
      <c r="A35" s="52" t="s">
        <v>509</v>
      </c>
      <c r="B35" s="95" t="s">
        <v>508</v>
      </c>
      <c r="C35" s="6" t="str">
        <f>REC!C193</f>
        <v>2-1</v>
      </c>
      <c r="D35" s="6" t="str">
        <f>REC!D193</f>
        <v>6-4</v>
      </c>
      <c r="E35" s="6" t="str">
        <f>REC!E193</f>
        <v>9-8</v>
      </c>
      <c r="F35" s="6" t="str">
        <f>REC!F193</f>
        <v>11-13</v>
      </c>
      <c r="G35" s="6" t="str">
        <f>REC!G193</f>
        <v>13-17</v>
      </c>
      <c r="H35" s="6" t="str">
        <f>REC!H193</f>
        <v>16-21</v>
      </c>
      <c r="I35" s="6" t="str">
        <f>REC!I193</f>
        <v>16-27</v>
      </c>
      <c r="J35" s="6" t="str">
        <f>REC!J193</f>
        <v>18-32</v>
      </c>
      <c r="K35" s="6" t="str">
        <f>REC!K193</f>
        <v>19-35</v>
      </c>
      <c r="L35" s="6" t="str">
        <f>REC!L193</f>
        <v>21-40</v>
      </c>
      <c r="M35" s="6" t="str">
        <f>REC!M193</f>
        <v>24-45</v>
      </c>
      <c r="N35" s="6" t="str">
        <f>REC!N193</f>
        <v>26-50</v>
      </c>
      <c r="O35" s="6" t="str">
        <f>REC!O193</f>
        <v>-</v>
      </c>
    </row>
    <row r="36">
      <c r="A36" s="52" t="s">
        <v>270</v>
      </c>
      <c r="B36" s="93"/>
      <c r="C36" s="99"/>
      <c r="E36" s="126" t="s">
        <v>815</v>
      </c>
      <c r="F36" s="74" t="s">
        <v>816</v>
      </c>
      <c r="G36" s="2" t="s">
        <v>817</v>
      </c>
      <c r="H36" s="2" t="s">
        <v>818</v>
      </c>
      <c r="I36" s="2" t="s">
        <v>819</v>
      </c>
      <c r="J36" s="2" t="s">
        <v>820</v>
      </c>
      <c r="K36" s="2" t="s">
        <v>821</v>
      </c>
      <c r="L36" s="2" t="s">
        <v>822</v>
      </c>
      <c r="M36" s="2" t="s">
        <v>823</v>
      </c>
    </row>
    <row r="37">
      <c r="A37" s="104"/>
      <c r="B37" s="103"/>
      <c r="C37" s="99"/>
      <c r="E37" s="110"/>
      <c r="F37" s="99"/>
    </row>
    <row r="38">
      <c r="A38" s="104"/>
      <c r="B38" s="103"/>
      <c r="C38" s="99"/>
      <c r="E38" s="110"/>
      <c r="F38" s="99"/>
    </row>
    <row r="39">
      <c r="A39" s="104"/>
      <c r="B39" s="103"/>
      <c r="C39" s="99"/>
      <c r="E39" s="110"/>
      <c r="F39" s="99"/>
    </row>
  </sheetData>
  <autoFilter ref="$A$1:$O$31"/>
  <mergeCells count="1">
    <mergeCell ref="B33:P33"/>
  </mergeCells>
  <conditionalFormatting sqref="A1">
    <cfRule type="containsText" dxfId="3" priority="1" operator="containsText" text="SORT BY COLUMN A">
      <formula>NOT(ISERROR(SEARCH(("SORT BY COLUMN A"),(A1))))</formula>
    </cfRule>
  </conditionalFormatting>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7.29"/>
    <col customWidth="1" min="2" max="6" width="7.29"/>
    <col customWidth="1" min="7" max="7" width="6.43"/>
    <col customWidth="1" min="8" max="8" width="7.29"/>
    <col customWidth="1" min="9" max="14" width="13.43"/>
    <col customWidth="1" min="15" max="15" width="17.57"/>
    <col customWidth="1" min="16" max="19" width="7.29"/>
    <col customWidth="1" min="20" max="20" width="17.29"/>
  </cols>
  <sheetData>
    <row r="1">
      <c r="A1" s="86" t="str">
        <f>if(and(A2="Atlanta", A3="Boston", A4="Brooklyn", A5="Charlotte"),"","SORT BY COLUMN A")</f>
        <v/>
      </c>
      <c r="B1" s="47" t="str">
        <f>POST!C1</f>
        <v>0 - 10/20/2014</v>
      </c>
      <c r="C1" s="47" t="str">
        <f>POST!D1</f>
        <v>1 - 11/3/2014</v>
      </c>
      <c r="D1" s="47" t="str">
        <f>POST!E1</f>
        <v>2 - 11/17/2014</v>
      </c>
      <c r="E1" s="47" t="str">
        <f>POST!F1</f>
        <v>3 - 12/1/2014</v>
      </c>
      <c r="F1" s="47" t="str">
        <f>POST!G1</f>
        <v>4 - 12/15/2014</v>
      </c>
      <c r="G1" s="47" t="str">
        <f>POST!H1</f>
        <v>5 - 12/29/2014</v>
      </c>
      <c r="H1" s="47" t="str">
        <f>POST!I1</f>
        <v>6 - 1/12/2015</v>
      </c>
      <c r="I1" s="47" t="str">
        <f>POST!J1</f>
        <v>7 - 1/26/2015</v>
      </c>
      <c r="J1" s="47" t="str">
        <f>POST!K1</f>
        <v>8 - 2/9/2015</v>
      </c>
      <c r="K1" s="47" t="str">
        <f>POST!L1</f>
        <v>9 - 2/23/2015</v>
      </c>
      <c r="L1" s="47" t="str">
        <f>POST!M1</f>
        <v>10 - 3/9/2015</v>
      </c>
      <c r="M1" s="47" t="str">
        <f>POST!N1</f>
        <v>11 - 3/23/2015</v>
      </c>
      <c r="N1" s="47" t="str">
        <f>POST!O1</f>
        <v>12 - 4/6/2015</v>
      </c>
      <c r="O1" s="47" t="str">
        <f>POST!P1</f>
        <v>13 - 4/20/2015</v>
      </c>
      <c r="P1" s="64"/>
      <c r="Q1" s="64"/>
      <c r="R1" s="48"/>
      <c r="S1" s="64"/>
      <c r="T1" s="48"/>
    </row>
    <row r="2">
      <c r="A2" s="3" t="s">
        <v>1</v>
      </c>
      <c r="B2" s="87">
        <v>16.0</v>
      </c>
      <c r="C2" s="88">
        <v>18.0</v>
      </c>
      <c r="D2" s="89">
        <v>15.0</v>
      </c>
      <c r="E2" s="98"/>
      <c r="F2" s="88">
        <v>9.0</v>
      </c>
      <c r="G2" s="127"/>
      <c r="H2" s="98"/>
      <c r="I2" s="109">
        <v>1.0</v>
      </c>
      <c r="J2" s="91"/>
      <c r="K2" s="91"/>
      <c r="L2" s="89">
        <v>2.0</v>
      </c>
      <c r="M2" s="89">
        <v>3.0</v>
      </c>
      <c r="N2" s="89">
        <v>6.0</v>
      </c>
      <c r="O2" s="91"/>
      <c r="P2" s="48"/>
      <c r="Q2" s="48"/>
      <c r="R2" s="48"/>
      <c r="S2" s="48"/>
      <c r="T2" s="48"/>
    </row>
    <row r="3" ht="1.5" customHeight="1">
      <c r="A3" s="3" t="s">
        <v>22</v>
      </c>
      <c r="B3" s="87">
        <v>26.0</v>
      </c>
      <c r="C3" s="88">
        <v>24.0</v>
      </c>
      <c r="D3" s="89">
        <v>21.0</v>
      </c>
      <c r="E3" s="98"/>
      <c r="F3" s="88">
        <v>22.0</v>
      </c>
      <c r="G3" s="127"/>
      <c r="H3" s="98"/>
      <c r="I3" s="109">
        <v>25.0</v>
      </c>
      <c r="J3" s="91"/>
      <c r="K3" s="91"/>
      <c r="L3" s="89">
        <v>21.0</v>
      </c>
      <c r="M3" s="89">
        <v>18.0</v>
      </c>
      <c r="N3" s="89">
        <v>17.0</v>
      </c>
      <c r="O3" s="91"/>
      <c r="P3" s="48"/>
      <c r="Q3" s="48"/>
      <c r="R3" s="48"/>
      <c r="S3" s="48"/>
      <c r="T3" s="48"/>
    </row>
    <row r="4">
      <c r="A4" s="3" t="s">
        <v>23</v>
      </c>
      <c r="B4" s="87">
        <v>19.0</v>
      </c>
      <c r="C4" s="88">
        <v>19.0</v>
      </c>
      <c r="D4" s="89">
        <v>18.0</v>
      </c>
      <c r="E4" s="98"/>
      <c r="F4" s="88">
        <v>20.0</v>
      </c>
      <c r="G4" s="127"/>
      <c r="H4" s="98"/>
      <c r="I4" s="109">
        <v>17.0</v>
      </c>
      <c r="J4" s="91"/>
      <c r="K4" s="91"/>
      <c r="L4" s="89">
        <v>22.0</v>
      </c>
      <c r="M4" s="89">
        <v>22.0</v>
      </c>
      <c r="N4" s="89">
        <v>16.0</v>
      </c>
      <c r="O4" s="91"/>
      <c r="P4" s="48"/>
      <c r="Q4" s="48"/>
      <c r="R4" s="48"/>
      <c r="S4" s="48"/>
      <c r="T4" s="48"/>
    </row>
    <row r="5">
      <c r="A5" s="3" t="s">
        <v>24</v>
      </c>
      <c r="B5" s="87">
        <v>13.0</v>
      </c>
      <c r="C5" s="90">
        <v>12.0</v>
      </c>
      <c r="D5" s="89">
        <v>19.0</v>
      </c>
      <c r="E5" s="98"/>
      <c r="F5" s="88">
        <v>23.0</v>
      </c>
      <c r="G5" s="127"/>
      <c r="H5" s="98"/>
      <c r="I5" s="109">
        <v>20.0</v>
      </c>
      <c r="J5" s="91"/>
      <c r="K5" s="91"/>
      <c r="L5" s="89">
        <v>17.0</v>
      </c>
      <c r="M5" s="89">
        <v>21.0</v>
      </c>
      <c r="N5" s="89">
        <v>21.0</v>
      </c>
      <c r="O5" s="91"/>
      <c r="P5" s="48"/>
      <c r="Q5" s="48"/>
      <c r="R5" s="48"/>
      <c r="S5" s="48"/>
      <c r="T5" s="48"/>
    </row>
    <row r="6">
      <c r="A6" s="3" t="s">
        <v>25</v>
      </c>
      <c r="B6" s="87">
        <v>5.0</v>
      </c>
      <c r="C6" s="88">
        <v>3.0</v>
      </c>
      <c r="D6" s="89">
        <v>3.0</v>
      </c>
      <c r="E6" s="98"/>
      <c r="F6" s="88">
        <v>11.0</v>
      </c>
      <c r="G6" s="127"/>
      <c r="H6" s="98"/>
      <c r="I6" s="109">
        <v>6.0</v>
      </c>
      <c r="J6" s="91"/>
      <c r="K6" s="91"/>
      <c r="L6" s="89">
        <v>10.0</v>
      </c>
      <c r="M6" s="89">
        <v>12.0</v>
      </c>
      <c r="N6" s="89">
        <v>9.0</v>
      </c>
      <c r="O6" s="91"/>
      <c r="P6" s="48"/>
      <c r="Q6" s="48"/>
      <c r="R6" s="48"/>
      <c r="S6" s="48"/>
      <c r="T6" s="48"/>
    </row>
    <row r="7">
      <c r="A7" s="3" t="s">
        <v>26</v>
      </c>
      <c r="B7" s="87">
        <v>2.0</v>
      </c>
      <c r="C7" s="88">
        <v>2.0</v>
      </c>
      <c r="D7" s="89">
        <v>10.0</v>
      </c>
      <c r="E7" s="98"/>
      <c r="F7" s="88">
        <v>13.0</v>
      </c>
      <c r="G7" s="127"/>
      <c r="H7" s="98"/>
      <c r="I7" s="109">
        <v>8.0</v>
      </c>
      <c r="J7" s="91"/>
      <c r="K7" s="91"/>
      <c r="L7" s="89">
        <v>3.0</v>
      </c>
      <c r="M7" s="89">
        <v>2.0</v>
      </c>
      <c r="N7" s="89">
        <v>3.0</v>
      </c>
      <c r="O7" s="91"/>
      <c r="P7" s="48"/>
      <c r="Q7" s="48"/>
      <c r="R7" s="48"/>
      <c r="S7" s="48"/>
      <c r="T7" s="48"/>
    </row>
    <row r="8">
      <c r="A8" s="3" t="s">
        <v>27</v>
      </c>
      <c r="B8" s="87">
        <v>8.0</v>
      </c>
      <c r="C8" s="88">
        <v>6.0</v>
      </c>
      <c r="D8" s="89">
        <v>8.0</v>
      </c>
      <c r="E8" s="98"/>
      <c r="F8" s="88">
        <v>6.0</v>
      </c>
      <c r="G8" s="127"/>
      <c r="H8" s="98"/>
      <c r="I8" s="109">
        <v>7.0</v>
      </c>
      <c r="J8" s="91"/>
      <c r="K8" s="91"/>
      <c r="L8" s="89">
        <v>11.0</v>
      </c>
      <c r="M8" s="89">
        <v>10.0</v>
      </c>
      <c r="N8" s="89">
        <v>11.0</v>
      </c>
      <c r="O8" s="91"/>
      <c r="P8" s="48"/>
      <c r="Q8" s="48"/>
      <c r="R8" s="48"/>
      <c r="S8" s="48"/>
      <c r="T8" s="48"/>
    </row>
    <row r="9">
      <c r="A9" s="3" t="s">
        <v>28</v>
      </c>
      <c r="B9" s="87">
        <v>12.0</v>
      </c>
      <c r="C9" s="88">
        <v>17.0</v>
      </c>
      <c r="D9" s="89">
        <v>28.0</v>
      </c>
      <c r="E9" s="98"/>
      <c r="F9" s="88">
        <v>17.0</v>
      </c>
      <c r="G9" s="127"/>
      <c r="H9" s="98"/>
      <c r="I9" s="109">
        <v>21.0</v>
      </c>
      <c r="J9" s="91"/>
      <c r="K9" s="91"/>
      <c r="L9" s="89">
        <v>28.0</v>
      </c>
      <c r="M9" s="89">
        <v>24.0</v>
      </c>
      <c r="N9" s="89">
        <v>24.0</v>
      </c>
      <c r="O9" s="91"/>
      <c r="P9" s="48"/>
      <c r="Q9" s="48"/>
      <c r="R9" s="48"/>
      <c r="S9" s="48"/>
      <c r="T9" s="48"/>
    </row>
    <row r="10">
      <c r="A10" s="3" t="s">
        <v>29</v>
      </c>
      <c r="B10" s="87">
        <v>23.0</v>
      </c>
      <c r="C10" s="88">
        <v>26.0</v>
      </c>
      <c r="D10" s="89">
        <v>27.0</v>
      </c>
      <c r="E10" s="98"/>
      <c r="F10" s="88">
        <v>28.0</v>
      </c>
      <c r="G10" s="127"/>
      <c r="H10" s="98"/>
      <c r="I10" s="109">
        <v>19.0</v>
      </c>
      <c r="J10" s="91"/>
      <c r="K10" s="91"/>
      <c r="L10" s="89">
        <v>24.0</v>
      </c>
      <c r="M10" s="89">
        <v>23.0</v>
      </c>
      <c r="N10" s="89">
        <v>23.0</v>
      </c>
      <c r="O10" s="91"/>
      <c r="P10" s="48"/>
      <c r="Q10" s="48"/>
      <c r="R10" s="48"/>
      <c r="S10" s="48"/>
      <c r="T10" s="48"/>
    </row>
    <row r="11">
      <c r="A11" s="3" t="s">
        <v>30</v>
      </c>
      <c r="B11" s="87">
        <v>6.0</v>
      </c>
      <c r="C11" s="88">
        <v>4.0</v>
      </c>
      <c r="D11" s="89">
        <v>2.0</v>
      </c>
      <c r="E11" s="98"/>
      <c r="F11" s="88">
        <v>1.0</v>
      </c>
      <c r="G11" s="127"/>
      <c r="H11" s="98"/>
      <c r="I11" s="109">
        <v>2.0</v>
      </c>
      <c r="J11" s="91"/>
      <c r="K11" s="91"/>
      <c r="L11" s="89">
        <v>1.0</v>
      </c>
      <c r="M11" s="89">
        <v>1.0</v>
      </c>
      <c r="N11" s="89">
        <v>1.0</v>
      </c>
      <c r="O11" s="91"/>
      <c r="P11" s="48"/>
      <c r="Q11" s="48"/>
      <c r="R11" s="48"/>
      <c r="S11" s="48"/>
      <c r="T11" s="48"/>
    </row>
    <row r="12">
      <c r="A12" s="3" t="s">
        <v>31</v>
      </c>
      <c r="B12" s="87">
        <v>10.0</v>
      </c>
      <c r="C12" s="88">
        <v>9.0</v>
      </c>
      <c r="D12" s="89">
        <v>4.0</v>
      </c>
      <c r="E12" s="98"/>
      <c r="F12" s="88">
        <v>3.0</v>
      </c>
      <c r="G12" s="127"/>
      <c r="H12" s="98"/>
      <c r="I12" s="109">
        <v>5.0</v>
      </c>
      <c r="J12" s="91"/>
      <c r="K12" s="91"/>
      <c r="L12" s="89">
        <v>4.0</v>
      </c>
      <c r="M12" s="89">
        <v>5.0</v>
      </c>
      <c r="N12" s="89">
        <v>5.0</v>
      </c>
      <c r="O12" s="91"/>
      <c r="P12" s="48"/>
      <c r="Q12" s="48"/>
      <c r="R12" s="48"/>
      <c r="S12" s="48"/>
      <c r="T12" s="48"/>
    </row>
    <row r="13">
      <c r="A13" s="3" t="s">
        <v>32</v>
      </c>
      <c r="B13" s="87">
        <v>21.0</v>
      </c>
      <c r="C13" s="88">
        <v>21.0</v>
      </c>
      <c r="D13" s="89">
        <v>23.0</v>
      </c>
      <c r="E13" s="98"/>
      <c r="F13" s="88">
        <v>24.0</v>
      </c>
      <c r="G13" s="127"/>
      <c r="H13" s="98"/>
      <c r="I13" s="109">
        <v>26.0</v>
      </c>
      <c r="J13" s="91"/>
      <c r="K13" s="91"/>
      <c r="L13" s="89">
        <v>15.0</v>
      </c>
      <c r="M13" s="89">
        <v>20.0</v>
      </c>
      <c r="N13" s="89">
        <v>19.0</v>
      </c>
      <c r="O13" s="91"/>
      <c r="P13" s="48"/>
      <c r="Q13" s="48"/>
      <c r="R13" s="48"/>
      <c r="S13" s="48"/>
      <c r="T13" s="48"/>
    </row>
    <row r="14">
      <c r="A14" s="3" t="s">
        <v>33</v>
      </c>
      <c r="B14" s="87">
        <v>4.0</v>
      </c>
      <c r="C14" s="88">
        <v>5.0</v>
      </c>
      <c r="D14" s="89">
        <v>11.0</v>
      </c>
      <c r="E14" s="98"/>
      <c r="F14" s="88">
        <v>7.0</v>
      </c>
      <c r="G14" s="127"/>
      <c r="H14" s="98"/>
      <c r="I14" s="109">
        <v>4.0</v>
      </c>
      <c r="J14" s="91"/>
      <c r="K14" s="91"/>
      <c r="L14" s="89">
        <v>9.0</v>
      </c>
      <c r="M14" s="89">
        <v>7.0</v>
      </c>
      <c r="N14" s="89">
        <v>4.0</v>
      </c>
      <c r="O14" s="91"/>
      <c r="P14" s="48"/>
      <c r="Q14" s="48"/>
      <c r="R14" s="48"/>
      <c r="S14" s="48"/>
      <c r="T14" s="48"/>
    </row>
    <row r="15">
      <c r="A15" s="3" t="s">
        <v>34</v>
      </c>
      <c r="B15" s="87">
        <v>25.0</v>
      </c>
      <c r="C15" s="88">
        <v>29.0</v>
      </c>
      <c r="D15" s="89">
        <v>29.0</v>
      </c>
      <c r="E15" s="98"/>
      <c r="F15" s="88">
        <v>25.0</v>
      </c>
      <c r="G15" s="127"/>
      <c r="H15" s="98"/>
      <c r="I15" s="109">
        <v>27.0</v>
      </c>
      <c r="J15" s="91"/>
      <c r="K15" s="91"/>
      <c r="L15" s="89">
        <v>29.0</v>
      </c>
      <c r="M15" s="89">
        <v>29.0</v>
      </c>
      <c r="N15" s="89">
        <v>28.0</v>
      </c>
      <c r="O15" s="91"/>
      <c r="P15" s="48"/>
      <c r="Q15" s="48"/>
      <c r="R15" s="48"/>
      <c r="S15" s="48"/>
      <c r="T15" s="48"/>
    </row>
    <row r="16">
      <c r="A16" s="3" t="s">
        <v>35</v>
      </c>
      <c r="B16" s="87">
        <v>7.0</v>
      </c>
      <c r="C16" s="88">
        <v>7.0</v>
      </c>
      <c r="D16" s="89">
        <v>1.0</v>
      </c>
      <c r="E16" s="98"/>
      <c r="F16" s="88">
        <v>2.0</v>
      </c>
      <c r="G16" s="127"/>
      <c r="H16" s="98"/>
      <c r="I16" s="109">
        <v>3.0</v>
      </c>
      <c r="J16" s="91"/>
      <c r="K16" s="91"/>
      <c r="L16" s="89">
        <v>6.0</v>
      </c>
      <c r="M16" s="89">
        <v>4.0</v>
      </c>
      <c r="N16" s="89">
        <v>8.0</v>
      </c>
      <c r="O16" s="91"/>
      <c r="P16" s="48"/>
      <c r="Q16" s="48"/>
      <c r="R16" s="48"/>
      <c r="S16" s="48"/>
      <c r="T16" s="48"/>
    </row>
    <row r="17">
      <c r="A17" s="3" t="s">
        <v>37</v>
      </c>
      <c r="B17" s="87">
        <v>17.0</v>
      </c>
      <c r="C17" s="88">
        <v>10.0</v>
      </c>
      <c r="D17" s="89">
        <v>16.0</v>
      </c>
      <c r="E17" s="98"/>
      <c r="F17" s="88">
        <v>19.0</v>
      </c>
      <c r="G17" s="127"/>
      <c r="H17" s="98"/>
      <c r="I17" s="109">
        <v>18.0</v>
      </c>
      <c r="J17" s="91"/>
      <c r="K17" s="91"/>
      <c r="L17" s="89">
        <v>20.0</v>
      </c>
      <c r="M17" s="89">
        <v>16.0</v>
      </c>
      <c r="N17" s="89">
        <v>22.0</v>
      </c>
      <c r="O17" s="91"/>
      <c r="P17" s="48"/>
      <c r="Q17" s="48"/>
      <c r="R17" s="48"/>
      <c r="S17" s="48"/>
      <c r="T17" s="48"/>
    </row>
    <row r="18">
      <c r="A18" s="3" t="s">
        <v>38</v>
      </c>
      <c r="B18" s="87">
        <v>29.0</v>
      </c>
      <c r="C18" s="88">
        <v>22.0</v>
      </c>
      <c r="D18" s="89">
        <v>17.0</v>
      </c>
      <c r="E18" s="98"/>
      <c r="F18" s="88">
        <v>18.0</v>
      </c>
      <c r="G18" s="127"/>
      <c r="H18" s="98"/>
      <c r="I18" s="109">
        <v>16.0</v>
      </c>
      <c r="J18" s="91"/>
      <c r="K18" s="91"/>
      <c r="L18" s="89">
        <v>16.0</v>
      </c>
      <c r="M18" s="89">
        <v>19.0</v>
      </c>
      <c r="N18" s="89">
        <v>18.0</v>
      </c>
      <c r="O18" s="91"/>
      <c r="P18" s="48"/>
      <c r="Q18" s="48"/>
      <c r="R18" s="48"/>
      <c r="S18" s="48"/>
      <c r="T18" s="48"/>
    </row>
    <row r="19">
      <c r="A19" s="3" t="s">
        <v>39</v>
      </c>
      <c r="B19" s="87">
        <v>27.0</v>
      </c>
      <c r="C19" s="88">
        <v>27.0</v>
      </c>
      <c r="D19" s="89">
        <v>26.0</v>
      </c>
      <c r="E19" s="98"/>
      <c r="F19" s="88">
        <v>27.0</v>
      </c>
      <c r="G19" s="127"/>
      <c r="H19" s="98"/>
      <c r="I19" s="109">
        <v>28.0</v>
      </c>
      <c r="J19" s="91"/>
      <c r="K19" s="91"/>
      <c r="L19" s="89">
        <v>26.0</v>
      </c>
      <c r="M19" s="89">
        <v>28.0</v>
      </c>
      <c r="N19" s="89">
        <v>27.0</v>
      </c>
      <c r="O19" s="91"/>
      <c r="P19" s="48"/>
      <c r="Q19" s="48"/>
      <c r="R19" s="48"/>
      <c r="S19" s="48"/>
      <c r="T19" s="48"/>
    </row>
    <row r="20">
      <c r="A20" s="3" t="s">
        <v>40</v>
      </c>
      <c r="B20" s="87">
        <v>18.0</v>
      </c>
      <c r="C20" s="88">
        <v>16.0</v>
      </c>
      <c r="D20" s="89">
        <v>12.0</v>
      </c>
      <c r="E20" s="98"/>
      <c r="F20" s="88">
        <v>14.0</v>
      </c>
      <c r="G20" s="127"/>
      <c r="H20" s="98"/>
      <c r="I20" s="109">
        <v>15.0</v>
      </c>
      <c r="J20" s="91"/>
      <c r="K20" s="91"/>
      <c r="L20" s="89">
        <v>12.0</v>
      </c>
      <c r="M20" s="89">
        <v>17.0</v>
      </c>
      <c r="N20" s="89">
        <v>10.0</v>
      </c>
      <c r="O20" s="91"/>
      <c r="P20" s="48"/>
      <c r="Q20" s="48"/>
      <c r="R20" s="48"/>
      <c r="S20" s="48"/>
      <c r="T20" s="48"/>
    </row>
    <row r="21">
      <c r="A21" s="3" t="s">
        <v>41</v>
      </c>
      <c r="B21" s="87">
        <v>20.0</v>
      </c>
      <c r="C21" s="88">
        <v>20.0</v>
      </c>
      <c r="D21" s="89">
        <v>25.0</v>
      </c>
      <c r="E21" s="98"/>
      <c r="F21" s="88">
        <v>29.0</v>
      </c>
      <c r="G21" s="127"/>
      <c r="H21" s="98"/>
      <c r="I21" s="109">
        <v>30.0</v>
      </c>
      <c r="J21" s="91"/>
      <c r="K21" s="91"/>
      <c r="L21" s="89">
        <v>30.0</v>
      </c>
      <c r="M21" s="89">
        <v>30.0</v>
      </c>
      <c r="N21" s="89">
        <v>30.0</v>
      </c>
      <c r="O21" s="91"/>
      <c r="P21" s="48"/>
      <c r="Q21" s="48"/>
      <c r="R21" s="48"/>
      <c r="S21" s="48"/>
      <c r="T21" s="48"/>
    </row>
    <row r="22">
      <c r="A22" s="3" t="s">
        <v>42</v>
      </c>
      <c r="B22" s="87">
        <v>3.0</v>
      </c>
      <c r="C22" s="88">
        <v>11.0</v>
      </c>
      <c r="D22" s="89">
        <v>22.0</v>
      </c>
      <c r="E22" s="98"/>
      <c r="F22" s="88">
        <v>12.0</v>
      </c>
      <c r="G22" s="127"/>
      <c r="H22" s="98"/>
      <c r="I22" s="109">
        <v>14.0</v>
      </c>
      <c r="J22" s="91"/>
      <c r="K22" s="91"/>
      <c r="L22" s="89">
        <v>8.0</v>
      </c>
      <c r="M22" s="89">
        <v>8.0</v>
      </c>
      <c r="N22" s="89">
        <v>12.0</v>
      </c>
      <c r="O22" s="91"/>
      <c r="P22" s="48"/>
      <c r="Q22" s="48"/>
      <c r="R22" s="48"/>
      <c r="S22" s="48"/>
      <c r="T22" s="48"/>
    </row>
    <row r="23">
      <c r="A23" s="3" t="s">
        <v>43</v>
      </c>
      <c r="B23" s="87">
        <v>24.0</v>
      </c>
      <c r="C23" s="88">
        <v>25.0</v>
      </c>
      <c r="D23" s="89">
        <v>24.0</v>
      </c>
      <c r="E23" s="98"/>
      <c r="F23" s="88">
        <v>21.0</v>
      </c>
      <c r="G23" s="127"/>
      <c r="H23" s="98"/>
      <c r="I23" s="109">
        <v>24.0</v>
      </c>
      <c r="J23" s="91"/>
      <c r="K23" s="91"/>
      <c r="L23" s="89">
        <v>23.0</v>
      </c>
      <c r="M23" s="89">
        <v>26.0</v>
      </c>
      <c r="N23" s="89">
        <v>26.0</v>
      </c>
      <c r="O23" s="91"/>
      <c r="P23" s="48"/>
      <c r="Q23" s="48"/>
      <c r="R23" s="48"/>
      <c r="S23" s="48"/>
      <c r="T23" s="48"/>
    </row>
    <row r="24">
      <c r="A24" s="3" t="s">
        <v>44</v>
      </c>
      <c r="B24" s="87">
        <v>30.0</v>
      </c>
      <c r="C24" s="88">
        <v>30.0</v>
      </c>
      <c r="D24" s="89">
        <v>30.0</v>
      </c>
      <c r="E24" s="98"/>
      <c r="F24" s="88">
        <v>30.0</v>
      </c>
      <c r="G24" s="127"/>
      <c r="H24" s="98"/>
      <c r="I24" s="109">
        <v>29.0</v>
      </c>
      <c r="J24" s="91"/>
      <c r="K24" s="91"/>
      <c r="L24" s="89">
        <v>27.0</v>
      </c>
      <c r="M24" s="89">
        <v>27.0</v>
      </c>
      <c r="N24" s="89">
        <v>27.0</v>
      </c>
      <c r="O24" s="91"/>
      <c r="P24" s="48"/>
      <c r="Q24" s="48"/>
      <c r="R24" s="48"/>
      <c r="S24" s="48"/>
      <c r="T24" s="48"/>
    </row>
    <row r="25">
      <c r="A25" s="3" t="s">
        <v>45</v>
      </c>
      <c r="B25" s="87">
        <v>14.0</v>
      </c>
      <c r="C25" s="88">
        <v>13.0</v>
      </c>
      <c r="D25" s="89">
        <v>14.0</v>
      </c>
      <c r="E25" s="98"/>
      <c r="F25" s="88">
        <v>15.0</v>
      </c>
      <c r="G25" s="127"/>
      <c r="H25" s="98"/>
      <c r="I25" s="109">
        <v>11.0</v>
      </c>
      <c r="J25" s="91"/>
      <c r="K25" s="91"/>
      <c r="L25" s="89">
        <v>19.0</v>
      </c>
      <c r="M25" s="89">
        <v>15.0</v>
      </c>
      <c r="N25" s="89">
        <v>20.0</v>
      </c>
      <c r="O25" s="91"/>
      <c r="P25" s="48"/>
      <c r="Q25" s="48"/>
      <c r="R25" s="48"/>
      <c r="S25" s="48"/>
      <c r="T25" s="48"/>
    </row>
    <row r="26">
      <c r="A26" s="3" t="s">
        <v>46</v>
      </c>
      <c r="B26" s="87">
        <v>9.0</v>
      </c>
      <c r="C26" s="88">
        <v>8.0</v>
      </c>
      <c r="D26" s="89">
        <v>9.0</v>
      </c>
      <c r="E26" s="98"/>
      <c r="F26" s="88">
        <v>5.0</v>
      </c>
      <c r="G26" s="127"/>
      <c r="H26" s="98"/>
      <c r="I26" s="109">
        <v>12.0</v>
      </c>
      <c r="J26" s="91"/>
      <c r="K26" s="91"/>
      <c r="L26" s="89">
        <v>5.0</v>
      </c>
      <c r="M26" s="89">
        <v>9.0</v>
      </c>
      <c r="N26" s="89">
        <v>7.0</v>
      </c>
      <c r="O26" s="91"/>
      <c r="P26" s="48"/>
      <c r="Q26" s="48"/>
      <c r="R26" s="48"/>
      <c r="S26" s="48"/>
      <c r="T26" s="48"/>
    </row>
    <row r="27">
      <c r="A27" s="3" t="s">
        <v>47</v>
      </c>
      <c r="B27" s="87">
        <v>22.0</v>
      </c>
      <c r="C27" s="88">
        <v>23.0</v>
      </c>
      <c r="D27" s="89">
        <v>13.0</v>
      </c>
      <c r="E27" s="98"/>
      <c r="F27" s="88">
        <v>16.0</v>
      </c>
      <c r="G27" s="127"/>
      <c r="H27" s="98"/>
      <c r="I27" s="109">
        <v>22.0</v>
      </c>
      <c r="J27" s="91"/>
      <c r="K27" s="91"/>
      <c r="L27" s="89">
        <v>25.0</v>
      </c>
      <c r="M27" s="89">
        <v>25.0</v>
      </c>
      <c r="N27" s="89">
        <v>25.0</v>
      </c>
      <c r="O27" s="91"/>
      <c r="P27" s="48"/>
      <c r="Q27" s="48"/>
      <c r="R27" s="48"/>
      <c r="S27" s="48"/>
      <c r="T27" s="48"/>
    </row>
    <row r="28">
      <c r="A28" s="3" t="s">
        <v>48</v>
      </c>
      <c r="B28" s="87">
        <v>1.0</v>
      </c>
      <c r="C28" s="88">
        <v>1.0</v>
      </c>
      <c r="D28" s="89">
        <v>5.0</v>
      </c>
      <c r="E28" s="98"/>
      <c r="F28" s="88">
        <v>4.0</v>
      </c>
      <c r="G28" s="127"/>
      <c r="H28" s="98"/>
      <c r="I28" s="109">
        <v>10.0</v>
      </c>
      <c r="J28" s="91"/>
      <c r="K28" s="91"/>
      <c r="L28" s="89">
        <v>7.0</v>
      </c>
      <c r="M28" s="89">
        <v>6.0</v>
      </c>
      <c r="N28" s="89">
        <v>2.0</v>
      </c>
      <c r="O28" s="91"/>
      <c r="P28" s="48"/>
      <c r="Q28" s="48"/>
      <c r="R28" s="48"/>
      <c r="S28" s="48"/>
      <c r="T28" s="48"/>
    </row>
    <row r="29">
      <c r="A29" s="3" t="s">
        <v>49</v>
      </c>
      <c r="B29" s="87">
        <v>15.0</v>
      </c>
      <c r="C29" s="88">
        <v>15.0</v>
      </c>
      <c r="D29" s="89">
        <v>6.0</v>
      </c>
      <c r="E29" s="98"/>
      <c r="F29" s="88">
        <v>8.0</v>
      </c>
      <c r="G29" s="127"/>
      <c r="H29" s="98"/>
      <c r="I29" s="109">
        <v>13.0</v>
      </c>
      <c r="J29" s="91"/>
      <c r="K29" s="91"/>
      <c r="L29" s="89">
        <v>14.0</v>
      </c>
      <c r="M29" s="89">
        <v>14.0</v>
      </c>
      <c r="N29" s="89">
        <v>14.0</v>
      </c>
      <c r="O29" s="91"/>
      <c r="P29" s="48"/>
      <c r="Q29" s="48"/>
      <c r="R29" s="48"/>
      <c r="S29" s="48"/>
      <c r="T29" s="48"/>
    </row>
    <row r="30">
      <c r="A30" s="3" t="s">
        <v>50</v>
      </c>
      <c r="B30" s="89">
        <v>28.0</v>
      </c>
      <c r="C30" s="88">
        <v>28.0</v>
      </c>
      <c r="D30" s="89">
        <v>20.0</v>
      </c>
      <c r="E30" s="98"/>
      <c r="F30" s="88">
        <v>26.0</v>
      </c>
      <c r="G30" s="127"/>
      <c r="H30" s="98"/>
      <c r="I30" s="109">
        <v>23.0</v>
      </c>
      <c r="J30" s="91"/>
      <c r="K30" s="91"/>
      <c r="L30" s="89">
        <v>13.0</v>
      </c>
      <c r="M30" s="89">
        <v>13.0</v>
      </c>
      <c r="N30" s="89">
        <v>15.0</v>
      </c>
      <c r="O30" s="91"/>
      <c r="P30" s="48"/>
      <c r="Q30" s="48"/>
      <c r="R30" s="48"/>
      <c r="S30" s="48"/>
      <c r="T30" s="48"/>
    </row>
    <row r="31">
      <c r="A31" s="3" t="s">
        <v>51</v>
      </c>
      <c r="B31" s="89">
        <v>11.0</v>
      </c>
      <c r="C31" s="88">
        <v>14.0</v>
      </c>
      <c r="D31" s="89">
        <v>7.0</v>
      </c>
      <c r="E31" s="98"/>
      <c r="F31" s="88">
        <v>10.0</v>
      </c>
      <c r="G31" s="127"/>
      <c r="H31" s="98"/>
      <c r="I31" s="109">
        <v>9.0</v>
      </c>
      <c r="J31" s="91"/>
      <c r="K31" s="91"/>
      <c r="L31" s="52">
        <v>18.0</v>
      </c>
      <c r="M31" s="89">
        <v>11.0</v>
      </c>
      <c r="N31" s="89">
        <v>13.0</v>
      </c>
      <c r="O31" s="91"/>
      <c r="P31" s="48"/>
      <c r="Q31" s="48"/>
      <c r="R31" s="48"/>
      <c r="S31" s="48"/>
      <c r="T31" s="48"/>
    </row>
    <row r="32">
      <c r="A32" s="46"/>
      <c r="B32" s="48"/>
      <c r="C32" s="64"/>
      <c r="D32" s="48"/>
      <c r="E32" s="61"/>
      <c r="F32" s="64"/>
      <c r="G32" s="46"/>
      <c r="H32" s="61"/>
      <c r="I32" s="46"/>
      <c r="J32" s="48"/>
      <c r="K32" s="48"/>
      <c r="M32" s="48"/>
      <c r="N32" s="48"/>
      <c r="O32" s="48"/>
      <c r="P32" s="48"/>
      <c r="Q32" s="48"/>
      <c r="R32" s="48"/>
      <c r="S32" s="48"/>
      <c r="T32" s="48"/>
    </row>
    <row r="33">
      <c r="A33" s="46"/>
      <c r="B33" s="93"/>
      <c r="Q33" s="48"/>
      <c r="R33" s="48"/>
      <c r="S33" s="48"/>
      <c r="T33" s="48"/>
    </row>
    <row r="34">
      <c r="A34" s="3" t="s">
        <v>507</v>
      </c>
      <c r="B34" s="107"/>
      <c r="C34" s="6" t="str">
        <f>REC!C162</f>
        <v>1-1</v>
      </c>
      <c r="D34" s="6" t="str">
        <f>REC!D162</f>
        <v>4-3</v>
      </c>
      <c r="E34" s="6" t="str">
        <f>REC!E162</f>
        <v>7-0</v>
      </c>
      <c r="F34" s="6" t="str">
        <f>REC!F162</f>
        <v>5-3</v>
      </c>
      <c r="G34" s="6" t="str">
        <f>REC!G162</f>
        <v>2-6</v>
      </c>
      <c r="H34" s="6" t="str">
        <f>REC!H162</f>
        <v>4-2</v>
      </c>
      <c r="I34" s="6" t="str">
        <f>REC!I162</f>
        <v>6-2</v>
      </c>
      <c r="J34" s="6" t="str">
        <f>REC!J162</f>
        <v>3-2</v>
      </c>
      <c r="K34" s="6" t="str">
        <f>REC!K162</f>
        <v>2-2</v>
      </c>
      <c r="L34" s="6" t="str">
        <f>REC!L162</f>
        <v>5-2</v>
      </c>
      <c r="M34" s="6" t="str">
        <f>REC!M162</f>
        <v>5-2</v>
      </c>
      <c r="N34" s="6" t="str">
        <f>REC!N162</f>
        <v>7-1</v>
      </c>
      <c r="O34" s="6" t="str">
        <f>REC!O162</f>
        <v>-51--26</v>
      </c>
      <c r="P34" s="62"/>
      <c r="Q34" s="62"/>
      <c r="R34" s="62"/>
      <c r="S34" s="62"/>
      <c r="T34" s="96"/>
    </row>
    <row r="35">
      <c r="A35" s="52" t="s">
        <v>509</v>
      </c>
      <c r="C35" s="6" t="str">
        <f>REC!C194</f>
        <v>1-1</v>
      </c>
      <c r="D35" s="6" t="str">
        <f>REC!D194</f>
        <v>5-4</v>
      </c>
      <c r="E35" s="6" t="str">
        <f>REC!E194</f>
        <v>12-4</v>
      </c>
      <c r="F35" s="6" t="str">
        <f>REC!F194</f>
        <v>17-7</v>
      </c>
      <c r="G35" s="6" t="str">
        <f>REC!G194</f>
        <v>19-13</v>
      </c>
      <c r="H35" s="6" t="str">
        <f>REC!H194</f>
        <v>23-15</v>
      </c>
      <c r="I35" s="6" t="str">
        <f>REC!I194</f>
        <v>29-17</v>
      </c>
      <c r="J35" s="6" t="str">
        <f>REC!J194</f>
        <v>32-19</v>
      </c>
      <c r="K35" s="6" t="str">
        <f>REC!K194</f>
        <v>34-21</v>
      </c>
      <c r="L35" s="6" t="str">
        <f>REC!L194</f>
        <v>39-23</v>
      </c>
      <c r="M35" s="6" t="str">
        <f>REC!M194</f>
        <v>44-25</v>
      </c>
      <c r="N35" s="6" t="str">
        <f>REC!N194</f>
        <v>51-26</v>
      </c>
      <c r="O35" s="6" t="str">
        <f>REC!O194</f>
        <v>-</v>
      </c>
    </row>
    <row r="36">
      <c r="A36" s="52" t="s">
        <v>270</v>
      </c>
      <c r="B36" s="93"/>
      <c r="C36" s="63" t="s">
        <v>824</v>
      </c>
      <c r="F36" s="63" t="s">
        <v>825</v>
      </c>
      <c r="G36" s="93"/>
      <c r="H36" s="93"/>
      <c r="I36" s="63" t="s">
        <v>826</v>
      </c>
      <c r="J36" s="93"/>
      <c r="K36" s="93"/>
      <c r="L36" s="63" t="s">
        <v>827</v>
      </c>
      <c r="M36" s="53" t="s">
        <v>828</v>
      </c>
      <c r="N36" s="53" t="s">
        <v>829</v>
      </c>
      <c r="O36" s="62"/>
      <c r="P36" s="62"/>
      <c r="Q36" s="62"/>
      <c r="R36" s="62"/>
      <c r="S36" s="62"/>
      <c r="T36" s="46"/>
    </row>
    <row r="37">
      <c r="C37" s="93"/>
    </row>
  </sheetData>
  <autoFilter ref="$A$1:$O$31"/>
  <mergeCells count="1">
    <mergeCell ref="B33:P33"/>
  </mergeCells>
  <conditionalFormatting sqref="A1">
    <cfRule type="containsText" dxfId="3" priority="1" operator="containsText" text="SORT BY COLUMN A">
      <formula>NOT(ISERROR(SEARCH(("SORT BY COLUMN A"),(A1))))</formula>
    </cfRule>
  </conditionalFormatting>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7.29"/>
    <col customWidth="1" min="2" max="2" width="9.14"/>
    <col customWidth="1" min="3" max="19" width="7.29"/>
    <col customWidth="1" min="20" max="20" width="17.29"/>
  </cols>
  <sheetData>
    <row r="1">
      <c r="A1" s="86" t="str">
        <f>if(and(A2="Atlanta", A3="Boston", A4="Brooklyn", A5="Charlotte"),"","SORT BY COLUMN A")</f>
        <v/>
      </c>
      <c r="B1" s="47" t="str">
        <f>POST!C1</f>
        <v>0 - 10/20/2014</v>
      </c>
      <c r="C1" s="47" t="str">
        <f>POST!D1</f>
        <v>1 - 11/3/2014</v>
      </c>
      <c r="D1" s="47" t="str">
        <f>POST!E1</f>
        <v>2 - 11/17/2014</v>
      </c>
      <c r="E1" s="47" t="str">
        <f>POST!F1</f>
        <v>3 - 12/1/2014</v>
      </c>
      <c r="F1" s="47" t="str">
        <f>POST!G1</f>
        <v>4 - 12/15/2014</v>
      </c>
      <c r="G1" s="47" t="str">
        <f>POST!H1</f>
        <v>5 - 12/29/2014</v>
      </c>
      <c r="H1" s="47" t="str">
        <f>POST!I1</f>
        <v>6 - 1/12/2015</v>
      </c>
      <c r="I1" s="47" t="str">
        <f>POST!J1</f>
        <v>7 - 1/26/2015</v>
      </c>
      <c r="J1" s="47" t="str">
        <f>POST!K1</f>
        <v>8 - 2/9/2015</v>
      </c>
      <c r="K1" s="47" t="str">
        <f>POST!L1</f>
        <v>9 - 2/23/2015</v>
      </c>
      <c r="L1" s="47" t="str">
        <f>POST!M1</f>
        <v>10 - 3/9/2015</v>
      </c>
      <c r="M1" s="47" t="str">
        <f>POST!N1</f>
        <v>11 - 3/23/2015</v>
      </c>
      <c r="N1" s="47" t="str">
        <f>POST!O1</f>
        <v>12 - 4/6/2015</v>
      </c>
      <c r="O1" s="47" t="str">
        <f>POST!P1</f>
        <v>13 - 4/20/2015</v>
      </c>
      <c r="P1" s="99"/>
      <c r="Q1" s="99"/>
      <c r="S1" s="99"/>
    </row>
    <row r="2">
      <c r="A2" s="3" t="s">
        <v>1</v>
      </c>
      <c r="B2" s="92">
        <v>16.0</v>
      </c>
      <c r="C2" s="75">
        <v>20.0</v>
      </c>
      <c r="D2" s="92">
        <v>12.0</v>
      </c>
      <c r="E2" s="92">
        <v>15.0</v>
      </c>
      <c r="F2" s="101">
        <v>11.0</v>
      </c>
      <c r="G2" s="92">
        <v>9.0</v>
      </c>
      <c r="H2" s="92">
        <v>2.0</v>
      </c>
      <c r="I2" s="92">
        <v>2.0</v>
      </c>
      <c r="J2" s="92">
        <v>1.0</v>
      </c>
      <c r="K2" s="92">
        <v>2.0</v>
      </c>
      <c r="L2" s="92">
        <v>2.0</v>
      </c>
      <c r="M2" s="92">
        <v>4.0</v>
      </c>
      <c r="N2" s="92">
        <v>5.0</v>
      </c>
      <c r="O2" s="92">
        <v>4.0</v>
      </c>
    </row>
    <row r="3">
      <c r="A3" s="3" t="s">
        <v>22</v>
      </c>
      <c r="B3" s="92">
        <v>27.0</v>
      </c>
      <c r="C3" s="75">
        <v>24.0</v>
      </c>
      <c r="D3" s="92">
        <v>23.0</v>
      </c>
      <c r="E3" s="92">
        <v>24.0</v>
      </c>
      <c r="F3" s="101">
        <v>23.0</v>
      </c>
      <c r="G3" s="92">
        <v>22.0</v>
      </c>
      <c r="H3" s="92">
        <v>26.0</v>
      </c>
      <c r="I3" s="92">
        <v>23.0</v>
      </c>
      <c r="J3" s="92">
        <v>22.0</v>
      </c>
      <c r="K3" s="92">
        <v>23.0</v>
      </c>
      <c r="L3" s="92">
        <v>21.0</v>
      </c>
      <c r="M3" s="92">
        <v>19.0</v>
      </c>
      <c r="N3" s="92">
        <v>22.0</v>
      </c>
      <c r="O3" s="92">
        <v>15.0</v>
      </c>
    </row>
    <row r="4">
      <c r="A4" s="3" t="s">
        <v>23</v>
      </c>
      <c r="B4" s="92">
        <v>19.0</v>
      </c>
      <c r="C4" s="75">
        <v>21.0</v>
      </c>
      <c r="D4" s="92">
        <v>17.0</v>
      </c>
      <c r="E4" s="92">
        <v>23.0</v>
      </c>
      <c r="F4" s="101">
        <v>21.0</v>
      </c>
      <c r="G4" s="92">
        <v>17.0</v>
      </c>
      <c r="H4" s="92">
        <v>19.0</v>
      </c>
      <c r="I4" s="92">
        <v>19.0</v>
      </c>
      <c r="J4" s="92">
        <v>20.0</v>
      </c>
      <c r="K4" s="92">
        <v>16.0</v>
      </c>
      <c r="L4" s="92">
        <v>23.0</v>
      </c>
      <c r="M4" s="92">
        <v>23.0</v>
      </c>
      <c r="N4" s="92">
        <v>21.0</v>
      </c>
      <c r="O4" s="92">
        <v>16.0</v>
      </c>
    </row>
    <row r="5">
      <c r="A5" s="3" t="s">
        <v>24</v>
      </c>
      <c r="B5" s="92">
        <v>15.0</v>
      </c>
      <c r="C5" s="75">
        <v>19.0</v>
      </c>
      <c r="D5" s="92">
        <v>18.0</v>
      </c>
      <c r="E5" s="92">
        <v>25.0</v>
      </c>
      <c r="F5" s="101">
        <v>26.0</v>
      </c>
      <c r="G5" s="92">
        <v>23.0</v>
      </c>
      <c r="H5" s="92">
        <v>18.0</v>
      </c>
      <c r="I5" s="92">
        <v>18.0</v>
      </c>
      <c r="J5" s="92">
        <v>17.0</v>
      </c>
      <c r="K5" s="92">
        <v>22.0</v>
      </c>
      <c r="L5" s="92">
        <v>13.0</v>
      </c>
      <c r="M5" s="92">
        <v>18.0</v>
      </c>
      <c r="N5" s="92">
        <v>17.0</v>
      </c>
      <c r="O5" s="92">
        <v>23.0</v>
      </c>
    </row>
    <row r="6">
      <c r="A6" s="3" t="s">
        <v>25</v>
      </c>
      <c r="B6" s="92">
        <v>5.0</v>
      </c>
      <c r="C6" s="75">
        <v>8.0</v>
      </c>
      <c r="D6" s="92">
        <v>3.0</v>
      </c>
      <c r="E6" s="92">
        <v>4.0</v>
      </c>
      <c r="F6" s="101">
        <v>5.0</v>
      </c>
      <c r="G6" s="92">
        <v>3.0</v>
      </c>
      <c r="H6" s="92">
        <v>6.0</v>
      </c>
      <c r="I6" s="92">
        <v>12.0</v>
      </c>
      <c r="J6" s="92">
        <v>8.0</v>
      </c>
      <c r="K6" s="92">
        <v>8.0</v>
      </c>
      <c r="L6" s="92">
        <v>9.0</v>
      </c>
      <c r="M6" s="92">
        <v>12.0</v>
      </c>
      <c r="N6" s="92">
        <v>9.0</v>
      </c>
      <c r="O6" s="92">
        <v>9.0</v>
      </c>
    </row>
    <row r="7">
      <c r="A7" s="3" t="s">
        <v>26</v>
      </c>
      <c r="B7" s="92">
        <v>2.0</v>
      </c>
      <c r="C7" s="75">
        <v>13.0</v>
      </c>
      <c r="D7" s="92">
        <v>8.0</v>
      </c>
      <c r="E7" s="92">
        <v>12.0</v>
      </c>
      <c r="F7" s="101">
        <v>6.0</v>
      </c>
      <c r="G7" s="92">
        <v>11.0</v>
      </c>
      <c r="H7" s="92">
        <v>17.0</v>
      </c>
      <c r="I7" s="92">
        <v>7.0</v>
      </c>
      <c r="J7" s="92">
        <v>5.0</v>
      </c>
      <c r="K7" s="92">
        <v>7.0</v>
      </c>
      <c r="L7" s="92">
        <v>3.0</v>
      </c>
      <c r="M7" s="92">
        <v>3.0</v>
      </c>
      <c r="N7" s="92">
        <v>2.0</v>
      </c>
      <c r="O7" s="92">
        <v>2.0</v>
      </c>
    </row>
    <row r="8">
      <c r="A8" s="3" t="s">
        <v>27</v>
      </c>
      <c r="B8" s="92">
        <v>10.0</v>
      </c>
      <c r="C8" s="75">
        <v>7.0</v>
      </c>
      <c r="D8" s="92">
        <v>6.0</v>
      </c>
      <c r="E8" s="92">
        <v>7.0</v>
      </c>
      <c r="F8" s="101">
        <v>13.0</v>
      </c>
      <c r="G8" s="92">
        <v>10.0</v>
      </c>
      <c r="H8" s="92">
        <v>7.0</v>
      </c>
      <c r="I8" s="92">
        <v>9.0</v>
      </c>
      <c r="J8" s="92">
        <v>9.0</v>
      </c>
      <c r="K8" s="92">
        <v>5.0</v>
      </c>
      <c r="L8" s="92">
        <v>10.0</v>
      </c>
      <c r="M8" s="92">
        <v>9.0</v>
      </c>
      <c r="N8" s="92">
        <v>10.0</v>
      </c>
      <c r="O8" s="92">
        <v>12.0</v>
      </c>
    </row>
    <row r="9">
      <c r="A9" s="3" t="s">
        <v>28</v>
      </c>
      <c r="B9" s="92">
        <v>17.0</v>
      </c>
      <c r="C9" s="75">
        <v>14.0</v>
      </c>
      <c r="D9" s="92">
        <v>26.0</v>
      </c>
      <c r="E9" s="92">
        <v>14.0</v>
      </c>
      <c r="F9" s="101">
        <v>20.0</v>
      </c>
      <c r="G9" s="92">
        <v>19.0</v>
      </c>
      <c r="H9" s="92">
        <v>21.0</v>
      </c>
      <c r="I9" s="92">
        <v>20.0</v>
      </c>
      <c r="J9" s="92">
        <v>26.0</v>
      </c>
      <c r="K9" s="92">
        <v>29.0</v>
      </c>
      <c r="L9" s="92">
        <v>27.0</v>
      </c>
      <c r="M9" s="92">
        <v>21.0</v>
      </c>
      <c r="N9" s="92">
        <v>24.0</v>
      </c>
      <c r="O9" s="92">
        <v>26.0</v>
      </c>
    </row>
    <row r="10">
      <c r="A10" s="3" t="s">
        <v>29</v>
      </c>
      <c r="B10" s="92">
        <v>20.0</v>
      </c>
      <c r="C10" s="75">
        <v>28.0</v>
      </c>
      <c r="D10" s="92">
        <v>27.0</v>
      </c>
      <c r="E10" s="92">
        <v>29.0</v>
      </c>
      <c r="F10" s="101">
        <v>29.0</v>
      </c>
      <c r="G10" s="92">
        <v>26.0</v>
      </c>
      <c r="H10" s="92">
        <v>16.0</v>
      </c>
      <c r="I10" s="92">
        <v>21.0</v>
      </c>
      <c r="J10" s="92">
        <v>21.0</v>
      </c>
      <c r="K10" s="92">
        <v>18.0</v>
      </c>
      <c r="L10" s="92">
        <v>24.0</v>
      </c>
      <c r="M10" s="92">
        <v>26.0</v>
      </c>
      <c r="N10" s="92">
        <v>25.0</v>
      </c>
      <c r="O10" s="92">
        <v>22.0</v>
      </c>
    </row>
    <row r="11">
      <c r="A11" s="3" t="s">
        <v>30</v>
      </c>
      <c r="B11" s="92">
        <v>6.0</v>
      </c>
      <c r="C11" s="75">
        <v>1.0</v>
      </c>
      <c r="D11" s="92">
        <v>2.0</v>
      </c>
      <c r="E11" s="92">
        <v>1.0</v>
      </c>
      <c r="F11" s="101">
        <v>1.0</v>
      </c>
      <c r="G11" s="92">
        <v>1.0</v>
      </c>
      <c r="H11" s="92">
        <v>1.0</v>
      </c>
      <c r="I11" s="92">
        <v>1.0</v>
      </c>
      <c r="J11" s="92">
        <v>3.0</v>
      </c>
      <c r="K11" s="92">
        <v>3.0</v>
      </c>
      <c r="L11" s="92">
        <v>1.0</v>
      </c>
      <c r="M11" s="92">
        <v>1.0</v>
      </c>
      <c r="N11" s="92">
        <v>1.0</v>
      </c>
      <c r="O11" s="92">
        <v>1.0</v>
      </c>
    </row>
    <row r="12">
      <c r="A12" s="3" t="s">
        <v>31</v>
      </c>
      <c r="B12" s="92">
        <v>12.0</v>
      </c>
      <c r="C12" s="75">
        <v>2.0</v>
      </c>
      <c r="D12" s="92">
        <v>4.0</v>
      </c>
      <c r="E12" s="92">
        <v>3.0</v>
      </c>
      <c r="F12" s="101">
        <v>2.0</v>
      </c>
      <c r="G12" s="92">
        <v>4.0</v>
      </c>
      <c r="H12" s="92">
        <v>4.0</v>
      </c>
      <c r="I12" s="92">
        <v>4.0</v>
      </c>
      <c r="J12" s="92">
        <v>4.0</v>
      </c>
      <c r="K12" s="92">
        <v>4.0</v>
      </c>
      <c r="L12" s="92">
        <v>5.0</v>
      </c>
      <c r="M12" s="92">
        <v>5.0</v>
      </c>
      <c r="N12" s="92">
        <v>3.0</v>
      </c>
      <c r="O12" s="92">
        <v>3.0</v>
      </c>
    </row>
    <row r="13">
      <c r="A13" s="3" t="s">
        <v>32</v>
      </c>
      <c r="B13" s="92">
        <v>18.0</v>
      </c>
      <c r="C13" s="75">
        <v>26.0</v>
      </c>
      <c r="D13" s="92">
        <v>21.0</v>
      </c>
      <c r="E13" s="92">
        <v>20.0</v>
      </c>
      <c r="F13" s="101">
        <v>26.0</v>
      </c>
      <c r="G13" s="92">
        <v>22.0</v>
      </c>
      <c r="H13" s="92">
        <v>24.0</v>
      </c>
      <c r="I13" s="92">
        <v>25.0</v>
      </c>
      <c r="J13" s="92">
        <v>18.0</v>
      </c>
      <c r="K13" s="92">
        <v>20.0</v>
      </c>
      <c r="L13" s="92">
        <v>11.0</v>
      </c>
      <c r="M13" s="92">
        <v>22.0</v>
      </c>
      <c r="N13" s="92">
        <v>14.0</v>
      </c>
      <c r="O13" s="92">
        <v>18.0</v>
      </c>
    </row>
    <row r="14">
      <c r="A14" s="3" t="s">
        <v>33</v>
      </c>
      <c r="B14" s="92">
        <v>3.0</v>
      </c>
      <c r="C14" s="75">
        <v>9.0</v>
      </c>
      <c r="D14" s="92">
        <v>11.0</v>
      </c>
      <c r="E14" s="92">
        <v>8.0</v>
      </c>
      <c r="F14" s="101">
        <v>12.0</v>
      </c>
      <c r="G14" s="92">
        <v>13.0</v>
      </c>
      <c r="H14" s="92">
        <v>12.0</v>
      </c>
      <c r="I14" s="92">
        <v>6.0</v>
      </c>
      <c r="J14" s="92">
        <v>10.0</v>
      </c>
      <c r="K14" s="92">
        <v>13.0</v>
      </c>
      <c r="L14" s="92">
        <v>7.0</v>
      </c>
      <c r="M14" s="92">
        <v>6.0</v>
      </c>
      <c r="N14" s="92">
        <v>7.0</v>
      </c>
      <c r="O14" s="92">
        <v>5.0</v>
      </c>
    </row>
    <row r="15">
      <c r="A15" s="3" t="s">
        <v>34</v>
      </c>
      <c r="B15" s="92">
        <v>28.0</v>
      </c>
      <c r="C15" s="75">
        <v>29.0</v>
      </c>
      <c r="D15" s="92">
        <v>29.0</v>
      </c>
      <c r="E15" s="92">
        <v>26.0</v>
      </c>
      <c r="F15" s="101">
        <v>24.0</v>
      </c>
      <c r="G15" s="92">
        <v>25.0</v>
      </c>
      <c r="H15" s="92">
        <v>27.0</v>
      </c>
      <c r="I15" s="92">
        <v>28.0</v>
      </c>
      <c r="J15" s="92">
        <v>29.0</v>
      </c>
      <c r="K15" s="92">
        <v>28.0</v>
      </c>
      <c r="L15" s="92">
        <v>26.0</v>
      </c>
      <c r="M15" s="92">
        <v>28.0</v>
      </c>
      <c r="N15" s="92">
        <v>28.0</v>
      </c>
      <c r="O15" s="92">
        <v>27.0</v>
      </c>
    </row>
    <row r="16">
      <c r="A16" s="3" t="s">
        <v>35</v>
      </c>
      <c r="B16" s="92">
        <v>7.0</v>
      </c>
      <c r="C16" s="75">
        <v>3.0</v>
      </c>
      <c r="D16" s="92">
        <v>1.0</v>
      </c>
      <c r="E16" s="92">
        <v>2.0</v>
      </c>
      <c r="F16" s="101">
        <v>3.0</v>
      </c>
      <c r="G16" s="92">
        <v>5.0</v>
      </c>
      <c r="H16" s="92">
        <v>5.0</v>
      </c>
      <c r="I16" s="92">
        <v>3.0</v>
      </c>
      <c r="J16" s="92">
        <v>2.0</v>
      </c>
      <c r="K16" s="92">
        <v>1.0</v>
      </c>
      <c r="L16" s="92">
        <v>4.0</v>
      </c>
      <c r="M16" s="92">
        <v>2.0</v>
      </c>
      <c r="N16" s="92">
        <v>4.0</v>
      </c>
      <c r="O16" s="92">
        <v>6.0</v>
      </c>
    </row>
    <row r="17">
      <c r="A17" s="3" t="s">
        <v>37</v>
      </c>
      <c r="B17" s="92">
        <v>11.0</v>
      </c>
      <c r="C17" s="75">
        <v>4.0</v>
      </c>
      <c r="D17" s="92">
        <v>15.0</v>
      </c>
      <c r="E17" s="92">
        <v>18.0</v>
      </c>
      <c r="F17" s="101">
        <v>18.0</v>
      </c>
      <c r="G17" s="92">
        <v>20.0</v>
      </c>
      <c r="H17" s="92">
        <v>20.0</v>
      </c>
      <c r="I17" s="92">
        <v>17.0</v>
      </c>
      <c r="J17" s="92">
        <v>19.0</v>
      </c>
      <c r="K17" s="92">
        <v>17.0</v>
      </c>
      <c r="L17" s="92">
        <v>20.0</v>
      </c>
      <c r="M17" s="92">
        <v>16.0</v>
      </c>
      <c r="N17" s="92">
        <v>19.0</v>
      </c>
      <c r="O17" s="92">
        <v>21.0</v>
      </c>
    </row>
    <row r="18">
      <c r="A18" s="3" t="s">
        <v>38</v>
      </c>
      <c r="B18" s="92">
        <v>29.0</v>
      </c>
      <c r="C18" s="75">
        <v>25.0</v>
      </c>
      <c r="D18" s="92">
        <v>20.0</v>
      </c>
      <c r="E18" s="92">
        <v>19.0</v>
      </c>
      <c r="F18" s="101">
        <v>15.0</v>
      </c>
      <c r="G18" s="92">
        <v>18.0</v>
      </c>
      <c r="H18" s="92">
        <v>13.0</v>
      </c>
      <c r="I18" s="92">
        <v>16.0</v>
      </c>
      <c r="J18" s="92">
        <v>14.0</v>
      </c>
      <c r="K18" s="92">
        <v>10.0</v>
      </c>
      <c r="L18" s="92">
        <v>14.0</v>
      </c>
      <c r="M18" s="92">
        <v>20.0</v>
      </c>
      <c r="N18" s="92">
        <v>20.0</v>
      </c>
      <c r="O18" s="92">
        <v>13.0</v>
      </c>
    </row>
    <row r="19">
      <c r="A19" s="3" t="s">
        <v>39</v>
      </c>
      <c r="B19" s="92">
        <v>24.0</v>
      </c>
      <c r="C19" s="75">
        <v>23.0</v>
      </c>
      <c r="D19" s="92">
        <v>28.0</v>
      </c>
      <c r="E19" s="92">
        <v>27.0</v>
      </c>
      <c r="F19" s="101">
        <v>27.0</v>
      </c>
      <c r="G19" s="92">
        <v>27.0</v>
      </c>
      <c r="H19" s="92">
        <v>29.0</v>
      </c>
      <c r="I19" s="92">
        <v>30.0</v>
      </c>
      <c r="J19" s="92">
        <v>27.0</v>
      </c>
      <c r="K19" s="92">
        <v>26.0</v>
      </c>
      <c r="L19" s="92">
        <v>28.0</v>
      </c>
      <c r="M19" s="92">
        <v>29.0</v>
      </c>
      <c r="N19" s="92">
        <v>27.0</v>
      </c>
      <c r="O19" s="92">
        <v>28.0</v>
      </c>
    </row>
    <row r="20">
      <c r="A20" s="3" t="s">
        <v>40</v>
      </c>
      <c r="B20" s="92">
        <v>23.0</v>
      </c>
      <c r="C20" s="75">
        <v>18.0</v>
      </c>
      <c r="D20" s="92">
        <v>13.0</v>
      </c>
      <c r="E20" s="92">
        <v>17.0</v>
      </c>
      <c r="F20" s="101">
        <v>16.0</v>
      </c>
      <c r="G20" s="92">
        <v>15.0</v>
      </c>
      <c r="H20" s="92">
        <v>15.0</v>
      </c>
      <c r="I20" s="92">
        <v>15.0</v>
      </c>
      <c r="J20" s="92">
        <v>15.0</v>
      </c>
      <c r="K20" s="92">
        <v>15.0</v>
      </c>
      <c r="L20" s="92">
        <v>15.0</v>
      </c>
      <c r="M20" s="92">
        <v>15.0</v>
      </c>
      <c r="N20" s="92">
        <v>15.0</v>
      </c>
      <c r="O20" s="92">
        <v>14.0</v>
      </c>
    </row>
    <row r="21">
      <c r="A21" s="3" t="s">
        <v>41</v>
      </c>
      <c r="B21" s="92">
        <v>22.0</v>
      </c>
      <c r="C21" s="75">
        <v>17.0</v>
      </c>
      <c r="D21" s="92">
        <v>25.0</v>
      </c>
      <c r="E21" s="92">
        <v>28.0</v>
      </c>
      <c r="F21" s="101">
        <v>25.0</v>
      </c>
      <c r="G21" s="92">
        <v>30.0</v>
      </c>
      <c r="H21" s="92">
        <v>30.0</v>
      </c>
      <c r="I21" s="92">
        <v>29.0</v>
      </c>
      <c r="J21" s="92">
        <v>25.0</v>
      </c>
      <c r="K21" s="92">
        <v>30.0</v>
      </c>
      <c r="L21" s="92">
        <v>30.0</v>
      </c>
      <c r="M21" s="92">
        <v>30.0</v>
      </c>
      <c r="N21" s="92">
        <v>30.0</v>
      </c>
      <c r="O21" s="92">
        <v>30.0</v>
      </c>
    </row>
    <row r="22">
      <c r="A22" s="3" t="s">
        <v>42</v>
      </c>
      <c r="B22" s="92">
        <v>4.0</v>
      </c>
      <c r="C22" s="75">
        <v>11.0</v>
      </c>
      <c r="D22" s="92">
        <v>22.0</v>
      </c>
      <c r="E22" s="92">
        <v>11.0</v>
      </c>
      <c r="F22" s="101">
        <v>10.0</v>
      </c>
      <c r="G22" s="92">
        <v>7.0</v>
      </c>
      <c r="H22" s="92">
        <v>14.0</v>
      </c>
      <c r="I22" s="92">
        <v>13.0</v>
      </c>
      <c r="J22" s="92">
        <v>16.0</v>
      </c>
      <c r="K22" s="92">
        <v>9.0</v>
      </c>
      <c r="L22" s="92">
        <v>8.0</v>
      </c>
      <c r="M22" s="92">
        <v>8.0</v>
      </c>
      <c r="N22" s="92">
        <v>11.0</v>
      </c>
      <c r="O22" s="92">
        <v>17.0</v>
      </c>
    </row>
    <row r="23">
      <c r="A23" s="3" t="s">
        <v>43</v>
      </c>
      <c r="B23" s="92">
        <v>26.0</v>
      </c>
      <c r="C23" s="75">
        <v>27.0</v>
      </c>
      <c r="D23" s="92">
        <v>24.0</v>
      </c>
      <c r="E23" s="101">
        <v>22.0</v>
      </c>
      <c r="F23" s="75">
        <v>19.0</v>
      </c>
      <c r="G23" s="92">
        <v>21.0</v>
      </c>
      <c r="H23" s="92">
        <v>25.0</v>
      </c>
      <c r="I23" s="92">
        <v>26.0</v>
      </c>
      <c r="J23" s="92">
        <v>28.0</v>
      </c>
      <c r="K23" s="92">
        <v>24.0</v>
      </c>
      <c r="L23" s="92">
        <v>22.0</v>
      </c>
      <c r="M23" s="92">
        <v>25.0</v>
      </c>
      <c r="N23" s="92">
        <v>26.0</v>
      </c>
      <c r="O23" s="92">
        <v>25.0</v>
      </c>
    </row>
    <row r="24">
      <c r="A24" s="3" t="s">
        <v>44</v>
      </c>
      <c r="B24" s="92">
        <v>30.0</v>
      </c>
      <c r="C24" s="75">
        <v>30.0</v>
      </c>
      <c r="D24" s="92">
        <v>30.0</v>
      </c>
      <c r="E24" s="101">
        <v>30.0</v>
      </c>
      <c r="F24" s="75">
        <v>30.0</v>
      </c>
      <c r="G24" s="92">
        <v>29.0</v>
      </c>
      <c r="H24" s="92">
        <v>28.0</v>
      </c>
      <c r="I24" s="92">
        <v>27.0</v>
      </c>
      <c r="J24" s="92">
        <v>30.0</v>
      </c>
      <c r="K24" s="92">
        <v>25.0</v>
      </c>
      <c r="L24" s="92">
        <v>29.0</v>
      </c>
      <c r="M24" s="92">
        <v>27.0</v>
      </c>
      <c r="N24" s="92">
        <v>29.0</v>
      </c>
      <c r="O24" s="92">
        <v>29.0</v>
      </c>
    </row>
    <row r="25">
      <c r="A25" s="3" t="s">
        <v>45</v>
      </c>
      <c r="B25" s="92">
        <v>14.0</v>
      </c>
      <c r="C25" s="75">
        <v>10.0</v>
      </c>
      <c r="D25" s="92">
        <v>16.0</v>
      </c>
      <c r="E25" s="101">
        <v>13.0</v>
      </c>
      <c r="F25" s="75">
        <v>14.0</v>
      </c>
      <c r="G25" s="92">
        <v>14.0</v>
      </c>
      <c r="H25" s="92">
        <v>9.0</v>
      </c>
      <c r="I25" s="92">
        <v>10.0</v>
      </c>
      <c r="J25" s="92">
        <v>13.0</v>
      </c>
      <c r="K25" s="92">
        <v>19.0</v>
      </c>
      <c r="L25" s="92">
        <v>19.0</v>
      </c>
      <c r="M25" s="92">
        <v>14.0</v>
      </c>
      <c r="N25" s="92">
        <v>16.0</v>
      </c>
      <c r="O25" s="92">
        <v>20.0</v>
      </c>
    </row>
    <row r="26">
      <c r="A26" s="3" t="s">
        <v>46</v>
      </c>
      <c r="B26" s="92">
        <v>13.0</v>
      </c>
      <c r="C26" s="75">
        <v>16.0</v>
      </c>
      <c r="D26" s="92">
        <v>7.0</v>
      </c>
      <c r="E26" s="101">
        <v>5.0</v>
      </c>
      <c r="F26" s="75">
        <v>7.0</v>
      </c>
      <c r="G26" s="92">
        <v>2.0</v>
      </c>
      <c r="H26" s="92">
        <v>3.0</v>
      </c>
      <c r="I26" s="92">
        <v>14.0</v>
      </c>
      <c r="J26" s="92">
        <v>12.0</v>
      </c>
      <c r="K26" s="92">
        <v>12.0</v>
      </c>
      <c r="L26" s="92">
        <v>6.0</v>
      </c>
      <c r="M26" s="92">
        <v>10.0</v>
      </c>
      <c r="N26" s="92">
        <v>8.0</v>
      </c>
      <c r="O26" s="92">
        <v>7.0</v>
      </c>
    </row>
    <row r="27">
      <c r="A27" s="3" t="s">
        <v>47</v>
      </c>
      <c r="B27" s="92">
        <v>21.0</v>
      </c>
      <c r="C27" s="75">
        <v>15.0</v>
      </c>
      <c r="D27" s="92">
        <v>10.0</v>
      </c>
      <c r="E27" s="101">
        <v>16.0</v>
      </c>
      <c r="F27" s="75">
        <v>17.0</v>
      </c>
      <c r="G27" s="92">
        <v>16.0</v>
      </c>
      <c r="H27" s="92">
        <v>22.0</v>
      </c>
      <c r="I27" s="92">
        <v>24.0</v>
      </c>
      <c r="J27" s="92">
        <v>24.0</v>
      </c>
      <c r="K27" s="92">
        <v>27.0</v>
      </c>
      <c r="L27" s="92">
        <v>25.0</v>
      </c>
      <c r="M27" s="92">
        <v>24.0</v>
      </c>
      <c r="N27" s="92">
        <v>23.0</v>
      </c>
      <c r="O27" s="92">
        <v>24.0</v>
      </c>
    </row>
    <row r="28">
      <c r="A28" s="3" t="s">
        <v>48</v>
      </c>
      <c r="B28" s="92">
        <v>1.0</v>
      </c>
      <c r="C28" s="75">
        <v>6.0</v>
      </c>
      <c r="D28" s="92">
        <v>14.0</v>
      </c>
      <c r="E28" s="101">
        <v>6.0</v>
      </c>
      <c r="F28" s="75">
        <v>4.0</v>
      </c>
      <c r="G28" s="92">
        <v>12.0</v>
      </c>
      <c r="H28" s="92">
        <v>10.0</v>
      </c>
      <c r="I28" s="92">
        <v>8.0</v>
      </c>
      <c r="J28" s="92">
        <v>7.0</v>
      </c>
      <c r="K28" s="92">
        <v>11.0</v>
      </c>
      <c r="L28" s="92">
        <v>12.0</v>
      </c>
      <c r="M28" s="92">
        <v>7.0</v>
      </c>
      <c r="N28" s="92">
        <v>6.0</v>
      </c>
      <c r="O28" s="92">
        <v>8.0</v>
      </c>
    </row>
    <row r="29">
      <c r="A29" s="3" t="s">
        <v>49</v>
      </c>
      <c r="B29" s="92">
        <v>8.0</v>
      </c>
      <c r="C29" s="75">
        <v>5.0</v>
      </c>
      <c r="D29" s="92">
        <v>5.0</v>
      </c>
      <c r="E29" s="101">
        <v>10.0</v>
      </c>
      <c r="F29" s="75">
        <v>8.0</v>
      </c>
      <c r="G29" s="92">
        <v>6.0</v>
      </c>
      <c r="H29" s="92">
        <v>11.0</v>
      </c>
      <c r="I29" s="92">
        <v>11.0</v>
      </c>
      <c r="J29" s="92">
        <v>6.0</v>
      </c>
      <c r="K29" s="92">
        <v>6.0</v>
      </c>
      <c r="L29" s="92">
        <v>17.0</v>
      </c>
      <c r="M29" s="92">
        <v>11.0</v>
      </c>
      <c r="N29" s="92">
        <v>12.0</v>
      </c>
      <c r="O29" s="92">
        <v>10.0</v>
      </c>
    </row>
    <row r="30">
      <c r="A30" s="3" t="s">
        <v>50</v>
      </c>
      <c r="B30" s="92">
        <v>25.0</v>
      </c>
      <c r="C30" s="75">
        <v>22.0</v>
      </c>
      <c r="D30" s="92">
        <v>19.0</v>
      </c>
      <c r="E30" s="101">
        <v>21.0</v>
      </c>
      <c r="F30" s="75">
        <v>28.0</v>
      </c>
      <c r="G30" s="92">
        <v>24.0</v>
      </c>
      <c r="H30" s="92">
        <v>23.0</v>
      </c>
      <c r="I30" s="92">
        <v>22.0</v>
      </c>
      <c r="J30" s="92">
        <v>23.0</v>
      </c>
      <c r="K30" s="92">
        <v>21.0</v>
      </c>
      <c r="L30" s="92">
        <v>16.0</v>
      </c>
      <c r="M30" s="92">
        <v>17.0</v>
      </c>
      <c r="N30" s="92">
        <v>18.0</v>
      </c>
      <c r="O30" s="92">
        <v>19.0</v>
      </c>
    </row>
    <row r="31">
      <c r="A31" s="3" t="s">
        <v>51</v>
      </c>
      <c r="B31" s="92">
        <v>9.0</v>
      </c>
      <c r="C31" s="75">
        <v>12.0</v>
      </c>
      <c r="D31" s="92">
        <v>9.0</v>
      </c>
      <c r="E31" s="101">
        <v>9.0</v>
      </c>
      <c r="F31" s="75">
        <v>9.0</v>
      </c>
      <c r="G31" s="92">
        <v>8.0</v>
      </c>
      <c r="H31" s="92">
        <v>8.0</v>
      </c>
      <c r="I31" s="92">
        <v>5.0</v>
      </c>
      <c r="J31" s="92">
        <v>11.0</v>
      </c>
      <c r="K31" s="92">
        <v>14.0</v>
      </c>
      <c r="L31" s="92">
        <v>18.0</v>
      </c>
      <c r="M31" s="92">
        <v>13.0</v>
      </c>
      <c r="N31" s="92">
        <v>13.0</v>
      </c>
      <c r="O31" s="92">
        <v>11.0</v>
      </c>
    </row>
    <row r="32">
      <c r="A32" s="104"/>
      <c r="C32" s="99"/>
      <c r="E32" s="110"/>
      <c r="F32" s="99"/>
    </row>
    <row r="33">
      <c r="A33" s="104"/>
      <c r="B33" s="94" t="str">
        <f>POST!M10</f>
        <v>Again do not make changes to the cells. Someone moved a cell &amp; it's contents and it messed with the formula (probably dragged and dropped it).</v>
      </c>
    </row>
    <row r="34">
      <c r="A34" s="3" t="s">
        <v>507</v>
      </c>
      <c r="B34" s="93"/>
      <c r="C34" s="6" t="str">
        <f>REC!C163</f>
        <v>2-1</v>
      </c>
      <c r="D34" s="6" t="str">
        <f>REC!D163</f>
        <v>6-1</v>
      </c>
      <c r="E34" s="6" t="str">
        <f>REC!E163</f>
        <v>5-2</v>
      </c>
      <c r="F34" s="6" t="str">
        <f>REC!F163</f>
        <v>5-2</v>
      </c>
      <c r="G34" s="6" t="str">
        <f>REC!G163</f>
        <v>6-1</v>
      </c>
      <c r="H34" s="6" t="str">
        <f>REC!H163</f>
        <v>1-4</v>
      </c>
      <c r="I34" s="6" t="str">
        <f>REC!I163</f>
        <v>4-4</v>
      </c>
      <c r="J34" s="6" t="str">
        <f>REC!J163</f>
        <v>6-2</v>
      </c>
      <c r="K34" s="6" t="str">
        <f>REC!K163</f>
        <v>2-1</v>
      </c>
      <c r="L34" s="6" t="str">
        <f>REC!L163</f>
        <v>1-7</v>
      </c>
      <c r="M34" s="6" t="str">
        <f>REC!M163</f>
        <v>4-3</v>
      </c>
      <c r="N34" s="6" t="str">
        <f>REC!N163</f>
        <v>3-4</v>
      </c>
      <c r="O34" s="6" t="str">
        <f>REC!O163</f>
        <v>-45--32</v>
      </c>
      <c r="P34" s="62"/>
      <c r="Q34" s="62"/>
      <c r="R34" s="62"/>
      <c r="S34" s="62"/>
      <c r="T34" s="104"/>
    </row>
    <row r="35">
      <c r="A35" s="52" t="s">
        <v>509</v>
      </c>
      <c r="B35" s="93"/>
      <c r="C35" s="6" t="str">
        <f>REC!C195</f>
        <v>2-1</v>
      </c>
      <c r="D35" s="6" t="str">
        <f>REC!D195</f>
        <v>8-2</v>
      </c>
      <c r="E35" s="6" t="str">
        <f>REC!E195</f>
        <v>13-4</v>
      </c>
      <c r="F35" s="6" t="str">
        <f>REC!F195</f>
        <v>18-6</v>
      </c>
      <c r="G35" s="6" t="str">
        <f>REC!G195</f>
        <v>24-7</v>
      </c>
      <c r="H35" s="6" t="str">
        <f>REC!H195</f>
        <v>25-11</v>
      </c>
      <c r="I35" s="6" t="str">
        <f>REC!I195</f>
        <v>29-15</v>
      </c>
      <c r="J35" s="6" t="str">
        <f>REC!J195</f>
        <v>35-17</v>
      </c>
      <c r="K35" s="6" t="str">
        <f>REC!K195</f>
        <v>37-18</v>
      </c>
      <c r="L35" s="6" t="str">
        <f>REC!L195</f>
        <v>38-25</v>
      </c>
      <c r="M35" s="6" t="str">
        <f>REC!M195</f>
        <v>42-28</v>
      </c>
      <c r="N35" s="6" t="str">
        <f>REC!N195</f>
        <v>45-32</v>
      </c>
      <c r="O35" s="6" t="str">
        <f>REC!O195</f>
        <v>-</v>
      </c>
      <c r="P35" s="48"/>
      <c r="Q35" s="48"/>
      <c r="R35" s="48"/>
      <c r="S35" s="48"/>
      <c r="T35" s="104"/>
    </row>
    <row r="36">
      <c r="A36" s="52" t="s">
        <v>270</v>
      </c>
      <c r="B36" s="2" t="s">
        <v>830</v>
      </c>
      <c r="C36" s="74" t="s">
        <v>831</v>
      </c>
      <c r="D36" s="2" t="s">
        <v>832</v>
      </c>
      <c r="E36" s="126" t="s">
        <v>833</v>
      </c>
      <c r="F36" s="74" t="s">
        <v>834</v>
      </c>
      <c r="G36" s="2" t="s">
        <v>835</v>
      </c>
      <c r="H36" s="2" t="s">
        <v>836</v>
      </c>
      <c r="I36" s="2" t="s">
        <v>837</v>
      </c>
      <c r="J36" s="2" t="s">
        <v>838</v>
      </c>
      <c r="K36" s="2" t="s">
        <v>839</v>
      </c>
      <c r="L36" s="128" t="s">
        <v>840</v>
      </c>
      <c r="M36" s="2" t="s">
        <v>841</v>
      </c>
      <c r="N36" s="2" t="s">
        <v>842</v>
      </c>
      <c r="O36" s="2" t="s">
        <v>843</v>
      </c>
      <c r="T36" s="104"/>
    </row>
  </sheetData>
  <autoFilter ref="$A$1:$O$31"/>
  <mergeCells count="1">
    <mergeCell ref="B33:P33"/>
  </mergeCells>
  <conditionalFormatting sqref="A1">
    <cfRule type="containsText" dxfId="3" priority="1" operator="containsText" text="SORT BY COLUMN A">
      <formula>NOT(ISERROR(SEARCH(("SORT BY COLUMN A"),(A1))))</formula>
    </cfRule>
  </conditionalFormatting>
  <hyperlinks>
    <hyperlink r:id="rId1" ref="L36"/>
  </hyperlinks>
  <drawing r:id="rId2"/>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9.43"/>
    <col customWidth="1" min="2" max="19" width="7.29"/>
    <col customWidth="1" min="20" max="20" width="17.29"/>
  </cols>
  <sheetData>
    <row r="1">
      <c r="A1" s="86" t="str">
        <f>if(and(A2="Atlanta", A3="Boston", A4="Brooklyn", A5="Charlotte"),"","SORT BY COLUMN A")</f>
        <v/>
      </c>
      <c r="B1" s="47" t="str">
        <f>POST!C1</f>
        <v>0 - 10/20/2014</v>
      </c>
      <c r="C1" s="47" t="str">
        <f>POST!D1</f>
        <v>1 - 11/3/2014</v>
      </c>
      <c r="D1" s="47" t="str">
        <f>POST!E1</f>
        <v>2 - 11/17/2014</v>
      </c>
      <c r="E1" s="47" t="str">
        <f>POST!F1</f>
        <v>3 - 12/1/2014</v>
      </c>
      <c r="F1" s="47" t="str">
        <f>POST!G1</f>
        <v>4 - 12/15/2014</v>
      </c>
      <c r="G1" s="47" t="str">
        <f>POST!H1</f>
        <v>5 - 12/29/2014</v>
      </c>
      <c r="H1" s="47" t="str">
        <f>POST!I1</f>
        <v>6 - 1/12/2015</v>
      </c>
      <c r="I1" s="47" t="str">
        <f>POST!J1</f>
        <v>7 - 1/26/2015</v>
      </c>
      <c r="J1" s="47" t="str">
        <f>POST!K1</f>
        <v>8 - 2/9/2015</v>
      </c>
      <c r="K1" s="47" t="str">
        <f>POST!L1</f>
        <v>9 - 2/23/2015</v>
      </c>
      <c r="L1" s="47" t="str">
        <f>POST!M1</f>
        <v>10 - 3/9/2015</v>
      </c>
      <c r="M1" s="47" t="str">
        <f>POST!N1</f>
        <v>11 - 3/23/2015</v>
      </c>
      <c r="N1" s="47" t="str">
        <f>POST!O1</f>
        <v>12 - 4/6/2015</v>
      </c>
      <c r="O1" s="47" t="str">
        <f>POST!P1</f>
        <v>13 - 4/20/2015</v>
      </c>
      <c r="P1" s="99"/>
      <c r="Q1" s="99"/>
      <c r="S1" s="99"/>
    </row>
    <row r="2">
      <c r="A2" s="3" t="s">
        <v>1</v>
      </c>
      <c r="B2" s="100">
        <v>22.0</v>
      </c>
      <c r="C2" s="124"/>
      <c r="D2" s="100">
        <v>15.0</v>
      </c>
      <c r="E2" s="101">
        <v>16.0</v>
      </c>
      <c r="F2" s="75">
        <v>13.0</v>
      </c>
      <c r="G2" s="92">
        <v>9.0</v>
      </c>
      <c r="H2" s="92">
        <v>2.0</v>
      </c>
      <c r="I2" s="92">
        <v>2.0</v>
      </c>
      <c r="J2" s="92">
        <v>1.0</v>
      </c>
      <c r="K2" s="92">
        <v>4.0</v>
      </c>
      <c r="L2" s="92">
        <v>3.0</v>
      </c>
      <c r="M2" s="92">
        <v>3.0</v>
      </c>
      <c r="N2" s="92">
        <v>5.0</v>
      </c>
      <c r="O2" s="102"/>
    </row>
    <row r="3">
      <c r="A3" s="3" t="s">
        <v>22</v>
      </c>
      <c r="B3" s="100">
        <v>27.0</v>
      </c>
      <c r="C3" s="124"/>
      <c r="D3" s="100">
        <v>21.0</v>
      </c>
      <c r="E3" s="101">
        <v>26.0</v>
      </c>
      <c r="F3" s="75">
        <v>22.0</v>
      </c>
      <c r="G3" s="92">
        <v>25.0</v>
      </c>
      <c r="H3" s="92">
        <v>27.0</v>
      </c>
      <c r="I3" s="92">
        <v>23.0</v>
      </c>
      <c r="J3" s="92">
        <v>19.0</v>
      </c>
      <c r="K3" s="92">
        <v>21.0</v>
      </c>
      <c r="L3" s="92">
        <v>19.0</v>
      </c>
      <c r="M3" s="92">
        <v>18.0</v>
      </c>
      <c r="N3" s="92">
        <v>18.0</v>
      </c>
      <c r="O3" s="102"/>
    </row>
    <row r="4">
      <c r="A4" s="3" t="s">
        <v>23</v>
      </c>
      <c r="B4" s="100">
        <v>17.0</v>
      </c>
      <c r="C4" s="124"/>
      <c r="D4" s="100">
        <v>22.0</v>
      </c>
      <c r="E4" s="101">
        <v>22.0</v>
      </c>
      <c r="F4" s="75">
        <v>20.0</v>
      </c>
      <c r="G4" s="92">
        <v>20.0</v>
      </c>
      <c r="H4" s="92">
        <v>22.0</v>
      </c>
      <c r="I4" s="92">
        <v>24.0</v>
      </c>
      <c r="J4" s="92">
        <v>22.0</v>
      </c>
      <c r="K4" s="92">
        <v>23.0</v>
      </c>
      <c r="L4" s="92">
        <v>22.0</v>
      </c>
      <c r="M4" s="92">
        <v>21.0</v>
      </c>
      <c r="N4" s="92">
        <v>19.0</v>
      </c>
      <c r="O4" s="102"/>
    </row>
    <row r="5">
      <c r="A5" s="3" t="s">
        <v>24</v>
      </c>
      <c r="B5" s="100">
        <v>16.0</v>
      </c>
      <c r="C5" s="124"/>
      <c r="D5" s="100">
        <v>17.0</v>
      </c>
      <c r="E5" s="101">
        <v>21.0</v>
      </c>
      <c r="F5" s="75">
        <v>24.0</v>
      </c>
      <c r="G5" s="92">
        <v>26.0</v>
      </c>
      <c r="H5" s="92">
        <v>24.0</v>
      </c>
      <c r="I5" s="92">
        <v>22.0</v>
      </c>
      <c r="J5" s="92">
        <v>18.0</v>
      </c>
      <c r="K5" s="92">
        <v>22.0</v>
      </c>
      <c r="L5" s="92">
        <v>17.0</v>
      </c>
      <c r="M5" s="92">
        <v>22.0</v>
      </c>
      <c r="N5" s="92">
        <v>22.0</v>
      </c>
      <c r="O5" s="102"/>
    </row>
    <row r="6">
      <c r="A6" s="3" t="s">
        <v>25</v>
      </c>
      <c r="B6" s="100">
        <v>6.0</v>
      </c>
      <c r="C6" s="124"/>
      <c r="D6" s="100">
        <v>7.0</v>
      </c>
      <c r="E6" s="101">
        <v>9.0</v>
      </c>
      <c r="F6" s="75">
        <v>10.0</v>
      </c>
      <c r="G6" s="92">
        <v>12.0</v>
      </c>
      <c r="H6" s="92">
        <v>10.0</v>
      </c>
      <c r="I6" s="92">
        <v>12.0</v>
      </c>
      <c r="J6" s="92">
        <v>12.0</v>
      </c>
      <c r="K6" s="92">
        <v>7.0</v>
      </c>
      <c r="L6" s="92">
        <v>11.0</v>
      </c>
      <c r="M6" s="92">
        <v>12.0</v>
      </c>
      <c r="N6" s="92">
        <v>11.0</v>
      </c>
      <c r="O6" s="102"/>
    </row>
    <row r="7">
      <c r="A7" s="3" t="s">
        <v>26</v>
      </c>
      <c r="B7" s="100">
        <v>3.0</v>
      </c>
      <c r="C7" s="124"/>
      <c r="D7" s="100">
        <v>3.0</v>
      </c>
      <c r="E7" s="101">
        <v>10.0</v>
      </c>
      <c r="F7" s="75">
        <v>8.0</v>
      </c>
      <c r="G7" s="92">
        <v>11.0</v>
      </c>
      <c r="H7" s="92">
        <v>14.0</v>
      </c>
      <c r="I7" s="92">
        <v>10.0</v>
      </c>
      <c r="J7" s="92">
        <v>4.0</v>
      </c>
      <c r="K7" s="92">
        <v>3.0</v>
      </c>
      <c r="L7" s="92">
        <v>2.0</v>
      </c>
      <c r="M7" s="92">
        <v>2.0</v>
      </c>
      <c r="N7" s="92">
        <v>2.0</v>
      </c>
      <c r="O7" s="102"/>
    </row>
    <row r="8">
      <c r="A8" s="3" t="s">
        <v>27</v>
      </c>
      <c r="B8" s="100">
        <v>9.0</v>
      </c>
      <c r="C8" s="124"/>
      <c r="D8" s="100">
        <v>9.0</v>
      </c>
      <c r="E8" s="101">
        <v>5.0</v>
      </c>
      <c r="F8" s="75">
        <v>6.0</v>
      </c>
      <c r="G8" s="92">
        <v>6.0</v>
      </c>
      <c r="H8" s="92">
        <v>6.0</v>
      </c>
      <c r="I8" s="92">
        <v>6.0</v>
      </c>
      <c r="J8" s="92">
        <v>6.0</v>
      </c>
      <c r="K8" s="92">
        <v>6.0</v>
      </c>
      <c r="L8" s="92">
        <v>8.0</v>
      </c>
      <c r="M8" s="92">
        <v>10.0</v>
      </c>
      <c r="N8" s="92">
        <v>12.0</v>
      </c>
      <c r="O8" s="102"/>
    </row>
    <row r="9">
      <c r="A9" s="3" t="s">
        <v>28</v>
      </c>
      <c r="B9" s="100">
        <v>14.0</v>
      </c>
      <c r="C9" s="124"/>
      <c r="D9" s="100">
        <v>27.0</v>
      </c>
      <c r="E9" s="101">
        <v>15.0</v>
      </c>
      <c r="F9" s="75">
        <v>17.0</v>
      </c>
      <c r="G9" s="92">
        <v>19.0</v>
      </c>
      <c r="H9" s="92">
        <v>19.0</v>
      </c>
      <c r="I9" s="92">
        <v>20.0</v>
      </c>
      <c r="J9" s="92">
        <v>28.0</v>
      </c>
      <c r="K9" s="92">
        <v>26.0</v>
      </c>
      <c r="L9" s="92">
        <v>27.0</v>
      </c>
      <c r="M9" s="92">
        <v>25.0</v>
      </c>
      <c r="N9" s="92">
        <v>25.0</v>
      </c>
      <c r="O9" s="102"/>
    </row>
    <row r="10">
      <c r="A10" s="3" t="s">
        <v>29</v>
      </c>
      <c r="B10" s="100">
        <v>24.0</v>
      </c>
      <c r="C10" s="124"/>
      <c r="D10" s="100">
        <v>26.0</v>
      </c>
      <c r="E10" s="101">
        <v>27.0</v>
      </c>
      <c r="F10" s="75">
        <v>28.0</v>
      </c>
      <c r="G10" s="92">
        <v>27.0</v>
      </c>
      <c r="H10" s="92">
        <v>18.0</v>
      </c>
      <c r="I10" s="92">
        <v>19.0</v>
      </c>
      <c r="J10" s="92">
        <v>21.0</v>
      </c>
      <c r="K10" s="92">
        <v>20.0</v>
      </c>
      <c r="L10" s="92">
        <v>23.0</v>
      </c>
      <c r="M10" s="92">
        <v>24.0</v>
      </c>
      <c r="N10" s="92">
        <v>23.0</v>
      </c>
      <c r="O10" s="102"/>
    </row>
    <row r="11">
      <c r="A11" s="3" t="s">
        <v>30</v>
      </c>
      <c r="B11" s="100">
        <v>4.0</v>
      </c>
      <c r="C11" s="124"/>
      <c r="D11" s="100">
        <v>6.0</v>
      </c>
      <c r="E11" s="101">
        <v>2.0</v>
      </c>
      <c r="F11" s="75">
        <v>1.0</v>
      </c>
      <c r="G11" s="92">
        <v>1.0</v>
      </c>
      <c r="H11" s="92">
        <v>1.0</v>
      </c>
      <c r="I11" s="92">
        <v>1.0</v>
      </c>
      <c r="J11" s="92">
        <v>2.0</v>
      </c>
      <c r="K11" s="92">
        <v>2.0</v>
      </c>
      <c r="L11" s="92">
        <v>1.0</v>
      </c>
      <c r="M11" s="92">
        <v>1.0</v>
      </c>
      <c r="N11" s="92">
        <v>1.0</v>
      </c>
      <c r="O11" s="102"/>
    </row>
    <row r="12">
      <c r="A12" s="3" t="s">
        <v>31</v>
      </c>
      <c r="B12" s="100">
        <v>5.0</v>
      </c>
      <c r="C12" s="124"/>
      <c r="D12" s="100">
        <v>2.0</v>
      </c>
      <c r="E12" s="101">
        <v>6.0</v>
      </c>
      <c r="F12" s="75">
        <v>5.0</v>
      </c>
      <c r="G12" s="92">
        <v>2.0</v>
      </c>
      <c r="H12" s="92">
        <v>4.0</v>
      </c>
      <c r="I12" s="92">
        <v>4.0</v>
      </c>
      <c r="J12" s="92">
        <v>9.0</v>
      </c>
      <c r="K12" s="92">
        <v>11.0</v>
      </c>
      <c r="L12" s="92">
        <v>9.0</v>
      </c>
      <c r="M12" s="92">
        <v>8.0</v>
      </c>
      <c r="N12" s="92">
        <v>6.0</v>
      </c>
      <c r="O12" s="102"/>
    </row>
    <row r="13">
      <c r="A13" s="3" t="s">
        <v>32</v>
      </c>
      <c r="B13" s="100">
        <v>20.0</v>
      </c>
      <c r="C13" s="124"/>
      <c r="D13" s="100">
        <v>20.0</v>
      </c>
      <c r="E13" s="101">
        <v>20.0</v>
      </c>
      <c r="F13" s="75">
        <v>25.0</v>
      </c>
      <c r="G13" s="92">
        <v>24.0</v>
      </c>
      <c r="H13" s="92">
        <v>23.0</v>
      </c>
      <c r="I13" s="92">
        <v>25.0</v>
      </c>
      <c r="J13" s="92">
        <v>20.0</v>
      </c>
      <c r="K13" s="92">
        <v>19.0</v>
      </c>
      <c r="L13" s="92">
        <v>15.0</v>
      </c>
      <c r="M13" s="92">
        <v>15.0</v>
      </c>
      <c r="N13" s="92">
        <v>17.0</v>
      </c>
      <c r="O13" s="102"/>
    </row>
    <row r="14">
      <c r="A14" s="3" t="s">
        <v>33</v>
      </c>
      <c r="B14" s="100">
        <v>2.0</v>
      </c>
      <c r="C14" s="124"/>
      <c r="D14" s="100">
        <v>10.0</v>
      </c>
      <c r="E14" s="101">
        <v>4.0</v>
      </c>
      <c r="F14" s="75">
        <v>3.0</v>
      </c>
      <c r="G14" s="92">
        <v>5.0</v>
      </c>
      <c r="H14" s="92">
        <v>8.0</v>
      </c>
      <c r="I14" s="92">
        <v>8.0</v>
      </c>
      <c r="J14" s="92">
        <v>11.0</v>
      </c>
      <c r="K14" s="92">
        <v>5.0</v>
      </c>
      <c r="L14" s="92">
        <v>4.0</v>
      </c>
      <c r="M14" s="92">
        <v>5.0</v>
      </c>
      <c r="N14" s="92">
        <v>3.0</v>
      </c>
      <c r="O14" s="102"/>
    </row>
    <row r="15">
      <c r="A15" s="3" t="s">
        <v>34</v>
      </c>
      <c r="B15" s="100">
        <v>25.0</v>
      </c>
      <c r="C15" s="124"/>
      <c r="D15" s="100">
        <v>29.0</v>
      </c>
      <c r="E15" s="101">
        <v>25.0</v>
      </c>
      <c r="F15" s="75">
        <v>23.0</v>
      </c>
      <c r="G15" s="92">
        <v>22.0</v>
      </c>
      <c r="H15" s="92">
        <v>25.0</v>
      </c>
      <c r="I15" s="92">
        <v>26.0</v>
      </c>
      <c r="J15" s="92">
        <v>29.0</v>
      </c>
      <c r="K15" s="92">
        <v>29.0</v>
      </c>
      <c r="L15" s="92">
        <v>26.0</v>
      </c>
      <c r="M15" s="92">
        <v>26.0</v>
      </c>
      <c r="N15" s="92">
        <v>27.0</v>
      </c>
      <c r="O15" s="102"/>
    </row>
    <row r="16">
      <c r="A16" s="3" t="s">
        <v>35</v>
      </c>
      <c r="B16" s="100">
        <v>10.0</v>
      </c>
      <c r="C16" s="124"/>
      <c r="D16" s="100">
        <v>1.0</v>
      </c>
      <c r="E16" s="101">
        <v>1.0</v>
      </c>
      <c r="F16" s="75">
        <v>4.0</v>
      </c>
      <c r="G16" s="92">
        <v>4.0</v>
      </c>
      <c r="H16" s="92">
        <v>5.0</v>
      </c>
      <c r="I16" s="92">
        <v>3.0</v>
      </c>
      <c r="J16" s="92">
        <v>3.0</v>
      </c>
      <c r="K16" s="92">
        <v>1.0</v>
      </c>
      <c r="L16" s="92">
        <v>10.0</v>
      </c>
      <c r="M16" s="92">
        <v>6.0</v>
      </c>
      <c r="N16" s="92">
        <v>7.0</v>
      </c>
      <c r="O16" s="102"/>
    </row>
    <row r="17">
      <c r="A17" s="3" t="s">
        <v>37</v>
      </c>
      <c r="B17" s="100">
        <v>13.0</v>
      </c>
      <c r="C17" s="124"/>
      <c r="D17" s="100">
        <v>16.0</v>
      </c>
      <c r="E17" s="101">
        <v>17.0</v>
      </c>
      <c r="F17" s="75">
        <v>19.0</v>
      </c>
      <c r="G17" s="92">
        <v>17.0</v>
      </c>
      <c r="H17" s="92">
        <v>17.0</v>
      </c>
      <c r="I17" s="92">
        <v>18.0</v>
      </c>
      <c r="J17" s="92">
        <v>23.0</v>
      </c>
      <c r="K17" s="92">
        <v>15.0</v>
      </c>
      <c r="L17" s="92">
        <v>18.0</v>
      </c>
      <c r="M17" s="92">
        <v>20.0</v>
      </c>
      <c r="N17" s="92">
        <v>21.0</v>
      </c>
      <c r="O17" s="102"/>
    </row>
    <row r="18">
      <c r="A18" s="3" t="s">
        <v>38</v>
      </c>
      <c r="B18" s="100">
        <v>30.0</v>
      </c>
      <c r="C18" s="124"/>
      <c r="D18" s="100">
        <v>19.0</v>
      </c>
      <c r="E18" s="101">
        <v>19.0</v>
      </c>
      <c r="F18" s="75">
        <v>18.0</v>
      </c>
      <c r="G18" s="92">
        <v>18.0</v>
      </c>
      <c r="H18" s="92">
        <v>16.0</v>
      </c>
      <c r="I18" s="92">
        <v>17.0</v>
      </c>
      <c r="J18" s="92">
        <v>15.0</v>
      </c>
      <c r="K18" s="92">
        <v>13.0</v>
      </c>
      <c r="L18" s="92">
        <v>16.0</v>
      </c>
      <c r="M18" s="92">
        <v>19.0</v>
      </c>
      <c r="N18" s="92">
        <v>20.0</v>
      </c>
      <c r="O18" s="102"/>
    </row>
    <row r="19">
      <c r="A19" s="3" t="s">
        <v>39</v>
      </c>
      <c r="B19" s="100">
        <v>29.0</v>
      </c>
      <c r="C19" s="124"/>
      <c r="D19" s="100">
        <v>28.0</v>
      </c>
      <c r="E19" s="101">
        <v>29.0</v>
      </c>
      <c r="F19" s="75">
        <v>26.0</v>
      </c>
      <c r="G19" s="92">
        <v>28.0</v>
      </c>
      <c r="H19" s="92">
        <v>29.0</v>
      </c>
      <c r="I19" s="92">
        <v>29.0</v>
      </c>
      <c r="J19" s="92">
        <v>24.0</v>
      </c>
      <c r="K19" s="92">
        <v>24.0</v>
      </c>
      <c r="L19" s="92">
        <v>29.0</v>
      </c>
      <c r="M19" s="92">
        <v>28.0</v>
      </c>
      <c r="N19" s="92">
        <v>28.0</v>
      </c>
      <c r="O19" s="102"/>
    </row>
    <row r="20">
      <c r="A20" s="3" t="s">
        <v>40</v>
      </c>
      <c r="B20" s="100">
        <v>18.0</v>
      </c>
      <c r="C20" s="124"/>
      <c r="D20" s="100">
        <v>13.0</v>
      </c>
      <c r="E20" s="101">
        <v>13.0</v>
      </c>
      <c r="F20" s="75">
        <v>15.0</v>
      </c>
      <c r="G20" s="92">
        <v>15.0</v>
      </c>
      <c r="H20" s="92">
        <v>15.0</v>
      </c>
      <c r="I20" s="92">
        <v>15.0</v>
      </c>
      <c r="J20" s="92">
        <v>16.0</v>
      </c>
      <c r="K20" s="92">
        <v>18.0</v>
      </c>
      <c r="L20" s="92">
        <v>12.0</v>
      </c>
      <c r="M20" s="92">
        <v>14.0</v>
      </c>
      <c r="N20" s="92">
        <v>10.0</v>
      </c>
      <c r="O20" s="102"/>
    </row>
    <row r="21">
      <c r="A21" s="3" t="s">
        <v>41</v>
      </c>
      <c r="B21" s="100">
        <v>19.0</v>
      </c>
      <c r="C21" s="124"/>
      <c r="D21" s="100">
        <v>25.0</v>
      </c>
      <c r="E21" s="101">
        <v>28.0</v>
      </c>
      <c r="F21" s="75">
        <v>27.0</v>
      </c>
      <c r="G21" s="92">
        <v>30.0</v>
      </c>
      <c r="H21" s="92">
        <v>30.0</v>
      </c>
      <c r="I21" s="92">
        <v>27.0</v>
      </c>
      <c r="J21" s="92">
        <v>26.0</v>
      </c>
      <c r="K21" s="92">
        <v>28.0</v>
      </c>
      <c r="L21" s="92">
        <v>30.0</v>
      </c>
      <c r="M21" s="92">
        <v>29.0</v>
      </c>
      <c r="N21" s="92">
        <v>30.0</v>
      </c>
      <c r="O21" s="102"/>
    </row>
    <row r="22">
      <c r="A22" s="3" t="s">
        <v>42</v>
      </c>
      <c r="B22" s="100">
        <v>7.0</v>
      </c>
      <c r="C22" s="124"/>
      <c r="D22" s="100">
        <v>23.0</v>
      </c>
      <c r="E22" s="101">
        <v>18.0</v>
      </c>
      <c r="F22" s="75">
        <v>14.0</v>
      </c>
      <c r="G22" s="92">
        <v>7.0</v>
      </c>
      <c r="H22" s="92">
        <v>11.0</v>
      </c>
      <c r="I22" s="92">
        <v>11.0</v>
      </c>
      <c r="J22" s="92">
        <v>10.0</v>
      </c>
      <c r="K22" s="92">
        <v>8.0</v>
      </c>
      <c r="L22" s="92">
        <v>7.0</v>
      </c>
      <c r="M22" s="92">
        <v>8.0</v>
      </c>
      <c r="N22" s="92">
        <v>9.0</v>
      </c>
      <c r="O22" s="102"/>
    </row>
    <row r="23">
      <c r="A23" s="3" t="s">
        <v>43</v>
      </c>
      <c r="B23" s="100">
        <v>26.0</v>
      </c>
      <c r="C23" s="124"/>
      <c r="D23" s="100">
        <v>24.0</v>
      </c>
      <c r="E23" s="101">
        <v>23.0</v>
      </c>
      <c r="F23" s="75">
        <v>21.0</v>
      </c>
      <c r="G23" s="92">
        <v>23.0</v>
      </c>
      <c r="H23" s="92">
        <v>26.0</v>
      </c>
      <c r="I23" s="92">
        <v>28.0</v>
      </c>
      <c r="J23" s="92">
        <v>30.0</v>
      </c>
      <c r="K23" s="92">
        <v>27.0</v>
      </c>
      <c r="L23" s="92">
        <v>25.0</v>
      </c>
      <c r="M23" s="92">
        <v>27.0</v>
      </c>
      <c r="N23" s="92">
        <v>26.0</v>
      </c>
      <c r="O23" s="102"/>
    </row>
    <row r="24">
      <c r="A24" s="3" t="s">
        <v>44</v>
      </c>
      <c r="B24" s="100">
        <v>28.0</v>
      </c>
      <c r="C24" s="124"/>
      <c r="D24" s="100">
        <v>30.0</v>
      </c>
      <c r="E24" s="101">
        <v>30.0</v>
      </c>
      <c r="F24" s="75">
        <v>30.0</v>
      </c>
      <c r="G24" s="92">
        <v>29.0</v>
      </c>
      <c r="H24" s="92">
        <v>28.0</v>
      </c>
      <c r="I24" s="92">
        <v>30.0</v>
      </c>
      <c r="J24" s="92">
        <v>25.0</v>
      </c>
      <c r="K24" s="92">
        <v>30.0</v>
      </c>
      <c r="L24" s="92">
        <v>28.0</v>
      </c>
      <c r="M24" s="92">
        <v>30.0</v>
      </c>
      <c r="N24" s="92">
        <v>29.0</v>
      </c>
      <c r="O24" s="102"/>
    </row>
    <row r="25">
      <c r="A25" s="3" t="s">
        <v>45</v>
      </c>
      <c r="B25" s="100">
        <v>15.0</v>
      </c>
      <c r="C25" s="124"/>
      <c r="D25" s="100">
        <v>14.0</v>
      </c>
      <c r="E25" s="101">
        <v>11.0</v>
      </c>
      <c r="F25" s="75">
        <v>11.0</v>
      </c>
      <c r="G25" s="92">
        <v>14.0</v>
      </c>
      <c r="H25" s="92">
        <v>13.0</v>
      </c>
      <c r="I25" s="92">
        <v>14.0</v>
      </c>
      <c r="J25" s="92">
        <v>14.0</v>
      </c>
      <c r="K25" s="92">
        <v>17.0</v>
      </c>
      <c r="L25" s="92">
        <v>20.0</v>
      </c>
      <c r="M25" s="92">
        <v>16.0</v>
      </c>
      <c r="N25" s="92">
        <v>14.0</v>
      </c>
      <c r="O25" s="102"/>
    </row>
    <row r="26">
      <c r="A26" s="3" t="s">
        <v>46</v>
      </c>
      <c r="B26" s="100">
        <v>8.0</v>
      </c>
      <c r="C26" s="124"/>
      <c r="D26" s="100">
        <v>4.0</v>
      </c>
      <c r="E26" s="101">
        <v>7.0</v>
      </c>
      <c r="F26" s="75">
        <v>7.0</v>
      </c>
      <c r="G26" s="92">
        <v>3.0</v>
      </c>
      <c r="H26" s="92">
        <v>3.0</v>
      </c>
      <c r="I26" s="92">
        <v>5.0</v>
      </c>
      <c r="J26" s="92">
        <v>7.0</v>
      </c>
      <c r="K26" s="92">
        <v>12.0</v>
      </c>
      <c r="L26" s="92">
        <v>6.0</v>
      </c>
      <c r="M26" s="92">
        <v>9.0</v>
      </c>
      <c r="N26" s="92">
        <v>8.0</v>
      </c>
      <c r="O26" s="102"/>
    </row>
    <row r="27">
      <c r="A27" s="3" t="s">
        <v>47</v>
      </c>
      <c r="B27" s="100">
        <v>21.0</v>
      </c>
      <c r="C27" s="124"/>
      <c r="D27" s="100">
        <v>12.0</v>
      </c>
      <c r="E27" s="101">
        <v>12.0</v>
      </c>
      <c r="F27" s="75">
        <v>16.0</v>
      </c>
      <c r="G27" s="92">
        <v>16.0</v>
      </c>
      <c r="H27" s="92">
        <v>21.0</v>
      </c>
      <c r="I27" s="92">
        <v>21.0</v>
      </c>
      <c r="J27" s="92">
        <v>27.0</v>
      </c>
      <c r="K27" s="92">
        <v>25.0</v>
      </c>
      <c r="L27" s="92">
        <v>24.0</v>
      </c>
      <c r="M27" s="92">
        <v>23.0</v>
      </c>
      <c r="N27" s="92">
        <v>24.0</v>
      </c>
      <c r="O27" s="102"/>
    </row>
    <row r="28">
      <c r="A28" s="3" t="s">
        <v>844</v>
      </c>
      <c r="B28" s="100">
        <v>1.0</v>
      </c>
      <c r="C28" s="124"/>
      <c r="D28" s="100">
        <v>5.0</v>
      </c>
      <c r="E28" s="101">
        <v>3.0</v>
      </c>
      <c r="F28" s="75">
        <v>2.0</v>
      </c>
      <c r="G28" s="92">
        <v>8.0</v>
      </c>
      <c r="H28" s="92">
        <v>7.0</v>
      </c>
      <c r="I28" s="92">
        <v>7.0</v>
      </c>
      <c r="J28" s="92">
        <v>5.0</v>
      </c>
      <c r="K28" s="92">
        <v>10.0</v>
      </c>
      <c r="L28" s="92">
        <v>5.0</v>
      </c>
      <c r="M28" s="92">
        <v>4.0</v>
      </c>
      <c r="N28" s="92">
        <v>4.0</v>
      </c>
      <c r="O28" s="102"/>
    </row>
    <row r="29">
      <c r="A29" s="3" t="s">
        <v>49</v>
      </c>
      <c r="B29" s="100">
        <v>12.0</v>
      </c>
      <c r="C29" s="124"/>
      <c r="D29" s="100">
        <v>8.0</v>
      </c>
      <c r="E29" s="101">
        <v>8.0</v>
      </c>
      <c r="F29" s="75">
        <v>9.0</v>
      </c>
      <c r="G29" s="92">
        <v>10.0</v>
      </c>
      <c r="H29" s="92">
        <v>9.0</v>
      </c>
      <c r="I29" s="92">
        <v>13.0</v>
      </c>
      <c r="J29" s="92">
        <v>8.0</v>
      </c>
      <c r="K29" s="92">
        <v>9.0</v>
      </c>
      <c r="L29" s="92">
        <v>14.0</v>
      </c>
      <c r="M29" s="92">
        <v>13.0</v>
      </c>
      <c r="N29" s="92">
        <v>15.0</v>
      </c>
      <c r="O29" s="102"/>
    </row>
    <row r="30">
      <c r="A30" s="3" t="s">
        <v>50</v>
      </c>
      <c r="B30" s="100">
        <v>23.0</v>
      </c>
      <c r="C30" s="124"/>
      <c r="D30" s="100">
        <v>18.0</v>
      </c>
      <c r="E30" s="101">
        <v>24.0</v>
      </c>
      <c r="F30" s="75">
        <v>29.0</v>
      </c>
      <c r="G30" s="92">
        <v>21.0</v>
      </c>
      <c r="H30" s="92">
        <v>20.0</v>
      </c>
      <c r="I30" s="92">
        <v>16.0</v>
      </c>
      <c r="J30" s="92">
        <v>17.0</v>
      </c>
      <c r="K30" s="92">
        <v>16.0</v>
      </c>
      <c r="L30" s="92">
        <v>13.0</v>
      </c>
      <c r="M30" s="92">
        <v>11.0</v>
      </c>
      <c r="N30" s="92">
        <v>13.0</v>
      </c>
      <c r="O30" s="102"/>
    </row>
    <row r="31">
      <c r="A31" s="3" t="s">
        <v>51</v>
      </c>
      <c r="B31" s="100">
        <v>11.0</v>
      </c>
      <c r="C31" s="124"/>
      <c r="D31" s="100">
        <v>11.0</v>
      </c>
      <c r="E31" s="101">
        <v>14.0</v>
      </c>
      <c r="F31" s="75">
        <v>12.0</v>
      </c>
      <c r="G31" s="92">
        <v>13.0</v>
      </c>
      <c r="H31" s="92">
        <v>12.0</v>
      </c>
      <c r="I31" s="92">
        <v>9.0</v>
      </c>
      <c r="J31" s="92">
        <v>13.0</v>
      </c>
      <c r="K31" s="92">
        <v>14.0</v>
      </c>
      <c r="L31" s="92">
        <v>21.0</v>
      </c>
      <c r="M31" s="92">
        <v>17.0</v>
      </c>
      <c r="N31" s="92">
        <v>16.0</v>
      </c>
      <c r="O31" s="102"/>
    </row>
    <row r="32">
      <c r="A32" s="104"/>
      <c r="B32" s="103"/>
      <c r="C32" s="103"/>
      <c r="D32" s="103"/>
      <c r="E32" s="110"/>
      <c r="F32" s="99"/>
    </row>
    <row r="33">
      <c r="B33" s="94" t="str">
        <f>POST!M10</f>
        <v>Again do not make changes to the cells. Someone moved a cell &amp; it's contents and it messed with the formula (probably dragged and dropped it).</v>
      </c>
      <c r="Q33" s="62"/>
      <c r="R33" s="62"/>
      <c r="S33" s="62"/>
      <c r="T33" s="104"/>
    </row>
    <row r="34">
      <c r="A34" s="3" t="s">
        <v>507</v>
      </c>
      <c r="B34" s="93"/>
      <c r="C34" s="6" t="str">
        <f>REC!C164</f>
        <v>1-2</v>
      </c>
      <c r="D34" s="6" t="str">
        <f>REC!D164</f>
        <v>3-5</v>
      </c>
      <c r="E34" s="6" t="str">
        <f>REC!E164</f>
        <v>1-5</v>
      </c>
      <c r="F34" s="6" t="str">
        <f>REC!F164</f>
        <v>1-6</v>
      </c>
      <c r="G34" s="6" t="str">
        <f>REC!G164</f>
        <v>4-2</v>
      </c>
      <c r="H34" s="6" t="str">
        <f>REC!H164</f>
        <v>3-5</v>
      </c>
      <c r="I34" s="6" t="str">
        <f>REC!I164</f>
        <v>3-3</v>
      </c>
      <c r="J34" s="6" t="str">
        <f>REC!J164</f>
        <v>2-5</v>
      </c>
      <c r="K34" s="6" t="str">
        <f>REC!K164</f>
        <v>2-1</v>
      </c>
      <c r="L34" s="6" t="str">
        <f>REC!L164</f>
        <v>6-2</v>
      </c>
      <c r="M34" s="6" t="str">
        <f>REC!M164</f>
        <v>5-2</v>
      </c>
      <c r="N34" s="6" t="str">
        <f>REC!N164</f>
        <v>4-4</v>
      </c>
      <c r="O34" s="6" t="str">
        <f>REC!O164</f>
        <v>-35--42</v>
      </c>
      <c r="P34" s="48"/>
      <c r="Q34" s="48"/>
      <c r="R34" s="48"/>
      <c r="S34" s="48"/>
      <c r="T34" s="104"/>
    </row>
    <row r="35">
      <c r="A35" s="52" t="s">
        <v>509</v>
      </c>
      <c r="B35" s="93"/>
      <c r="C35" s="6" t="str">
        <f>REC!C196</f>
        <v>1-2</v>
      </c>
      <c r="D35" s="6" t="str">
        <f>REC!D196</f>
        <v>4-7</v>
      </c>
      <c r="E35" s="6" t="str">
        <f>REC!E196</f>
        <v>5-12</v>
      </c>
      <c r="F35" s="6" t="str">
        <f>REC!F196</f>
        <v>6-18</v>
      </c>
      <c r="G35" s="6" t="str">
        <f>REC!G196</f>
        <v>10-20</v>
      </c>
      <c r="H35" s="6" t="str">
        <f>REC!H196</f>
        <v>13-25</v>
      </c>
      <c r="I35" s="6" t="str">
        <f>REC!I196</f>
        <v>16-28</v>
      </c>
      <c r="J35" s="6" t="str">
        <f>REC!J196</f>
        <v>18-33</v>
      </c>
      <c r="K35" s="6" t="str">
        <f>REC!K196</f>
        <v>20-34</v>
      </c>
      <c r="L35" s="6" t="str">
        <f>REC!L196</f>
        <v>26-36</v>
      </c>
      <c r="M35" s="6" t="str">
        <f>REC!M196</f>
        <v>31-38</v>
      </c>
      <c r="N35" s="6" t="str">
        <f>REC!N196</f>
        <v>35-42</v>
      </c>
      <c r="O35" s="6" t="str">
        <f>REC!O196</f>
        <v>-</v>
      </c>
      <c r="P35" s="48"/>
      <c r="Q35" s="48"/>
      <c r="R35" s="48"/>
      <c r="S35" s="48"/>
      <c r="T35" s="104"/>
    </row>
    <row r="36">
      <c r="A36" s="52" t="s">
        <v>270</v>
      </c>
      <c r="B36" s="63" t="s">
        <v>845</v>
      </c>
      <c r="C36" s="93"/>
      <c r="D36" s="63" t="s">
        <v>846</v>
      </c>
      <c r="E36" s="63" t="s">
        <v>847</v>
      </c>
      <c r="F36" s="63" t="s">
        <v>848</v>
      </c>
      <c r="G36" s="63" t="s">
        <v>849</v>
      </c>
      <c r="H36" s="63" t="s">
        <v>850</v>
      </c>
      <c r="I36" s="63" t="s">
        <v>851</v>
      </c>
      <c r="J36" s="63" t="s">
        <v>852</v>
      </c>
      <c r="K36" s="63" t="s">
        <v>853</v>
      </c>
      <c r="L36" s="63" t="s">
        <v>854</v>
      </c>
      <c r="M36" s="52" t="s">
        <v>855</v>
      </c>
      <c r="N36" s="52" t="s">
        <v>856</v>
      </c>
      <c r="O36" s="48"/>
      <c r="P36" s="48"/>
      <c r="Q36" s="48"/>
      <c r="R36" s="48"/>
      <c r="S36" s="48"/>
      <c r="T36" s="104"/>
    </row>
  </sheetData>
  <autoFilter ref="$A$1:$O$31"/>
  <mergeCells count="1">
    <mergeCell ref="B33:P33"/>
  </mergeCells>
  <conditionalFormatting sqref="A1">
    <cfRule type="containsText" dxfId="3" priority="1" operator="containsText" text="SORT BY COLUMN A">
      <formula>NOT(ISERROR(SEARCH(("SORT BY COLUMN A"),(A1))))</formula>
    </cfRule>
  </conditionalFormatting>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7.29"/>
    <col customWidth="1" min="2" max="19" width="7.29"/>
    <col customWidth="1" min="20" max="20" width="17.29"/>
  </cols>
  <sheetData>
    <row r="1">
      <c r="A1" s="86" t="str">
        <f>if(and(A2="Atlanta", A3="Boston", A4="Brooklyn", A5="Charlotte"),"","SORT BY COLUMN A")</f>
        <v/>
      </c>
      <c r="B1" s="47" t="str">
        <f>POST!C1</f>
        <v>0 - 10/20/2014</v>
      </c>
      <c r="C1" s="47" t="str">
        <f>POST!D1</f>
        <v>1 - 11/3/2014</v>
      </c>
      <c r="D1" s="47" t="str">
        <f>POST!E1</f>
        <v>2 - 11/17/2014</v>
      </c>
      <c r="E1" s="47" t="str">
        <f>POST!F1</f>
        <v>3 - 12/1/2014</v>
      </c>
      <c r="F1" s="47" t="str">
        <f>POST!G1</f>
        <v>4 - 12/15/2014</v>
      </c>
      <c r="G1" s="47" t="str">
        <f>POST!H1</f>
        <v>5 - 12/29/2014</v>
      </c>
      <c r="H1" s="47" t="str">
        <f>POST!I1</f>
        <v>6 - 1/12/2015</v>
      </c>
      <c r="I1" s="47" t="str">
        <f>POST!J1</f>
        <v>7 - 1/26/2015</v>
      </c>
      <c r="J1" s="47" t="str">
        <f>POST!K1</f>
        <v>8 - 2/9/2015</v>
      </c>
      <c r="K1" s="47" t="str">
        <f>POST!L1</f>
        <v>9 - 2/23/2015</v>
      </c>
      <c r="L1" s="47" t="str">
        <f>POST!M1</f>
        <v>10 - 3/9/2015</v>
      </c>
      <c r="M1" s="47" t="str">
        <f>POST!N1</f>
        <v>11 - 3/23/2015</v>
      </c>
      <c r="N1" s="47" t="str">
        <f>POST!O1</f>
        <v>12 - 4/6/2015</v>
      </c>
      <c r="O1" s="47" t="str">
        <f>POST!P1</f>
        <v>13 - 4/20/2015</v>
      </c>
      <c r="P1" s="99"/>
      <c r="Q1" s="99"/>
      <c r="S1" s="99"/>
    </row>
    <row r="2">
      <c r="A2" s="3" t="s">
        <v>1</v>
      </c>
      <c r="B2" s="100">
        <v>18.0</v>
      </c>
      <c r="C2" s="75">
        <v>18.0</v>
      </c>
      <c r="D2" s="102"/>
      <c r="E2" s="101">
        <v>13.0</v>
      </c>
      <c r="F2" s="120"/>
      <c r="G2" s="92">
        <v>6.0</v>
      </c>
      <c r="H2" s="92">
        <v>2.0</v>
      </c>
      <c r="I2" s="92">
        <v>2.0</v>
      </c>
      <c r="J2" s="102"/>
      <c r="K2" s="92">
        <v>2.0</v>
      </c>
      <c r="L2" s="92">
        <v>2.0</v>
      </c>
      <c r="M2" s="102"/>
      <c r="N2" s="102"/>
      <c r="O2" s="102"/>
    </row>
    <row r="3">
      <c r="A3" s="3" t="s">
        <v>22</v>
      </c>
      <c r="B3" s="100">
        <v>25.0</v>
      </c>
      <c r="C3" s="75">
        <v>21.0</v>
      </c>
      <c r="D3" s="102"/>
      <c r="E3" s="101">
        <v>24.0</v>
      </c>
      <c r="F3" s="120"/>
      <c r="G3" s="92">
        <v>24.0</v>
      </c>
      <c r="H3" s="92">
        <v>28.0</v>
      </c>
      <c r="I3" s="92">
        <v>22.0</v>
      </c>
      <c r="J3" s="102"/>
      <c r="K3" s="92">
        <v>23.0</v>
      </c>
      <c r="L3" s="92">
        <v>21.0</v>
      </c>
      <c r="M3" s="102"/>
      <c r="N3" s="102"/>
      <c r="O3" s="102"/>
    </row>
    <row r="4">
      <c r="A4" s="3" t="s">
        <v>23</v>
      </c>
      <c r="B4" s="100">
        <v>21.0</v>
      </c>
      <c r="C4" s="75">
        <v>23.0</v>
      </c>
      <c r="D4" s="102"/>
      <c r="E4" s="101">
        <v>21.0</v>
      </c>
      <c r="F4" s="120"/>
      <c r="G4" s="92">
        <v>20.0</v>
      </c>
      <c r="H4" s="92">
        <v>22.0</v>
      </c>
      <c r="I4" s="92">
        <v>29.0</v>
      </c>
      <c r="J4" s="102"/>
      <c r="K4" s="92">
        <v>20.0</v>
      </c>
      <c r="L4" s="92">
        <v>22.0</v>
      </c>
      <c r="M4" s="102"/>
      <c r="N4" s="102"/>
      <c r="O4" s="102"/>
    </row>
    <row r="5">
      <c r="A5" s="3" t="s">
        <v>24</v>
      </c>
      <c r="B5" s="100">
        <v>17.0</v>
      </c>
      <c r="C5" s="75">
        <v>17.0</v>
      </c>
      <c r="D5" s="102"/>
      <c r="E5" s="101">
        <v>27.0</v>
      </c>
      <c r="F5" s="120"/>
      <c r="G5" s="92">
        <v>21.0</v>
      </c>
      <c r="H5" s="92">
        <v>21.0</v>
      </c>
      <c r="I5" s="92">
        <v>18.0</v>
      </c>
      <c r="J5" s="102"/>
      <c r="K5" s="92">
        <v>22.0</v>
      </c>
      <c r="L5" s="92">
        <v>17.0</v>
      </c>
      <c r="M5" s="102"/>
      <c r="N5" s="102"/>
      <c r="O5" s="102"/>
    </row>
    <row r="6">
      <c r="A6" s="3" t="s">
        <v>25</v>
      </c>
      <c r="B6" s="100">
        <v>7.0</v>
      </c>
      <c r="C6" s="75">
        <v>5.0</v>
      </c>
      <c r="D6" s="102"/>
      <c r="E6" s="101">
        <v>8.0</v>
      </c>
      <c r="F6" s="120"/>
      <c r="G6" s="92">
        <v>10.0</v>
      </c>
      <c r="H6" s="92">
        <v>8.0</v>
      </c>
      <c r="I6" s="92">
        <v>11.0</v>
      </c>
      <c r="J6" s="102"/>
      <c r="K6" s="92">
        <v>12.0</v>
      </c>
      <c r="L6" s="92">
        <v>9.0</v>
      </c>
      <c r="M6" s="102"/>
      <c r="N6" s="102"/>
      <c r="O6" s="102"/>
    </row>
    <row r="7">
      <c r="A7" s="3" t="s">
        <v>26</v>
      </c>
      <c r="B7" s="100">
        <v>2.0</v>
      </c>
      <c r="C7" s="75">
        <v>4.0</v>
      </c>
      <c r="D7" s="102"/>
      <c r="E7" s="101">
        <v>14.0</v>
      </c>
      <c r="F7" s="120"/>
      <c r="G7" s="92">
        <v>13.0</v>
      </c>
      <c r="H7" s="92">
        <v>17.0</v>
      </c>
      <c r="I7" s="92">
        <v>12.0</v>
      </c>
      <c r="J7" s="102"/>
      <c r="K7" s="92">
        <v>6.0</v>
      </c>
      <c r="L7" s="92">
        <v>5.0</v>
      </c>
      <c r="M7" s="102"/>
      <c r="N7" s="102"/>
      <c r="O7" s="102"/>
    </row>
    <row r="8">
      <c r="A8" s="3" t="s">
        <v>27</v>
      </c>
      <c r="B8" s="100">
        <v>10.0</v>
      </c>
      <c r="C8" s="75">
        <v>3.0</v>
      </c>
      <c r="D8" s="102"/>
      <c r="E8" s="101">
        <v>6.0</v>
      </c>
      <c r="F8" s="120"/>
      <c r="G8" s="92">
        <v>8.0</v>
      </c>
      <c r="H8" s="92">
        <v>6.0</v>
      </c>
      <c r="I8" s="92">
        <v>9.0</v>
      </c>
      <c r="J8" s="102"/>
      <c r="K8" s="92">
        <v>7.0</v>
      </c>
      <c r="L8" s="92">
        <v>10.0</v>
      </c>
      <c r="M8" s="102"/>
      <c r="N8" s="102"/>
      <c r="O8" s="102"/>
    </row>
    <row r="9">
      <c r="A9" s="3" t="s">
        <v>28</v>
      </c>
      <c r="B9" s="100">
        <v>13.0</v>
      </c>
      <c r="C9" s="75">
        <v>20.0</v>
      </c>
      <c r="D9" s="102"/>
      <c r="E9" s="101">
        <v>15.0</v>
      </c>
      <c r="F9" s="120"/>
      <c r="G9" s="92">
        <v>18.0</v>
      </c>
      <c r="H9" s="92">
        <v>18.0</v>
      </c>
      <c r="I9" s="92">
        <v>23.0</v>
      </c>
      <c r="J9" s="102"/>
      <c r="K9" s="92">
        <v>26.0</v>
      </c>
      <c r="L9" s="92">
        <v>27.0</v>
      </c>
      <c r="M9" s="102"/>
      <c r="N9" s="102"/>
      <c r="O9" s="102"/>
    </row>
    <row r="10">
      <c r="A10" s="3" t="s">
        <v>29</v>
      </c>
      <c r="B10" s="100">
        <v>24.0</v>
      </c>
      <c r="C10" s="75">
        <v>28.0</v>
      </c>
      <c r="D10" s="102"/>
      <c r="E10" s="101">
        <v>29.0</v>
      </c>
      <c r="F10" s="120"/>
      <c r="G10" s="92">
        <v>26.0</v>
      </c>
      <c r="H10" s="92">
        <v>16.0</v>
      </c>
      <c r="I10" s="92">
        <v>21.0</v>
      </c>
      <c r="J10" s="102"/>
      <c r="K10" s="92">
        <v>18.0</v>
      </c>
      <c r="L10" s="92">
        <v>23.0</v>
      </c>
      <c r="M10" s="102"/>
      <c r="N10" s="102"/>
      <c r="O10" s="102"/>
    </row>
    <row r="11">
      <c r="A11" s="3" t="s">
        <v>30</v>
      </c>
      <c r="B11" s="100">
        <v>6.0</v>
      </c>
      <c r="C11" s="75">
        <v>1.0</v>
      </c>
      <c r="D11" s="102"/>
      <c r="E11" s="101">
        <v>1.0</v>
      </c>
      <c r="F11" s="120"/>
      <c r="G11" s="92">
        <v>1.0</v>
      </c>
      <c r="H11" s="92">
        <v>1.0</v>
      </c>
      <c r="I11" s="92">
        <v>1.0</v>
      </c>
      <c r="J11" s="102"/>
      <c r="K11" s="92">
        <v>1.0</v>
      </c>
      <c r="L11" s="92">
        <v>1.0</v>
      </c>
      <c r="M11" s="102"/>
      <c r="N11" s="102"/>
      <c r="O11" s="102"/>
    </row>
    <row r="12">
      <c r="A12" s="3" t="s">
        <v>31</v>
      </c>
      <c r="B12" s="100">
        <v>9.0</v>
      </c>
      <c r="C12" s="75">
        <v>7.0</v>
      </c>
      <c r="D12" s="102"/>
      <c r="E12" s="101">
        <v>4.0</v>
      </c>
      <c r="F12" s="120"/>
      <c r="G12" s="92">
        <v>3.0</v>
      </c>
      <c r="H12" s="92">
        <v>4.0</v>
      </c>
      <c r="I12" s="92">
        <v>4.0</v>
      </c>
      <c r="J12" s="102"/>
      <c r="K12" s="92">
        <v>4.0</v>
      </c>
      <c r="L12" s="92">
        <v>4.0</v>
      </c>
      <c r="M12" s="102"/>
      <c r="N12" s="102"/>
      <c r="O12" s="102"/>
    </row>
    <row r="13">
      <c r="A13" s="3" t="s">
        <v>32</v>
      </c>
      <c r="B13" s="100">
        <v>23.0</v>
      </c>
      <c r="C13" s="75">
        <v>26.0</v>
      </c>
      <c r="D13" s="102"/>
      <c r="E13" s="101">
        <v>19.0</v>
      </c>
      <c r="F13" s="120"/>
      <c r="G13" s="92">
        <v>23.0</v>
      </c>
      <c r="H13" s="92">
        <v>23.0</v>
      </c>
      <c r="I13" s="92">
        <v>25.0</v>
      </c>
      <c r="J13" s="102"/>
      <c r="K13" s="92">
        <v>21.0</v>
      </c>
      <c r="L13" s="92">
        <v>16.0</v>
      </c>
      <c r="M13" s="102"/>
      <c r="N13" s="102"/>
      <c r="O13" s="102"/>
    </row>
    <row r="14">
      <c r="A14" s="3" t="s">
        <v>33</v>
      </c>
      <c r="B14" s="100">
        <v>4.0</v>
      </c>
      <c r="C14" s="75">
        <v>8.0</v>
      </c>
      <c r="D14" s="102"/>
      <c r="E14" s="101">
        <v>9.0</v>
      </c>
      <c r="F14" s="120"/>
      <c r="G14" s="92">
        <v>9.0</v>
      </c>
      <c r="H14" s="92">
        <v>7.0</v>
      </c>
      <c r="I14" s="92">
        <v>6.0</v>
      </c>
      <c r="J14" s="102"/>
      <c r="K14" s="92">
        <v>9.0</v>
      </c>
      <c r="L14" s="92">
        <v>6.0</v>
      </c>
      <c r="M14" s="102"/>
      <c r="N14" s="102"/>
      <c r="O14" s="102"/>
    </row>
    <row r="15">
      <c r="A15" s="3" t="s">
        <v>34</v>
      </c>
      <c r="B15" s="100">
        <v>19.0</v>
      </c>
      <c r="C15" s="75">
        <v>27.0</v>
      </c>
      <c r="D15" s="102"/>
      <c r="E15" s="101">
        <v>28.0</v>
      </c>
      <c r="F15" s="120"/>
      <c r="G15" s="92">
        <v>27.0</v>
      </c>
      <c r="H15" s="92">
        <v>27.0</v>
      </c>
      <c r="I15" s="92">
        <v>28.0</v>
      </c>
      <c r="J15" s="102"/>
      <c r="K15" s="92">
        <v>29.0</v>
      </c>
      <c r="L15" s="92">
        <v>29.0</v>
      </c>
      <c r="M15" s="102"/>
      <c r="N15" s="102"/>
      <c r="O15" s="102"/>
    </row>
    <row r="16">
      <c r="A16" s="3" t="s">
        <v>35</v>
      </c>
      <c r="B16" s="100">
        <v>8.0</v>
      </c>
      <c r="C16" s="75">
        <v>6.0</v>
      </c>
      <c r="D16" s="102"/>
      <c r="E16" s="101">
        <v>2.0</v>
      </c>
      <c r="F16" s="120"/>
      <c r="G16" s="92">
        <v>4.0</v>
      </c>
      <c r="H16" s="92">
        <v>5.0</v>
      </c>
      <c r="I16" s="92">
        <v>3.0</v>
      </c>
      <c r="J16" s="102"/>
      <c r="K16" s="92">
        <v>3.0</v>
      </c>
      <c r="L16" s="92">
        <v>3.0</v>
      </c>
      <c r="M16" s="102"/>
      <c r="N16" s="102"/>
      <c r="O16" s="102"/>
    </row>
    <row r="17">
      <c r="A17" s="3" t="s">
        <v>37</v>
      </c>
      <c r="B17" s="100">
        <v>15.0</v>
      </c>
      <c r="C17" s="75">
        <v>9.0</v>
      </c>
      <c r="D17" s="102"/>
      <c r="E17" s="101">
        <v>16.0</v>
      </c>
      <c r="F17" s="120"/>
      <c r="G17" s="92">
        <v>19.0</v>
      </c>
      <c r="H17" s="92">
        <v>20.0</v>
      </c>
      <c r="I17" s="92">
        <v>16.0</v>
      </c>
      <c r="J17" s="102"/>
      <c r="K17" s="92">
        <v>17.0</v>
      </c>
      <c r="L17" s="92">
        <v>20.0</v>
      </c>
      <c r="M17" s="102"/>
      <c r="N17" s="102"/>
      <c r="O17" s="102"/>
    </row>
    <row r="18">
      <c r="A18" s="3" t="s">
        <v>38</v>
      </c>
      <c r="B18" s="100">
        <v>29.0</v>
      </c>
      <c r="C18" s="75">
        <v>25.0</v>
      </c>
      <c r="D18" s="102"/>
      <c r="E18" s="101">
        <v>17.0</v>
      </c>
      <c r="F18" s="120"/>
      <c r="G18" s="92">
        <v>16.0</v>
      </c>
      <c r="H18" s="92">
        <v>15.0</v>
      </c>
      <c r="I18" s="92">
        <v>17.0</v>
      </c>
      <c r="J18" s="102"/>
      <c r="K18" s="92">
        <v>14.0</v>
      </c>
      <c r="L18" s="92">
        <v>14.0</v>
      </c>
      <c r="M18" s="102"/>
      <c r="N18" s="102"/>
      <c r="O18" s="102"/>
    </row>
    <row r="19">
      <c r="A19" s="3" t="s">
        <v>39</v>
      </c>
      <c r="B19" s="100">
        <v>27.0</v>
      </c>
      <c r="C19" s="75">
        <v>24.0</v>
      </c>
      <c r="D19" s="102"/>
      <c r="E19" s="101">
        <v>25.0</v>
      </c>
      <c r="F19" s="120"/>
      <c r="G19" s="92">
        <v>28.0</v>
      </c>
      <c r="H19" s="92">
        <v>29.0</v>
      </c>
      <c r="I19" s="92">
        <v>30.0</v>
      </c>
      <c r="J19" s="102"/>
      <c r="K19" s="92">
        <v>27.0</v>
      </c>
      <c r="L19" s="92">
        <v>28.0</v>
      </c>
      <c r="M19" s="102"/>
      <c r="N19" s="102"/>
      <c r="O19" s="102"/>
    </row>
    <row r="20">
      <c r="A20" s="3" t="s">
        <v>40</v>
      </c>
      <c r="B20" s="100">
        <v>16.0</v>
      </c>
      <c r="C20" s="75">
        <v>15.0</v>
      </c>
      <c r="D20" s="102"/>
      <c r="E20" s="101">
        <v>18.0</v>
      </c>
      <c r="F20" s="120"/>
      <c r="G20" s="92">
        <v>15.0</v>
      </c>
      <c r="H20" s="92">
        <v>14.0</v>
      </c>
      <c r="I20" s="92">
        <v>14.0</v>
      </c>
      <c r="J20" s="102"/>
      <c r="K20" s="92">
        <v>16.0</v>
      </c>
      <c r="L20" s="92">
        <v>13.0</v>
      </c>
      <c r="M20" s="102"/>
      <c r="N20" s="102"/>
      <c r="O20" s="102"/>
    </row>
    <row r="21">
      <c r="A21" s="3" t="s">
        <v>41</v>
      </c>
      <c r="B21" s="100">
        <v>20.0</v>
      </c>
      <c r="C21" s="75">
        <v>16.0</v>
      </c>
      <c r="D21" s="102"/>
      <c r="E21" s="101">
        <v>26.0</v>
      </c>
      <c r="F21" s="120"/>
      <c r="G21" s="92">
        <v>29.0</v>
      </c>
      <c r="H21" s="92">
        <v>30.0</v>
      </c>
      <c r="I21" s="92">
        <v>28.0</v>
      </c>
      <c r="J21" s="102"/>
      <c r="K21" s="92">
        <v>30.0</v>
      </c>
      <c r="L21" s="92">
        <v>30.0</v>
      </c>
      <c r="M21" s="102"/>
      <c r="N21" s="102"/>
      <c r="O21" s="102"/>
    </row>
    <row r="22">
      <c r="A22" s="3" t="s">
        <v>42</v>
      </c>
      <c r="B22" s="100">
        <v>3.0</v>
      </c>
      <c r="C22" s="75">
        <v>19.0</v>
      </c>
      <c r="D22" s="102"/>
      <c r="E22" s="101">
        <v>19.0</v>
      </c>
      <c r="F22" s="120"/>
      <c r="G22" s="92">
        <v>12.0</v>
      </c>
      <c r="H22" s="92">
        <v>13.0</v>
      </c>
      <c r="I22" s="92">
        <v>15.0</v>
      </c>
      <c r="J22" s="102"/>
      <c r="K22" s="92">
        <v>11.0</v>
      </c>
      <c r="L22" s="92">
        <v>11.0</v>
      </c>
      <c r="M22" s="102"/>
      <c r="N22" s="102"/>
      <c r="O22" s="102"/>
    </row>
    <row r="23">
      <c r="A23" s="3" t="s">
        <v>43</v>
      </c>
      <c r="B23" s="100">
        <v>28.0</v>
      </c>
      <c r="C23" s="75">
        <v>29.0</v>
      </c>
      <c r="D23" s="102"/>
      <c r="E23" s="101">
        <v>20.0</v>
      </c>
      <c r="F23" s="120"/>
      <c r="G23" s="92">
        <v>22.0</v>
      </c>
      <c r="H23" s="92">
        <v>26.0</v>
      </c>
      <c r="I23" s="92">
        <v>26.0</v>
      </c>
      <c r="J23" s="102"/>
      <c r="K23" s="92">
        <v>25.0</v>
      </c>
      <c r="L23" s="92">
        <v>25.0</v>
      </c>
      <c r="M23" s="102"/>
      <c r="N23" s="102"/>
      <c r="O23" s="102"/>
    </row>
    <row r="24">
      <c r="A24" s="3" t="s">
        <v>44</v>
      </c>
      <c r="B24" s="100">
        <v>30.0</v>
      </c>
      <c r="C24" s="75">
        <v>30.0</v>
      </c>
      <c r="D24" s="102"/>
      <c r="E24" s="101">
        <v>30.0</v>
      </c>
      <c r="F24" s="120"/>
      <c r="G24" s="92">
        <v>30.0</v>
      </c>
      <c r="H24" s="92">
        <v>24.0</v>
      </c>
      <c r="I24" s="92">
        <v>27.0</v>
      </c>
      <c r="J24" s="102"/>
      <c r="K24" s="92">
        <v>28.0</v>
      </c>
      <c r="L24" s="92">
        <v>26.0</v>
      </c>
      <c r="M24" s="102"/>
      <c r="N24" s="102"/>
      <c r="O24" s="102"/>
    </row>
    <row r="25">
      <c r="A25" s="3" t="s">
        <v>45</v>
      </c>
      <c r="B25" s="100">
        <v>14.0</v>
      </c>
      <c r="C25" s="75">
        <v>10.0</v>
      </c>
      <c r="D25" s="102"/>
      <c r="E25" s="101">
        <v>11.0</v>
      </c>
      <c r="F25" s="120"/>
      <c r="G25" s="92">
        <v>14.0</v>
      </c>
      <c r="H25" s="92">
        <v>12.0</v>
      </c>
      <c r="I25" s="92">
        <v>13.0</v>
      </c>
      <c r="J25" s="102"/>
      <c r="K25" s="92">
        <v>15.0</v>
      </c>
      <c r="L25" s="92">
        <v>15.0</v>
      </c>
      <c r="M25" s="102"/>
      <c r="N25" s="102"/>
      <c r="O25" s="102"/>
    </row>
    <row r="26">
      <c r="A26" s="3" t="s">
        <v>46</v>
      </c>
      <c r="B26" s="100">
        <v>5.0</v>
      </c>
      <c r="C26" s="75">
        <v>11.0</v>
      </c>
      <c r="D26" s="102"/>
      <c r="E26" s="101">
        <v>3.0</v>
      </c>
      <c r="F26" s="120"/>
      <c r="G26" s="92">
        <v>2.0</v>
      </c>
      <c r="H26" s="92">
        <v>3.0</v>
      </c>
      <c r="I26" s="92">
        <v>5.0</v>
      </c>
      <c r="J26" s="102"/>
      <c r="K26" s="92">
        <v>8.0</v>
      </c>
      <c r="L26" s="92">
        <v>8.0</v>
      </c>
      <c r="M26" s="102"/>
      <c r="N26" s="102"/>
      <c r="O26" s="102"/>
    </row>
    <row r="27">
      <c r="A27" s="3" t="s">
        <v>47</v>
      </c>
      <c r="B27" s="100">
        <v>22.0</v>
      </c>
      <c r="C27" s="75">
        <v>14.0</v>
      </c>
      <c r="D27" s="102"/>
      <c r="E27" s="101">
        <v>12.0</v>
      </c>
      <c r="F27" s="120"/>
      <c r="G27" s="92">
        <v>17.0</v>
      </c>
      <c r="H27" s="92">
        <v>19.0</v>
      </c>
      <c r="I27" s="92">
        <v>24.0</v>
      </c>
      <c r="J27" s="102"/>
      <c r="K27" s="92">
        <v>24.0</v>
      </c>
      <c r="L27" s="92">
        <v>24.0</v>
      </c>
      <c r="M27" s="102"/>
      <c r="N27" s="102"/>
      <c r="O27" s="102"/>
    </row>
    <row r="28">
      <c r="A28" s="3" t="s">
        <v>48</v>
      </c>
      <c r="B28" s="100">
        <v>1.0</v>
      </c>
      <c r="C28" s="75">
        <v>2.0</v>
      </c>
      <c r="D28" s="102"/>
      <c r="E28" s="101">
        <v>5.0</v>
      </c>
      <c r="F28" s="120"/>
      <c r="G28" s="92">
        <v>11.0</v>
      </c>
      <c r="H28" s="92">
        <v>9.0</v>
      </c>
      <c r="I28" s="92">
        <v>7.0</v>
      </c>
      <c r="J28" s="102"/>
      <c r="K28" s="92">
        <v>10.0</v>
      </c>
      <c r="L28" s="92">
        <v>7.0</v>
      </c>
      <c r="M28" s="102"/>
      <c r="N28" s="102"/>
      <c r="O28" s="102"/>
    </row>
    <row r="29">
      <c r="A29" s="3" t="s">
        <v>49</v>
      </c>
      <c r="B29" s="100">
        <v>12.0</v>
      </c>
      <c r="C29" s="75">
        <v>13.0</v>
      </c>
      <c r="D29" s="102"/>
      <c r="E29" s="101">
        <v>7.0</v>
      </c>
      <c r="F29" s="120"/>
      <c r="G29" s="92">
        <v>5.0</v>
      </c>
      <c r="H29" s="92">
        <v>11.0</v>
      </c>
      <c r="I29" s="92">
        <v>10.0</v>
      </c>
      <c r="J29" s="102"/>
      <c r="K29" s="92">
        <v>5.0</v>
      </c>
      <c r="L29" s="92">
        <v>12.0</v>
      </c>
      <c r="M29" s="102"/>
      <c r="N29" s="102"/>
      <c r="O29" s="102"/>
    </row>
    <row r="30">
      <c r="A30" s="3" t="s">
        <v>50</v>
      </c>
      <c r="B30" s="100">
        <v>26.0</v>
      </c>
      <c r="C30" s="75">
        <v>22.0</v>
      </c>
      <c r="D30" s="102"/>
      <c r="E30" s="101">
        <v>23.0</v>
      </c>
      <c r="F30" s="120"/>
      <c r="G30" s="92">
        <v>25.0</v>
      </c>
      <c r="H30" s="92">
        <v>25.0</v>
      </c>
      <c r="I30" s="92">
        <v>19.0</v>
      </c>
      <c r="J30" s="102"/>
      <c r="K30" s="92">
        <v>19.0</v>
      </c>
      <c r="L30" s="92">
        <v>18.0</v>
      </c>
      <c r="M30" s="102"/>
      <c r="N30" s="102"/>
      <c r="O30" s="102"/>
    </row>
    <row r="31">
      <c r="A31" s="3" t="s">
        <v>51</v>
      </c>
      <c r="B31" s="100">
        <v>11.0</v>
      </c>
      <c r="C31" s="75">
        <v>12.0</v>
      </c>
      <c r="D31" s="102"/>
      <c r="E31" s="101">
        <v>10.0</v>
      </c>
      <c r="F31" s="120"/>
      <c r="G31" s="92">
        <v>7.0</v>
      </c>
      <c r="H31" s="92">
        <v>10.0</v>
      </c>
      <c r="I31" s="92">
        <v>8.0</v>
      </c>
      <c r="J31" s="102"/>
      <c r="K31" s="92">
        <v>13.0</v>
      </c>
      <c r="L31" s="92">
        <v>19.0</v>
      </c>
      <c r="M31" s="102"/>
      <c r="N31" s="102"/>
      <c r="O31" s="102"/>
    </row>
    <row r="32">
      <c r="A32" s="104"/>
      <c r="B32" s="103"/>
      <c r="C32" s="99"/>
      <c r="E32" s="110"/>
      <c r="F32" s="99"/>
    </row>
    <row r="33">
      <c r="A33" s="104"/>
      <c r="B33" s="94" t="str">
        <f>POST!M10</f>
        <v>Again do not make changes to the cells. Someone moved a cell &amp; it's contents and it messed with the formula (probably dragged and dropped it).</v>
      </c>
    </row>
    <row r="34">
      <c r="A34" s="3" t="s">
        <v>507</v>
      </c>
      <c r="B34" s="95" t="s">
        <v>222</v>
      </c>
      <c r="C34" s="6" t="str">
        <f>REC!C165</f>
        <v>2-1</v>
      </c>
      <c r="D34" s="6" t="str">
        <f>REC!D165</f>
        <v>5-1</v>
      </c>
      <c r="E34" s="6" t="str">
        <f>REC!E165</f>
        <v>3-3</v>
      </c>
      <c r="F34" s="6" t="str">
        <f>REC!F165</f>
        <v>7-1</v>
      </c>
      <c r="G34" s="6" t="str">
        <f>REC!G165</f>
        <v>4-2</v>
      </c>
      <c r="H34" s="6" t="str">
        <f>REC!H165</f>
        <v>4-4</v>
      </c>
      <c r="I34" s="6" t="str">
        <f>REC!I165</f>
        <v>5-3</v>
      </c>
      <c r="J34" s="6" t="str">
        <f>REC!J165</f>
        <v>2-5</v>
      </c>
      <c r="K34" s="6" t="str">
        <f>REC!K165</f>
        <v>1-3</v>
      </c>
      <c r="L34" s="6" t="str">
        <f>REC!L165</f>
        <v>2-5</v>
      </c>
      <c r="M34" s="6" t="str">
        <f>REC!M165</f>
        <v>5-2</v>
      </c>
      <c r="N34" s="6" t="str">
        <f>REC!N165</f>
        <v>4-3</v>
      </c>
      <c r="O34" s="6" t="str">
        <f>REC!O165</f>
        <v>-44--33</v>
      </c>
      <c r="P34" s="62"/>
      <c r="Q34" s="62"/>
      <c r="R34" s="62"/>
      <c r="S34" s="62"/>
      <c r="T34" s="106"/>
    </row>
    <row r="35">
      <c r="A35" s="52" t="s">
        <v>509</v>
      </c>
      <c r="C35" s="6" t="str">
        <f>REC!C197</f>
        <v>2-1</v>
      </c>
      <c r="D35" s="6" t="str">
        <f>REC!D197</f>
        <v>7-2</v>
      </c>
      <c r="E35" s="6" t="str">
        <f>REC!E197</f>
        <v>10-5</v>
      </c>
      <c r="F35" s="6" t="str">
        <f>REC!F197</f>
        <v>17-6</v>
      </c>
      <c r="G35" s="6" t="str">
        <f>REC!G197</f>
        <v>21-8</v>
      </c>
      <c r="H35" s="6" t="str">
        <f>REC!H197</f>
        <v>25-12</v>
      </c>
      <c r="I35" s="6" t="str">
        <f>REC!I197</f>
        <v>30-15</v>
      </c>
      <c r="J35" s="93"/>
      <c r="K35" s="6" t="str">
        <f>REC!K197</f>
        <v>33-23</v>
      </c>
      <c r="L35" s="6" t="str">
        <f>REC!L197</f>
        <v>35-28</v>
      </c>
      <c r="M35" s="6" t="str">
        <f>REC!M197</f>
        <v>40-30</v>
      </c>
      <c r="N35" s="6" t="str">
        <f>REC!N197</f>
        <v>44-33</v>
      </c>
      <c r="O35" s="6" t="str">
        <f>REC!O197</f>
        <v>-</v>
      </c>
      <c r="P35" s="48"/>
      <c r="Q35" s="48"/>
      <c r="R35" s="48"/>
      <c r="S35" s="48"/>
      <c r="T35" s="46"/>
    </row>
    <row r="36">
      <c r="A36" s="52" t="s">
        <v>270</v>
      </c>
      <c r="B36" s="2" t="s">
        <v>875</v>
      </c>
      <c r="C36" s="2" t="s">
        <v>876</v>
      </c>
      <c r="E36" s="63" t="s">
        <v>877</v>
      </c>
      <c r="F36" s="93"/>
      <c r="G36" s="63" t="s">
        <v>878</v>
      </c>
      <c r="H36" s="63" t="s">
        <v>879</v>
      </c>
      <c r="I36" s="63" t="s">
        <v>880</v>
      </c>
      <c r="J36" s="2" t="s">
        <v>881</v>
      </c>
      <c r="K36" s="63" t="s">
        <v>881</v>
      </c>
      <c r="L36" s="63" t="s">
        <v>882</v>
      </c>
      <c r="M36" s="53" t="s">
        <v>883</v>
      </c>
      <c r="N36" s="62"/>
      <c r="O36" s="62"/>
      <c r="P36" s="62"/>
      <c r="Q36" s="62"/>
      <c r="R36" s="62"/>
      <c r="S36" s="62"/>
      <c r="T36" s="104"/>
    </row>
  </sheetData>
  <autoFilter ref="$A$1:$O$31"/>
  <mergeCells count="1">
    <mergeCell ref="B33:P33"/>
  </mergeCells>
  <conditionalFormatting sqref="A1">
    <cfRule type="containsText" dxfId="3" priority="1" operator="containsText" text="SORT BY COLUMN A">
      <formula>NOT(ISERROR(SEARCH(("SORT BY COLUMN A"),(A1))))</formula>
    </cfRule>
  </conditionalFormatting>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2.75"/>
  <cols>
    <col customWidth="1" min="1" max="1" width="18.14"/>
    <col customWidth="1" min="2" max="2" width="17.29"/>
    <col customWidth="1" min="3" max="3" width="14.71"/>
    <col customWidth="1" min="4" max="5" width="15.57"/>
    <col customWidth="1" min="6" max="6" width="11.29"/>
    <col customWidth="1" min="7" max="8" width="15.57"/>
    <col customWidth="1" min="9" max="9" width="15.29"/>
    <col customWidth="1" min="10" max="10" width="11.29"/>
    <col customWidth="1" min="11" max="12" width="15.57"/>
    <col customWidth="1" min="13" max="13" width="17.57"/>
    <col customWidth="1" min="14" max="15" width="15.57"/>
    <col customWidth="1" min="16" max="16" width="16.29"/>
    <col customWidth="1" min="18" max="18" width="18.43"/>
    <col customWidth="1" min="19" max="21" width="11.29"/>
    <col customWidth="1" min="22" max="22" width="15.57"/>
    <col customWidth="1" min="23" max="23" width="18.43"/>
    <col customWidth="1" min="24" max="24" width="13.0"/>
    <col customWidth="1" min="25" max="25" width="15.57"/>
    <col customWidth="1" min="26" max="26" width="16.57"/>
    <col customWidth="1" min="27" max="27" width="16.43"/>
    <col customWidth="1" min="28" max="28" width="15.29"/>
    <col customWidth="1" min="29" max="29" width="11.29"/>
    <col customWidth="1" min="30" max="30" width="16.43"/>
    <col customWidth="1" min="31" max="32" width="11.29"/>
  </cols>
  <sheetData>
    <row r="1" ht="25.5" customHeight="1">
      <c r="A1" s="4" t="s">
        <v>884</v>
      </c>
      <c r="B1" s="71" t="s">
        <v>885</v>
      </c>
      <c r="C1" s="9" t="s">
        <v>1</v>
      </c>
      <c r="D1" s="10" t="s">
        <v>22</v>
      </c>
      <c r="E1" s="11" t="s">
        <v>23</v>
      </c>
      <c r="F1" s="12" t="s">
        <v>24</v>
      </c>
      <c r="G1" s="13" t="s">
        <v>25</v>
      </c>
      <c r="H1" s="14" t="s">
        <v>26</v>
      </c>
      <c r="I1" s="15" t="s">
        <v>27</v>
      </c>
      <c r="J1" s="16" t="s">
        <v>28</v>
      </c>
      <c r="K1" s="17" t="s">
        <v>29</v>
      </c>
      <c r="L1" s="18" t="s">
        <v>30</v>
      </c>
      <c r="M1" s="19" t="s">
        <v>31</v>
      </c>
      <c r="N1" s="20" t="s">
        <v>32</v>
      </c>
      <c r="O1" s="21" t="s">
        <v>33</v>
      </c>
      <c r="P1" s="22" t="s">
        <v>34</v>
      </c>
      <c r="Q1" s="23" t="s">
        <v>35</v>
      </c>
      <c r="R1" s="24" t="s">
        <v>37</v>
      </c>
      <c r="S1" s="25" t="s">
        <v>38</v>
      </c>
      <c r="T1" s="26" t="s">
        <v>39</v>
      </c>
      <c r="U1" s="27" t="s">
        <v>40</v>
      </c>
      <c r="V1" s="28" t="s">
        <v>41</v>
      </c>
      <c r="W1" s="29" t="s">
        <v>42</v>
      </c>
      <c r="X1" s="30" t="s">
        <v>43</v>
      </c>
      <c r="Y1" s="31" t="s">
        <v>44</v>
      </c>
      <c r="Z1" s="32" t="s">
        <v>45</v>
      </c>
      <c r="AA1" s="29" t="s">
        <v>46</v>
      </c>
      <c r="AB1" s="33" t="s">
        <v>47</v>
      </c>
      <c r="AC1" s="34" t="s">
        <v>48</v>
      </c>
      <c r="AD1" s="35" t="s">
        <v>49</v>
      </c>
      <c r="AE1" s="12" t="s">
        <v>50</v>
      </c>
      <c r="AF1" s="36" t="s">
        <v>51</v>
      </c>
    </row>
    <row r="2">
      <c r="A2" s="129" t="s">
        <v>886</v>
      </c>
      <c r="B2" s="130"/>
      <c r="C2" s="131"/>
      <c r="D2" s="131"/>
      <c r="E2" s="131"/>
      <c r="F2" s="131"/>
      <c r="G2" s="131"/>
      <c r="H2" s="131"/>
      <c r="I2" s="131"/>
      <c r="J2" s="131"/>
      <c r="K2" s="131"/>
      <c r="L2" s="131"/>
      <c r="M2" s="131"/>
      <c r="N2" s="131"/>
      <c r="O2" s="131"/>
      <c r="P2" s="132"/>
      <c r="Q2" s="131"/>
      <c r="R2" s="131"/>
      <c r="S2" s="131"/>
      <c r="T2" s="131"/>
      <c r="U2" s="131"/>
      <c r="V2" s="131"/>
      <c r="W2" s="131"/>
      <c r="X2" s="131"/>
      <c r="Y2" s="131"/>
      <c r="Z2" s="133"/>
      <c r="AA2" s="131"/>
      <c r="AB2" s="131"/>
      <c r="AC2" s="131"/>
      <c r="AD2" s="131"/>
      <c r="AE2" s="131"/>
      <c r="AF2" s="131"/>
    </row>
    <row r="3">
      <c r="A3" s="129" t="s">
        <v>887</v>
      </c>
      <c r="B3" s="130"/>
      <c r="C3" s="132"/>
      <c r="D3" s="132"/>
      <c r="E3" s="132"/>
      <c r="F3" s="132"/>
      <c r="G3" s="132"/>
      <c r="H3" s="132"/>
      <c r="I3" s="132"/>
      <c r="J3" s="132"/>
      <c r="K3" s="132"/>
      <c r="L3" s="132"/>
      <c r="M3" s="132"/>
      <c r="N3" s="132"/>
      <c r="O3" s="132"/>
      <c r="P3" s="132"/>
      <c r="Q3" s="132"/>
      <c r="R3" s="132"/>
      <c r="S3" s="132"/>
      <c r="T3" s="132"/>
      <c r="U3" s="132"/>
      <c r="V3" s="132"/>
      <c r="W3" s="132"/>
      <c r="X3" s="132"/>
      <c r="Y3" s="132"/>
      <c r="Z3" s="132"/>
      <c r="AA3" s="132"/>
      <c r="AB3" s="132"/>
      <c r="AC3" s="132"/>
      <c r="AD3" s="132"/>
      <c r="AE3" s="132"/>
      <c r="AF3" s="132"/>
    </row>
    <row r="4">
      <c r="A4" s="129" t="s">
        <v>888</v>
      </c>
      <c r="B4" s="130"/>
      <c r="C4" s="132"/>
      <c r="D4" s="132"/>
      <c r="E4" s="131"/>
      <c r="F4" s="132"/>
      <c r="G4" s="132"/>
      <c r="H4" s="132"/>
      <c r="I4" s="132"/>
      <c r="J4" s="132"/>
      <c r="K4" s="132"/>
      <c r="L4" s="132"/>
      <c r="M4" s="132"/>
      <c r="N4" s="132"/>
      <c r="O4" s="132"/>
      <c r="P4" s="132"/>
      <c r="Q4" s="132"/>
      <c r="R4" s="132"/>
      <c r="S4" s="132"/>
      <c r="T4" s="132"/>
      <c r="U4" s="132"/>
      <c r="V4" s="132"/>
      <c r="W4" s="132"/>
      <c r="X4" s="132"/>
      <c r="Y4" s="132"/>
      <c r="Z4" s="132"/>
      <c r="AA4" s="132"/>
      <c r="AB4" s="132"/>
      <c r="AC4" s="132"/>
      <c r="AD4" s="132"/>
      <c r="AE4" s="132"/>
      <c r="AF4" s="132"/>
    </row>
    <row r="5">
      <c r="A5" s="134" t="s">
        <v>889</v>
      </c>
      <c r="B5" s="135"/>
      <c r="C5" s="136"/>
      <c r="D5" s="136"/>
      <c r="E5" s="137"/>
      <c r="F5" s="136"/>
      <c r="G5" s="136"/>
      <c r="H5" s="137"/>
      <c r="I5" s="136"/>
      <c r="J5" s="136"/>
      <c r="K5" s="136"/>
      <c r="L5" s="136"/>
      <c r="M5" s="136"/>
      <c r="N5" s="136"/>
      <c r="O5" s="136"/>
      <c r="P5" s="136"/>
      <c r="Q5" s="136"/>
      <c r="R5" s="136"/>
      <c r="S5" s="136"/>
      <c r="T5" s="136"/>
      <c r="U5" s="136"/>
      <c r="V5" s="136"/>
      <c r="W5" s="136"/>
      <c r="X5" s="136"/>
      <c r="Y5" s="137"/>
      <c r="Z5" s="136"/>
      <c r="AA5" s="137"/>
      <c r="AB5" s="136"/>
      <c r="AC5" s="136"/>
      <c r="AD5" s="136"/>
      <c r="AE5" s="136"/>
      <c r="AF5" s="136"/>
    </row>
    <row r="6">
      <c r="A6" s="134" t="s">
        <v>890</v>
      </c>
      <c r="B6" s="135"/>
      <c r="C6" s="136"/>
      <c r="D6" s="136"/>
      <c r="E6" s="136"/>
      <c r="F6" s="136"/>
      <c r="G6" s="136"/>
      <c r="H6" s="136"/>
      <c r="I6" s="136"/>
      <c r="J6" s="136"/>
      <c r="K6" s="136"/>
      <c r="L6" s="136"/>
      <c r="M6" s="136"/>
      <c r="N6" s="136"/>
      <c r="O6" s="136"/>
      <c r="P6" s="136"/>
      <c r="Q6" s="136"/>
      <c r="R6" s="136"/>
      <c r="S6" s="136"/>
      <c r="T6" s="136"/>
      <c r="U6" s="136"/>
      <c r="V6" s="136"/>
      <c r="W6" s="136"/>
      <c r="X6" s="136"/>
      <c r="Y6" s="136"/>
      <c r="Z6" s="136"/>
      <c r="AA6" s="136"/>
      <c r="AB6" s="136"/>
      <c r="AC6" s="136"/>
      <c r="AD6" s="136"/>
      <c r="AE6" s="136"/>
      <c r="AF6" s="136"/>
    </row>
    <row r="7">
      <c r="A7" s="134" t="s">
        <v>891</v>
      </c>
      <c r="B7" s="135"/>
      <c r="C7" s="136"/>
      <c r="D7" s="136"/>
      <c r="E7" s="136"/>
      <c r="F7" s="136"/>
      <c r="G7" s="136"/>
      <c r="H7" s="136"/>
      <c r="I7" s="136"/>
      <c r="J7" s="136"/>
      <c r="K7" s="136"/>
      <c r="L7" s="136"/>
      <c r="M7" s="136"/>
      <c r="N7" s="136"/>
      <c r="O7" s="136"/>
      <c r="P7" s="136"/>
      <c r="Q7" s="136"/>
      <c r="R7" s="136"/>
      <c r="S7" s="136"/>
      <c r="T7" s="136"/>
      <c r="U7" s="136"/>
      <c r="V7" s="136"/>
      <c r="W7" s="136"/>
      <c r="X7" s="136"/>
      <c r="Y7" s="136"/>
      <c r="Z7" s="136"/>
      <c r="AA7" s="136"/>
      <c r="AB7" s="136"/>
      <c r="AC7" s="136"/>
      <c r="AD7" s="136"/>
      <c r="AE7" s="136"/>
      <c r="AF7" s="136"/>
    </row>
    <row r="8">
      <c r="A8" s="129" t="s">
        <v>892</v>
      </c>
      <c r="B8" s="130"/>
      <c r="C8" s="132"/>
      <c r="D8" s="132"/>
      <c r="E8" s="132"/>
      <c r="F8" s="132"/>
      <c r="G8" s="132"/>
      <c r="H8" s="132"/>
      <c r="I8" s="132"/>
      <c r="J8" s="132"/>
      <c r="K8" s="132"/>
      <c r="L8" s="132"/>
      <c r="M8" s="132"/>
      <c r="N8" s="132"/>
      <c r="O8" s="132"/>
      <c r="P8" s="132"/>
      <c r="Q8" s="132"/>
      <c r="R8" s="131"/>
      <c r="S8" s="132"/>
      <c r="T8" s="132"/>
      <c r="U8" s="132"/>
      <c r="V8" s="132"/>
      <c r="W8" s="132"/>
      <c r="X8" s="132"/>
      <c r="Y8" s="132"/>
      <c r="Z8" s="132"/>
      <c r="AA8" s="132"/>
      <c r="AB8" s="132"/>
      <c r="AC8" s="132"/>
      <c r="AD8" s="132"/>
      <c r="AE8" s="132"/>
      <c r="AF8" s="131"/>
    </row>
    <row r="9">
      <c r="A9" s="129" t="s">
        <v>893</v>
      </c>
      <c r="B9" s="130"/>
      <c r="C9" s="132"/>
      <c r="D9" s="132"/>
      <c r="E9" s="132"/>
      <c r="F9" s="132"/>
      <c r="G9" s="132"/>
      <c r="H9" s="132"/>
      <c r="I9" s="132"/>
      <c r="J9" s="132"/>
      <c r="K9" s="132"/>
      <c r="L9" s="132"/>
      <c r="M9" s="132"/>
      <c r="N9" s="132"/>
      <c r="O9" s="132"/>
      <c r="P9" s="132"/>
      <c r="Q9" s="132"/>
      <c r="R9" s="132"/>
      <c r="S9" s="132"/>
      <c r="T9" s="132"/>
      <c r="U9" s="132"/>
      <c r="V9" s="132"/>
      <c r="W9" s="132"/>
      <c r="X9" s="132"/>
      <c r="Y9" s="132"/>
      <c r="Z9" s="132"/>
      <c r="AA9" s="132"/>
      <c r="AB9" s="132"/>
      <c r="AC9" s="132"/>
      <c r="AD9" s="132"/>
      <c r="AE9" s="132"/>
      <c r="AF9" s="132"/>
    </row>
    <row r="10">
      <c r="A10" s="129" t="s">
        <v>894</v>
      </c>
      <c r="B10" s="130"/>
      <c r="C10" s="132"/>
      <c r="D10" s="132"/>
      <c r="E10" s="132"/>
      <c r="F10" s="132"/>
      <c r="G10" s="132"/>
      <c r="H10" s="132"/>
      <c r="I10" s="132"/>
      <c r="J10" s="132"/>
      <c r="K10" s="132"/>
      <c r="L10" s="132"/>
      <c r="M10" s="132"/>
      <c r="N10" s="132"/>
      <c r="O10" s="132"/>
      <c r="P10" s="132"/>
      <c r="Q10" s="132"/>
      <c r="R10" s="132"/>
      <c r="S10" s="132"/>
      <c r="T10" s="132"/>
      <c r="U10" s="132"/>
      <c r="V10" s="132"/>
      <c r="W10" s="132"/>
      <c r="X10" s="132"/>
      <c r="Y10" s="132"/>
      <c r="Z10" s="132"/>
      <c r="AA10" s="132"/>
      <c r="AB10" s="132"/>
      <c r="AC10" s="132"/>
      <c r="AD10" s="132"/>
      <c r="AE10" s="132"/>
      <c r="AF10" s="132"/>
    </row>
    <row r="11">
      <c r="A11" s="134" t="s">
        <v>895</v>
      </c>
      <c r="B11" s="135"/>
      <c r="C11" s="136"/>
      <c r="D11" s="136"/>
      <c r="E11" s="136"/>
      <c r="F11" s="136"/>
      <c r="G11" s="136"/>
      <c r="H11" s="136"/>
      <c r="I11" s="136"/>
      <c r="J11" s="136"/>
      <c r="K11" s="136"/>
      <c r="L11" s="136"/>
      <c r="M11" s="136"/>
      <c r="N11" s="136"/>
      <c r="O11" s="136"/>
      <c r="P11" s="136"/>
      <c r="Q11" s="136"/>
      <c r="R11" s="136"/>
      <c r="S11" s="136"/>
      <c r="T11" s="136"/>
      <c r="U11" s="136"/>
      <c r="V11" s="136"/>
      <c r="W11" s="136"/>
      <c r="X11" s="136"/>
      <c r="Y11" s="136"/>
      <c r="Z11" s="136"/>
      <c r="AA11" s="136"/>
      <c r="AB11" s="136"/>
      <c r="AC11" s="136"/>
      <c r="AD11" s="136"/>
      <c r="AE11" s="136"/>
      <c r="AF11" s="136"/>
    </row>
    <row r="12">
      <c r="A12" s="134" t="s">
        <v>896</v>
      </c>
      <c r="B12" s="135"/>
      <c r="C12" s="136"/>
      <c r="D12" s="136"/>
      <c r="E12" s="136"/>
      <c r="F12" s="136"/>
      <c r="G12" s="136"/>
      <c r="H12" s="136"/>
      <c r="I12" s="136"/>
      <c r="J12" s="136"/>
      <c r="K12" s="136"/>
      <c r="L12" s="136"/>
      <c r="M12" s="136"/>
      <c r="N12" s="136"/>
      <c r="O12" s="136"/>
      <c r="P12" s="136"/>
      <c r="Q12" s="136"/>
      <c r="R12" s="136"/>
      <c r="S12" s="136"/>
      <c r="T12" s="136"/>
      <c r="U12" s="136"/>
      <c r="V12" s="136"/>
      <c r="W12" s="136"/>
      <c r="X12" s="136"/>
      <c r="Y12" s="136"/>
      <c r="Z12" s="136"/>
      <c r="AA12" s="136"/>
      <c r="AB12" s="136"/>
      <c r="AC12" s="136"/>
      <c r="AD12" s="136"/>
      <c r="AE12" s="136"/>
      <c r="AF12" s="136"/>
    </row>
    <row r="13">
      <c r="A13" s="134" t="s">
        <v>897</v>
      </c>
      <c r="B13" s="135"/>
      <c r="C13" s="136"/>
      <c r="D13" s="136"/>
      <c r="E13" s="136"/>
      <c r="F13" s="136"/>
      <c r="G13" s="136"/>
      <c r="H13" s="136"/>
      <c r="I13" s="136"/>
      <c r="J13" s="136"/>
      <c r="K13" s="136"/>
      <c r="L13" s="136"/>
      <c r="M13" s="136"/>
      <c r="N13" s="136"/>
      <c r="O13" s="136"/>
      <c r="P13" s="136"/>
      <c r="Q13" s="136"/>
      <c r="R13" s="136"/>
      <c r="S13" s="136"/>
      <c r="T13" s="136"/>
      <c r="U13" s="136"/>
      <c r="V13" s="136"/>
      <c r="W13" s="136"/>
      <c r="X13" s="136"/>
      <c r="Y13" s="136"/>
      <c r="Z13" s="136"/>
      <c r="AA13" s="136"/>
      <c r="AB13" s="136"/>
      <c r="AC13" s="136"/>
      <c r="AD13" s="136"/>
      <c r="AE13" s="136"/>
      <c r="AF13" s="136"/>
    </row>
    <row r="14">
      <c r="A14" s="129" t="s">
        <v>898</v>
      </c>
      <c r="B14" s="130"/>
      <c r="C14" s="132"/>
      <c r="D14" s="132"/>
      <c r="E14" s="132"/>
      <c r="F14" s="132"/>
      <c r="G14" s="132"/>
      <c r="H14" s="132"/>
      <c r="I14" s="132"/>
      <c r="J14" s="132"/>
      <c r="K14" s="132"/>
      <c r="L14" s="132"/>
      <c r="M14" s="132"/>
      <c r="N14" s="132"/>
      <c r="O14" s="132"/>
      <c r="P14" s="132"/>
      <c r="Q14" s="132"/>
      <c r="R14" s="132"/>
      <c r="S14" s="132"/>
      <c r="T14" s="132"/>
      <c r="U14" s="132"/>
      <c r="V14" s="132"/>
      <c r="W14" s="132"/>
      <c r="X14" s="132"/>
      <c r="Y14" s="132"/>
      <c r="Z14" s="132"/>
      <c r="AA14" s="132"/>
      <c r="AB14" s="132"/>
      <c r="AC14" s="132"/>
      <c r="AD14" s="132"/>
      <c r="AE14" s="132"/>
      <c r="AF14" s="132"/>
    </row>
    <row r="15">
      <c r="A15" s="129" t="s">
        <v>899</v>
      </c>
      <c r="B15" s="130"/>
      <c r="C15" s="132"/>
      <c r="D15" s="132"/>
      <c r="E15" s="132"/>
      <c r="F15" s="132"/>
      <c r="G15" s="132"/>
      <c r="H15" s="132"/>
      <c r="I15" s="132"/>
      <c r="J15" s="132"/>
      <c r="K15" s="132"/>
      <c r="L15" s="132"/>
      <c r="M15" s="132"/>
      <c r="N15" s="132"/>
      <c r="O15" s="132"/>
      <c r="P15" s="132"/>
      <c r="Q15" s="132"/>
      <c r="R15" s="132"/>
      <c r="S15" s="132"/>
      <c r="T15" s="132"/>
      <c r="U15" s="132"/>
      <c r="V15" s="132"/>
      <c r="W15" s="132"/>
      <c r="X15" s="132"/>
      <c r="Y15" s="132"/>
      <c r="Z15" s="132"/>
      <c r="AA15" s="132"/>
      <c r="AB15" s="132"/>
      <c r="AC15" s="132"/>
      <c r="AD15" s="132"/>
      <c r="AE15" s="132"/>
      <c r="AF15" s="132"/>
    </row>
    <row r="16">
      <c r="A16" s="129" t="s">
        <v>900</v>
      </c>
      <c r="B16" s="130"/>
      <c r="C16" s="132"/>
      <c r="D16" s="132"/>
      <c r="E16" s="132"/>
      <c r="F16" s="132"/>
      <c r="G16" s="132"/>
      <c r="H16" s="132"/>
      <c r="I16" s="132"/>
      <c r="J16" s="132"/>
      <c r="K16" s="132"/>
      <c r="L16" s="132"/>
      <c r="M16" s="132"/>
      <c r="N16" s="132"/>
      <c r="O16" s="132"/>
      <c r="P16" s="132"/>
      <c r="Q16" s="132"/>
      <c r="R16" s="132"/>
      <c r="S16" s="132"/>
      <c r="T16" s="132"/>
      <c r="U16" s="132"/>
      <c r="V16" s="132"/>
      <c r="W16" s="132"/>
      <c r="X16" s="132"/>
      <c r="Y16" s="132"/>
      <c r="Z16" s="132"/>
      <c r="AA16" s="132"/>
      <c r="AB16" s="132"/>
      <c r="AC16" s="132"/>
      <c r="AD16" s="132"/>
      <c r="AE16" s="132"/>
      <c r="AF16" s="132"/>
    </row>
    <row r="17">
      <c r="A17" s="134" t="s">
        <v>901</v>
      </c>
      <c r="B17" s="135"/>
      <c r="C17" s="136"/>
      <c r="D17" s="136"/>
      <c r="E17" s="136"/>
      <c r="F17" s="136"/>
      <c r="G17" s="136"/>
      <c r="H17" s="136"/>
      <c r="I17" s="136"/>
      <c r="J17" s="136"/>
      <c r="K17" s="136"/>
      <c r="L17" s="136"/>
      <c r="M17" s="136"/>
      <c r="N17" s="136"/>
      <c r="O17" s="136"/>
      <c r="P17" s="136"/>
      <c r="Q17" s="136"/>
      <c r="R17" s="136"/>
      <c r="S17" s="136"/>
      <c r="T17" s="136"/>
      <c r="U17" s="136"/>
      <c r="V17" s="136"/>
      <c r="W17" s="136"/>
      <c r="X17" s="136"/>
      <c r="Y17" s="136"/>
      <c r="Z17" s="136"/>
      <c r="AA17" s="136"/>
      <c r="AB17" s="136"/>
      <c r="AC17" s="136"/>
      <c r="AD17" s="136"/>
      <c r="AE17" s="136"/>
      <c r="AF17" s="136"/>
    </row>
    <row r="18">
      <c r="A18" s="134" t="s">
        <v>902</v>
      </c>
      <c r="B18" s="135"/>
      <c r="C18" s="136"/>
      <c r="D18" s="136"/>
      <c r="E18" s="136"/>
      <c r="F18" s="136"/>
      <c r="G18" s="136"/>
      <c r="H18" s="136"/>
      <c r="I18" s="136"/>
      <c r="J18" s="136"/>
      <c r="K18" s="136"/>
      <c r="L18" s="136"/>
      <c r="M18" s="136"/>
      <c r="N18" s="136"/>
      <c r="O18" s="136"/>
      <c r="P18" s="136"/>
      <c r="Q18" s="136"/>
      <c r="R18" s="136"/>
      <c r="S18" s="136"/>
      <c r="T18" s="136"/>
      <c r="U18" s="136"/>
      <c r="V18" s="136"/>
      <c r="W18" s="136"/>
      <c r="X18" s="136"/>
      <c r="Y18" s="136"/>
      <c r="Z18" s="136"/>
      <c r="AA18" s="136"/>
      <c r="AB18" s="136"/>
      <c r="AC18" s="136"/>
      <c r="AD18" s="136"/>
      <c r="AE18" s="136"/>
      <c r="AF18" s="136"/>
    </row>
    <row r="19">
      <c r="A19" s="134" t="s">
        <v>903</v>
      </c>
      <c r="B19" s="135"/>
      <c r="C19" s="136"/>
      <c r="D19" s="136"/>
      <c r="E19" s="136"/>
      <c r="F19" s="136"/>
      <c r="G19" s="136"/>
      <c r="H19" s="136"/>
      <c r="I19" s="136"/>
      <c r="J19" s="136"/>
      <c r="K19" s="136"/>
      <c r="L19" s="136"/>
      <c r="M19" s="136"/>
      <c r="N19" s="136"/>
      <c r="O19" s="136"/>
      <c r="P19" s="136"/>
      <c r="Q19" s="136"/>
      <c r="R19" s="136"/>
      <c r="S19" s="136"/>
      <c r="T19" s="136"/>
      <c r="U19" s="136"/>
      <c r="V19" s="136"/>
      <c r="W19" s="136"/>
      <c r="X19" s="136"/>
      <c r="Y19" s="136"/>
      <c r="Z19" s="136"/>
      <c r="AA19" s="136"/>
      <c r="AB19" s="136"/>
      <c r="AC19" s="136"/>
      <c r="AD19" s="136"/>
      <c r="AE19" s="136"/>
      <c r="AF19" s="136"/>
    </row>
    <row r="20">
      <c r="A20" s="129" t="s">
        <v>904</v>
      </c>
      <c r="B20" s="130"/>
      <c r="C20" s="132"/>
      <c r="D20" s="132"/>
      <c r="E20" s="132"/>
      <c r="F20" s="132"/>
      <c r="G20" s="132"/>
      <c r="H20" s="132"/>
      <c r="I20" s="132"/>
      <c r="J20" s="132"/>
      <c r="K20" s="132"/>
      <c r="L20" s="132"/>
      <c r="M20" s="132"/>
      <c r="N20" s="132"/>
      <c r="O20" s="132"/>
      <c r="P20" s="132"/>
      <c r="Q20" s="132"/>
      <c r="R20" s="132"/>
      <c r="S20" s="132"/>
      <c r="T20" s="132"/>
      <c r="U20" s="132"/>
      <c r="V20" s="132"/>
      <c r="W20" s="132"/>
      <c r="X20" s="132"/>
      <c r="Y20" s="132"/>
      <c r="Z20" s="132"/>
      <c r="AA20" s="132"/>
      <c r="AB20" s="132"/>
      <c r="AC20" s="132"/>
      <c r="AD20" s="132"/>
      <c r="AE20" s="132"/>
      <c r="AF20" s="132"/>
    </row>
    <row r="21">
      <c r="A21" s="129" t="s">
        <v>905</v>
      </c>
      <c r="B21" s="130"/>
      <c r="C21" s="132"/>
      <c r="D21" s="132"/>
      <c r="E21" s="132"/>
      <c r="F21" s="132"/>
      <c r="G21" s="132"/>
      <c r="H21" s="132"/>
      <c r="I21" s="132"/>
      <c r="J21" s="132"/>
      <c r="K21" s="132"/>
      <c r="L21" s="132"/>
      <c r="M21" s="132"/>
      <c r="N21" s="132"/>
      <c r="O21" s="132"/>
      <c r="P21" s="132"/>
      <c r="Q21" s="132"/>
      <c r="R21" s="132"/>
      <c r="S21" s="132"/>
      <c r="T21" s="132"/>
      <c r="U21" s="132"/>
      <c r="V21" s="132"/>
      <c r="W21" s="132"/>
      <c r="X21" s="132"/>
      <c r="Y21" s="132"/>
      <c r="Z21" s="132"/>
      <c r="AA21" s="132"/>
      <c r="AB21" s="132"/>
      <c r="AC21" s="132"/>
      <c r="AD21" s="132"/>
      <c r="AE21" s="132"/>
      <c r="AF21" s="132"/>
    </row>
    <row r="22">
      <c r="A22" s="129" t="s">
        <v>906</v>
      </c>
      <c r="B22" s="130"/>
      <c r="C22" s="132"/>
      <c r="D22" s="132"/>
      <c r="E22" s="132"/>
      <c r="F22" s="132"/>
      <c r="G22" s="132"/>
      <c r="H22" s="132"/>
      <c r="I22" s="132"/>
      <c r="J22" s="132"/>
      <c r="K22" s="132"/>
      <c r="L22" s="132"/>
      <c r="M22" s="132"/>
      <c r="N22" s="132"/>
      <c r="O22" s="132"/>
      <c r="P22" s="132"/>
      <c r="Q22" s="132"/>
      <c r="R22" s="132"/>
      <c r="S22" s="132"/>
      <c r="T22" s="132"/>
      <c r="U22" s="132"/>
      <c r="V22" s="132"/>
      <c r="W22" s="132"/>
      <c r="X22" s="132"/>
      <c r="Y22" s="132"/>
      <c r="Z22" s="132"/>
      <c r="AA22" s="132"/>
      <c r="AB22" s="132"/>
      <c r="AC22" s="132"/>
      <c r="AD22" s="132"/>
      <c r="AE22" s="132"/>
      <c r="AF22" s="132"/>
    </row>
    <row r="23">
      <c r="A23" s="134" t="s">
        <v>907</v>
      </c>
      <c r="B23" s="135"/>
      <c r="C23" s="136"/>
      <c r="D23" s="136"/>
      <c r="E23" s="136"/>
      <c r="F23" s="136"/>
      <c r="G23" s="136"/>
      <c r="H23" s="136"/>
      <c r="I23" s="136"/>
      <c r="J23" s="136"/>
      <c r="K23" s="136"/>
      <c r="L23" s="136"/>
      <c r="M23" s="136"/>
      <c r="N23" s="136"/>
      <c r="O23" s="136"/>
      <c r="P23" s="136"/>
      <c r="Q23" s="136"/>
      <c r="R23" s="136"/>
      <c r="S23" s="136"/>
      <c r="T23" s="136"/>
      <c r="U23" s="136"/>
      <c r="V23" s="136"/>
      <c r="W23" s="136"/>
      <c r="X23" s="136"/>
      <c r="Y23" s="136"/>
      <c r="Z23" s="136"/>
      <c r="AA23" s="136"/>
      <c r="AB23" s="136"/>
      <c r="AC23" s="136"/>
      <c r="AD23" s="136"/>
      <c r="AE23" s="136"/>
      <c r="AF23" s="136"/>
    </row>
    <row r="24">
      <c r="A24" s="134" t="s">
        <v>908</v>
      </c>
      <c r="B24" s="135"/>
      <c r="C24" s="136"/>
      <c r="D24" s="136"/>
      <c r="E24" s="136"/>
      <c r="F24" s="136"/>
      <c r="G24" s="136"/>
      <c r="H24" s="136"/>
      <c r="I24" s="136"/>
      <c r="J24" s="136"/>
      <c r="K24" s="136"/>
      <c r="L24" s="136"/>
      <c r="M24" s="136"/>
      <c r="N24" s="136"/>
      <c r="O24" s="136"/>
      <c r="P24" s="136"/>
      <c r="Q24" s="136"/>
      <c r="R24" s="136"/>
      <c r="S24" s="136"/>
      <c r="T24" s="136"/>
      <c r="U24" s="136"/>
      <c r="V24" s="136"/>
      <c r="W24" s="136"/>
      <c r="X24" s="136"/>
      <c r="Y24" s="136"/>
      <c r="Z24" s="136"/>
      <c r="AA24" s="136"/>
      <c r="AB24" s="136"/>
      <c r="AC24" s="136"/>
      <c r="AD24" s="136"/>
      <c r="AE24" s="136"/>
      <c r="AF24" s="136"/>
    </row>
    <row r="25">
      <c r="A25" s="134" t="s">
        <v>909</v>
      </c>
      <c r="B25" s="135"/>
      <c r="C25" s="136"/>
      <c r="D25" s="136"/>
      <c r="E25" s="136"/>
      <c r="F25" s="136"/>
      <c r="G25" s="136"/>
      <c r="H25" s="136"/>
      <c r="I25" s="136"/>
      <c r="J25" s="136"/>
      <c r="K25" s="136"/>
      <c r="L25" s="136"/>
      <c r="M25" s="136"/>
      <c r="N25" s="136"/>
      <c r="O25" s="136"/>
      <c r="P25" s="136"/>
      <c r="Q25" s="136"/>
      <c r="R25" s="136"/>
      <c r="S25" s="136"/>
      <c r="T25" s="136"/>
      <c r="U25" s="136"/>
      <c r="V25" s="136"/>
      <c r="W25" s="136"/>
      <c r="X25" s="136"/>
      <c r="Y25" s="136"/>
      <c r="Z25" s="136"/>
      <c r="AA25" s="136"/>
      <c r="AB25" s="136"/>
      <c r="AC25" s="136"/>
      <c r="AD25" s="136"/>
      <c r="AE25" s="136"/>
      <c r="AF25" s="136"/>
    </row>
    <row r="26">
      <c r="A26" s="129" t="s">
        <v>910</v>
      </c>
      <c r="B26" s="130"/>
      <c r="C26" s="132"/>
      <c r="D26" s="132"/>
      <c r="E26" s="132"/>
      <c r="F26" s="132"/>
      <c r="G26" s="132"/>
      <c r="H26" s="132"/>
      <c r="I26" s="132"/>
      <c r="J26" s="132"/>
      <c r="K26" s="132"/>
      <c r="L26" s="132"/>
      <c r="M26" s="132"/>
      <c r="N26" s="132"/>
      <c r="O26" s="132"/>
      <c r="P26" s="132"/>
      <c r="Q26" s="132"/>
      <c r="R26" s="132"/>
      <c r="S26" s="132"/>
      <c r="T26" s="132"/>
      <c r="U26" s="132"/>
      <c r="V26" s="132"/>
      <c r="W26" s="132"/>
      <c r="X26" s="132"/>
      <c r="Y26" s="132"/>
      <c r="Z26" s="132"/>
      <c r="AA26" s="132"/>
      <c r="AB26" s="132"/>
      <c r="AC26" s="132"/>
      <c r="AD26" s="132"/>
      <c r="AE26" s="132"/>
      <c r="AF26" s="132"/>
    </row>
    <row r="27">
      <c r="A27" s="129" t="s">
        <v>911</v>
      </c>
      <c r="B27" s="130"/>
      <c r="C27" s="132"/>
      <c r="D27" s="132"/>
      <c r="E27" s="132"/>
      <c r="F27" s="132"/>
      <c r="G27" s="132"/>
      <c r="H27" s="132"/>
      <c r="I27" s="132"/>
      <c r="J27" s="132"/>
      <c r="K27" s="132"/>
      <c r="L27" s="132"/>
      <c r="M27" s="132"/>
      <c r="N27" s="132"/>
      <c r="O27" s="132"/>
      <c r="P27" s="132"/>
      <c r="Q27" s="132"/>
      <c r="R27" s="132"/>
      <c r="S27" s="132"/>
      <c r="T27" s="132"/>
      <c r="U27" s="132"/>
      <c r="V27" s="132"/>
      <c r="W27" s="132"/>
      <c r="X27" s="132"/>
      <c r="Y27" s="132"/>
      <c r="Z27" s="132"/>
      <c r="AA27" s="132"/>
      <c r="AB27" s="132"/>
      <c r="AC27" s="132"/>
      <c r="AD27" s="132"/>
      <c r="AE27" s="132"/>
      <c r="AF27" s="132"/>
    </row>
    <row r="28">
      <c r="A28" s="129" t="s">
        <v>912</v>
      </c>
      <c r="B28" s="130"/>
      <c r="C28" s="132"/>
      <c r="D28" s="132"/>
      <c r="E28" s="132"/>
      <c r="F28" s="132"/>
      <c r="G28" s="132"/>
      <c r="H28" s="132"/>
      <c r="I28" s="132"/>
      <c r="J28" s="132"/>
      <c r="K28" s="132"/>
      <c r="L28" s="132"/>
      <c r="M28" s="132"/>
      <c r="N28" s="132"/>
      <c r="O28" s="132"/>
      <c r="P28" s="132"/>
      <c r="Q28" s="132"/>
      <c r="R28" s="132"/>
      <c r="S28" s="132"/>
      <c r="T28" s="132"/>
      <c r="U28" s="132"/>
      <c r="V28" s="132"/>
      <c r="W28" s="132"/>
      <c r="X28" s="132"/>
      <c r="Y28" s="132"/>
      <c r="Z28" s="132"/>
      <c r="AA28" s="132"/>
      <c r="AB28" s="132"/>
      <c r="AC28" s="132"/>
      <c r="AD28" s="132"/>
      <c r="AE28" s="132"/>
      <c r="AF28" s="132"/>
    </row>
    <row r="29">
      <c r="A29" s="134" t="s">
        <v>913</v>
      </c>
      <c r="B29" s="135"/>
      <c r="C29" s="136"/>
      <c r="D29" s="136"/>
      <c r="E29" s="136"/>
      <c r="F29" s="136"/>
      <c r="G29" s="136"/>
      <c r="H29" s="136"/>
      <c r="I29" s="136"/>
      <c r="J29" s="136"/>
      <c r="K29" s="136"/>
      <c r="L29" s="136"/>
      <c r="M29" s="136"/>
      <c r="N29" s="136"/>
      <c r="O29" s="136"/>
      <c r="P29" s="136"/>
      <c r="Q29" s="136"/>
      <c r="R29" s="136"/>
      <c r="S29" s="136"/>
      <c r="T29" s="136"/>
      <c r="U29" s="136"/>
      <c r="V29" s="136"/>
      <c r="W29" s="136"/>
      <c r="X29" s="136"/>
      <c r="Y29" s="136"/>
      <c r="Z29" s="136"/>
      <c r="AA29" s="136"/>
      <c r="AB29" s="136"/>
      <c r="AC29" s="136"/>
      <c r="AD29" s="136"/>
      <c r="AE29" s="136"/>
      <c r="AF29" s="136"/>
    </row>
    <row r="30">
      <c r="A30" s="134" t="s">
        <v>914</v>
      </c>
      <c r="B30" s="135"/>
      <c r="C30" s="136"/>
      <c r="D30" s="136"/>
      <c r="E30" s="136"/>
      <c r="F30" s="136"/>
      <c r="G30" s="136"/>
      <c r="H30" s="136"/>
      <c r="I30" s="136"/>
      <c r="J30" s="136"/>
      <c r="K30" s="136"/>
      <c r="L30" s="136"/>
      <c r="M30" s="136"/>
      <c r="N30" s="136"/>
      <c r="O30" s="136"/>
      <c r="P30" s="136"/>
      <c r="Q30" s="136"/>
      <c r="R30" s="136"/>
      <c r="S30" s="136"/>
      <c r="T30" s="136"/>
      <c r="U30" s="136"/>
      <c r="V30" s="136"/>
      <c r="W30" s="136"/>
      <c r="X30" s="136"/>
      <c r="Y30" s="136"/>
      <c r="Z30" s="136"/>
      <c r="AA30" s="136"/>
      <c r="AB30" s="136"/>
      <c r="AC30" s="136"/>
      <c r="AD30" s="136"/>
      <c r="AE30" s="136"/>
      <c r="AF30" s="136"/>
    </row>
    <row r="31">
      <c r="A31" s="134" t="s">
        <v>915</v>
      </c>
      <c r="B31" s="138" t="s">
        <v>916</v>
      </c>
      <c r="C31" s="136"/>
      <c r="D31" s="136"/>
      <c r="E31" s="136"/>
      <c r="F31" s="136"/>
      <c r="G31" s="136"/>
      <c r="H31" s="136"/>
      <c r="I31" s="136"/>
      <c r="J31" s="136"/>
      <c r="K31" s="136"/>
      <c r="L31" s="136"/>
      <c r="M31" s="136"/>
      <c r="N31" s="136"/>
      <c r="O31" s="136"/>
      <c r="P31" s="136"/>
      <c r="Q31" s="136"/>
      <c r="R31" s="136"/>
      <c r="S31" s="136"/>
      <c r="T31" s="136"/>
      <c r="U31" s="136"/>
      <c r="V31" s="136"/>
      <c r="W31" s="136"/>
      <c r="X31" s="136"/>
      <c r="Y31" s="136"/>
      <c r="Z31" s="136"/>
      <c r="AA31" s="136"/>
      <c r="AB31" s="136"/>
      <c r="AC31" s="136"/>
      <c r="AD31" s="136"/>
      <c r="AE31" s="136"/>
      <c r="AF31" s="136"/>
    </row>
    <row r="32">
      <c r="A32" s="103"/>
      <c r="C32" s="104"/>
      <c r="D32" s="104"/>
      <c r="E32" s="104"/>
      <c r="F32" s="104"/>
      <c r="G32" s="104"/>
      <c r="H32" s="104"/>
      <c r="I32" s="104"/>
      <c r="J32" s="104"/>
      <c r="K32" s="104"/>
      <c r="L32" s="104"/>
      <c r="M32" s="104"/>
      <c r="N32" s="104"/>
      <c r="O32" s="104"/>
      <c r="P32" s="104"/>
      <c r="Q32" s="104"/>
      <c r="R32" s="104"/>
      <c r="S32" s="104"/>
      <c r="T32" s="104"/>
      <c r="U32" s="104"/>
      <c r="V32" s="104"/>
      <c r="W32" s="104"/>
      <c r="X32" s="104"/>
      <c r="Y32" s="104"/>
      <c r="Z32" s="104"/>
      <c r="AA32" s="104"/>
      <c r="AB32" s="104"/>
      <c r="AC32" s="104"/>
      <c r="AD32" s="104"/>
      <c r="AE32" s="104"/>
      <c r="AF32" s="104"/>
    </row>
    <row r="33">
      <c r="A33" s="103"/>
      <c r="C33" s="104"/>
      <c r="D33" s="104"/>
      <c r="E33" s="104"/>
      <c r="F33" s="104"/>
      <c r="G33" s="104"/>
      <c r="H33" s="104"/>
      <c r="I33" s="104"/>
      <c r="J33" s="104"/>
      <c r="K33" s="104"/>
      <c r="L33" s="104"/>
      <c r="M33" s="104"/>
      <c r="N33" s="104"/>
      <c r="O33" s="104"/>
      <c r="P33" s="104"/>
      <c r="Q33" s="104"/>
      <c r="R33" s="104"/>
      <c r="S33" s="104"/>
      <c r="T33" s="104"/>
      <c r="U33" s="104"/>
      <c r="V33" s="104"/>
      <c r="W33" s="106"/>
      <c r="X33" s="104"/>
      <c r="Y33" s="104"/>
      <c r="Z33" s="104"/>
      <c r="AA33" s="104"/>
      <c r="AB33" s="104"/>
      <c r="AC33" s="104"/>
      <c r="AD33" s="104"/>
      <c r="AE33" s="104"/>
      <c r="AF33" s="104"/>
    </row>
    <row r="34">
      <c r="A34" s="104"/>
      <c r="B34" s="103"/>
      <c r="C34" s="104"/>
      <c r="D34" s="104"/>
      <c r="E34" s="104"/>
      <c r="F34" s="104"/>
      <c r="G34" s="104"/>
      <c r="H34" s="104"/>
      <c r="I34" s="104"/>
      <c r="J34" s="104"/>
      <c r="K34" s="104"/>
      <c r="L34" s="104"/>
      <c r="M34" s="104"/>
      <c r="N34" s="104"/>
      <c r="O34" s="104"/>
      <c r="P34" s="104"/>
      <c r="Q34" s="104"/>
      <c r="R34" s="104"/>
      <c r="S34" s="104"/>
      <c r="T34" s="104"/>
      <c r="U34" s="104"/>
      <c r="V34" s="104"/>
      <c r="W34" s="104"/>
      <c r="X34" s="104"/>
      <c r="Y34" s="104"/>
      <c r="Z34" s="104"/>
      <c r="AA34" s="104"/>
      <c r="AB34" s="104"/>
      <c r="AC34" s="104"/>
      <c r="AD34" s="104"/>
      <c r="AE34" s="104"/>
      <c r="AF34" s="104"/>
    </row>
    <row r="35">
      <c r="A35" s="139"/>
      <c r="C35" s="104"/>
      <c r="D35" s="104"/>
      <c r="E35" s="104"/>
      <c r="F35" s="104"/>
      <c r="G35" s="104"/>
      <c r="H35" s="104"/>
      <c r="I35" s="104"/>
      <c r="J35" s="104"/>
      <c r="K35" s="104"/>
      <c r="L35" s="104"/>
      <c r="M35" s="104"/>
      <c r="N35" s="104"/>
      <c r="O35" s="104"/>
      <c r="P35" s="104"/>
      <c r="Q35" s="104"/>
      <c r="R35" s="104"/>
      <c r="S35" s="104"/>
      <c r="T35" s="104"/>
      <c r="U35" s="104"/>
      <c r="V35" s="104"/>
      <c r="W35" s="104"/>
      <c r="X35" s="104"/>
      <c r="Y35" s="104"/>
      <c r="Z35" s="104"/>
      <c r="AA35" s="104"/>
      <c r="AB35" s="104"/>
      <c r="AC35" s="104"/>
      <c r="AD35" s="104"/>
      <c r="AE35" s="104"/>
      <c r="AF35" s="104"/>
    </row>
    <row r="36">
      <c r="A36" s="104"/>
      <c r="B36" s="103"/>
      <c r="C36" s="104"/>
      <c r="D36" s="104"/>
      <c r="E36" s="104"/>
      <c r="F36" s="104"/>
      <c r="G36" s="104"/>
      <c r="H36" s="104"/>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row>
    <row r="37">
      <c r="A37" s="104"/>
      <c r="B37" s="103"/>
      <c r="C37" s="104"/>
      <c r="D37" s="104"/>
      <c r="E37" s="104"/>
      <c r="F37" s="104"/>
      <c r="G37" s="104"/>
      <c r="H37" s="104"/>
      <c r="I37" s="104"/>
      <c r="J37" s="104"/>
      <c r="K37" s="104"/>
      <c r="L37" s="104"/>
      <c r="M37" s="104"/>
      <c r="N37" s="104"/>
      <c r="O37" s="104"/>
      <c r="P37" s="104"/>
      <c r="Q37" s="104"/>
      <c r="R37" s="104"/>
      <c r="S37" s="104"/>
      <c r="T37" s="104"/>
      <c r="U37" s="104"/>
      <c r="V37" s="104"/>
      <c r="W37" s="104"/>
      <c r="X37" s="104"/>
      <c r="Y37" s="104"/>
      <c r="Z37" s="104"/>
      <c r="AA37" s="104"/>
      <c r="AB37" s="104"/>
      <c r="AC37" s="104"/>
      <c r="AD37" s="104"/>
      <c r="AE37" s="104"/>
      <c r="AF37" s="104"/>
    </row>
  </sheetData>
  <drawing r:id="rId1"/>
</worksheet>
</file>