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 513 HOMEWORK\Midterm\"/>
    </mc:Choice>
  </mc:AlternateContent>
  <xr:revisionPtr revIDLastSave="0" documentId="13_ncr:1_{0D76BC5D-2552-44AD-BBF4-E0B886AEF7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9" i="1" l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8" i="1"/>
  <c r="AE9" i="1" l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8" i="1"/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8" i="1"/>
  <c r="J20" i="1"/>
  <c r="I20" i="1"/>
  <c r="J19" i="1"/>
  <c r="J18" i="1"/>
  <c r="I19" i="1"/>
  <c r="I18" i="1"/>
  <c r="AN9" i="1" l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8" i="1"/>
  <c r="AA8" i="1"/>
  <c r="AN7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8" i="1"/>
  <c r="AO7" i="1"/>
  <c r="AB8" i="1"/>
  <c r="O7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O8" i="1"/>
  <c r="AA7" i="1"/>
  <c r="P7" i="1"/>
  <c r="AB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P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Q57" i="1" l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F9" i="1" s="1"/>
  <c r="AC11" i="1"/>
  <c r="AC10" i="1"/>
  <c r="AC9" i="1"/>
  <c r="AC8" i="1"/>
  <c r="AP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S9" i="1" l="1"/>
  <c r="AF8" i="1"/>
  <c r="T8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</calcChain>
</file>

<file path=xl/sharedStrings.xml><?xml version="1.0" encoding="utf-8"?>
<sst xmlns="http://schemas.openxmlformats.org/spreadsheetml/2006/main" count="189" uniqueCount="53">
  <si>
    <t>Exposure</t>
  </si>
  <si>
    <t>MaritalStatus</t>
  </si>
  <si>
    <t>MonthAtHospital</t>
  </si>
  <si>
    <t>Infected</t>
  </si>
  <si>
    <t>Married</t>
  </si>
  <si>
    <t>No</t>
  </si>
  <si>
    <t>Yes</t>
  </si>
  <si>
    <t>Test Dataset</t>
  </si>
  <si>
    <t>Normalized Data for ID: 1 from the Test Data</t>
  </si>
  <si>
    <t>Normalized Data for 'ID: 2'</t>
  </si>
  <si>
    <t>Normalized Data for 'ID: 3'</t>
  </si>
  <si>
    <t>ID</t>
  </si>
  <si>
    <t>Distance for 'ID: 1'</t>
  </si>
  <si>
    <t>Rank</t>
  </si>
  <si>
    <t xml:space="preserve">MonthAtHospital </t>
  </si>
  <si>
    <t>Distance for 'ID: 2'</t>
  </si>
  <si>
    <t>Distance for 'ID: 3'</t>
  </si>
  <si>
    <t>Single</t>
  </si>
  <si>
    <t>--</t>
  </si>
  <si>
    <t>Minimum</t>
  </si>
  <si>
    <t>Maximum</t>
  </si>
  <si>
    <t>Mean</t>
  </si>
  <si>
    <t>From the table, we can see that for k = 3, there are two 'No' for Infected and one 'Yes' for Infected based on their rank.</t>
  </si>
  <si>
    <t>Rank=1 (nearest neigbour) has a value of 'Yes' in the 'Infected' column and Rank=2 and Rank=3 (2nd and 3rd nearest neighbour) have a value of 'No' in the 'Infected' column</t>
  </si>
  <si>
    <t>Rank: 1, 2, 3 have a value of 'No', 'Yes', 'No' respectively in the 'Infected' column</t>
  </si>
  <si>
    <t>Rank: 1, 2, 3 have a value of 'No', 'No', 'Yes' respectively in the 'Infected' column</t>
  </si>
  <si>
    <t>Thus we can infer that for k = 3, the value in the cell of, row 'ID:1' and column 'Infected', would be 'No'</t>
  </si>
  <si>
    <t>Thus we can infer that for k = 3, the value in the cell of, row 'ID:2' and column 'Infected', would be 'No'</t>
  </si>
  <si>
    <t>Thus we can infer that for k = 3, the value in the cell of, row 'ID: 3' and column 'Infected', would be 'No'</t>
  </si>
  <si>
    <t>But according to the test table, the cell for row ID:1 and column Infected has a value of 'Yes'.</t>
  </si>
  <si>
    <t>According to the test table, the cell for row 'ID:2' and column 'Infected' has a value of 'No'.</t>
  </si>
  <si>
    <t>According to the test table, the cell for row 'ID: 3' and column 'Infected' has a value of 'Yes'.</t>
  </si>
  <si>
    <t>Thus our model prediction for 'Infected' has an error.</t>
  </si>
  <si>
    <t>Thus our model prediction for 'Infected' is accurate.</t>
  </si>
  <si>
    <t>Also, from the table, we can see that for k = 3, the 'MaritalStatus' for Rank=1 is 'Single' and for Rank=2 and Rank=3 is 'Married'.</t>
  </si>
  <si>
    <t>Also, from the table, we can see that for k = 3, the 'MaritalStatus' for all the top three ranks (3 closest neighbours to the test case), is 'Married'.</t>
  </si>
  <si>
    <t>Also, from the table, we can see that for k = 3, the 'MaritalStatus' for rank = 1 (newrest neighbour) is 'Single'; the 'MaritalStatus' for rank=2 (2nd neares neighbour) and rank='3' (3rd nearest neighbour) is 'Married' each.</t>
  </si>
  <si>
    <t>Thus we can infer that for k = 3, the value in the cell of, row 'ID: 1' and column 'MaritalStatus', would be 'Married'</t>
  </si>
  <si>
    <t>Thus we can infer that for k = 3, the value in the cell of, row 'ID:2' and column 'MaritalStatus', would be 'Married'</t>
  </si>
  <si>
    <t>Thus we can infer that for k = 3, the value in the cell of, row 'ID: 3' and column 'MaritalStatus', would be 'Married'</t>
  </si>
  <si>
    <t>According to the test table, the cell for row 'ID: 1' and column 'MaritalStatus' has a value of 'Married'.</t>
  </si>
  <si>
    <t>According to the test table, the cell for row 'ID:2' and column 'MaritalStatus' has a value of 'Single'.</t>
  </si>
  <si>
    <t>According to the test table, the cell for row 'ID: 3' and column 'MaritalStatus' has a value of 'Single'.</t>
  </si>
  <si>
    <t>Thus our model prediction for 'MaritalStatus' accurate.</t>
  </si>
  <si>
    <t>Thus our model prediction for 'MaritalStatus' contains an error.</t>
  </si>
  <si>
    <t xml:space="preserve"> Knowledge Discovery and Data Mining (CS 513)</t>
  </si>
  <si>
    <t>First Name :</t>
  </si>
  <si>
    <t xml:space="preserve">  Neil</t>
  </si>
  <si>
    <t>Last Name :</t>
  </si>
  <si>
    <t>Gupte</t>
  </si>
  <si>
    <t>CWID :</t>
  </si>
  <si>
    <t>Purpose :</t>
  </si>
  <si>
    <t>Midterm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</si>
</sst>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Gish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68"/>
  <sheetViews>
    <sheetView tabSelected="1" workbookViewId="0">
      <selection activeCell="H23" sqref="H23:L30"/>
    </sheetView>
  </sheetViews>
  <sheetFormatPr defaultRowHeight="14.4" x14ac:dyDescent="0.3"/>
  <cols>
    <col min="3" max="3" width="19.5546875" customWidth="1"/>
    <col min="4" max="4" width="19.6640625" customWidth="1"/>
    <col min="5" max="5" width="14.6640625" customWidth="1"/>
    <col min="6" max="6" width="14.6640625" style="1" customWidth="1"/>
    <col min="9" max="9" width="14.6640625" customWidth="1"/>
    <col min="10" max="10" width="18.88671875" customWidth="1"/>
    <col min="16" max="16" width="18" customWidth="1"/>
    <col min="17" max="17" width="15.6640625" customWidth="1"/>
    <col min="19" max="19" width="14.33203125" customWidth="1"/>
    <col min="28" max="29" width="16.5546875" customWidth="1"/>
    <col min="31" max="31" width="15" customWidth="1"/>
    <col min="32" max="32" width="11.6640625" bestFit="1" customWidth="1"/>
    <col min="41" max="41" width="16.33203125" customWidth="1"/>
    <col min="42" max="43" width="17.44140625" customWidth="1"/>
    <col min="44" max="44" width="13.44140625" customWidth="1"/>
  </cols>
  <sheetData>
    <row r="2" spans="2:45" ht="14.4" customHeight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45" x14ac:dyDescent="0.3">
      <c r="B3" s="2">
        <v>3</v>
      </c>
      <c r="C3" s="2" t="s">
        <v>4</v>
      </c>
      <c r="D3" s="2">
        <v>7</v>
      </c>
      <c r="E3" s="2" t="s">
        <v>5</v>
      </c>
    </row>
    <row r="4" spans="2:45" x14ac:dyDescent="0.3">
      <c r="B4" s="2">
        <v>3</v>
      </c>
      <c r="C4" s="2" t="s">
        <v>4</v>
      </c>
      <c r="D4" s="2">
        <v>2</v>
      </c>
      <c r="E4" s="2" t="s">
        <v>6</v>
      </c>
      <c r="H4" s="6" t="s">
        <v>7</v>
      </c>
      <c r="I4" s="6"/>
      <c r="J4" s="6"/>
      <c r="O4" s="11" t="s">
        <v>8</v>
      </c>
      <c r="P4" s="11"/>
      <c r="Q4" s="11"/>
      <c r="R4" s="11"/>
      <c r="S4" s="11"/>
      <c r="AB4" s="11" t="s">
        <v>9</v>
      </c>
      <c r="AC4" s="11"/>
      <c r="AD4" s="11"/>
      <c r="AN4" s="11" t="s">
        <v>10</v>
      </c>
      <c r="AO4" s="11"/>
      <c r="AP4" s="11"/>
      <c r="AQ4" s="3"/>
    </row>
    <row r="5" spans="2:45" x14ac:dyDescent="0.3">
      <c r="B5" s="2">
        <v>3</v>
      </c>
      <c r="C5" s="2" t="s">
        <v>4</v>
      </c>
      <c r="D5" s="2">
        <v>7</v>
      </c>
      <c r="E5" s="2" t="s">
        <v>5</v>
      </c>
      <c r="G5" s="7" t="s">
        <v>11</v>
      </c>
      <c r="H5" s="8" t="s">
        <v>0</v>
      </c>
      <c r="I5" s="7" t="s">
        <v>1</v>
      </c>
      <c r="J5" s="7" t="s">
        <v>2</v>
      </c>
      <c r="K5" s="7" t="s">
        <v>3</v>
      </c>
    </row>
    <row r="6" spans="2:45" x14ac:dyDescent="0.3">
      <c r="B6" s="2">
        <v>1</v>
      </c>
      <c r="C6" s="2" t="s">
        <v>4</v>
      </c>
      <c r="D6" s="2">
        <v>18</v>
      </c>
      <c r="E6" s="2" t="s">
        <v>5</v>
      </c>
      <c r="G6" s="9">
        <v>1</v>
      </c>
      <c r="H6" s="10">
        <v>1</v>
      </c>
      <c r="I6" s="9" t="s">
        <v>4</v>
      </c>
      <c r="J6" s="9">
        <v>1</v>
      </c>
      <c r="K6" s="9" t="s">
        <v>6</v>
      </c>
      <c r="O6" s="7" t="s">
        <v>0</v>
      </c>
      <c r="P6" s="7" t="s">
        <v>2</v>
      </c>
      <c r="Q6" s="7" t="s">
        <v>12</v>
      </c>
      <c r="R6" s="7" t="s">
        <v>3</v>
      </c>
      <c r="S6" s="7" t="s">
        <v>1</v>
      </c>
      <c r="T6" s="7" t="s">
        <v>13</v>
      </c>
      <c r="AA6" s="7" t="s">
        <v>0</v>
      </c>
      <c r="AB6" s="7" t="s">
        <v>14</v>
      </c>
      <c r="AC6" s="7" t="s">
        <v>15</v>
      </c>
      <c r="AD6" s="7" t="s">
        <v>3</v>
      </c>
      <c r="AE6" s="7" t="s">
        <v>1</v>
      </c>
      <c r="AF6" s="7" t="s">
        <v>13</v>
      </c>
      <c r="AN6" s="7" t="s">
        <v>0</v>
      </c>
      <c r="AO6" s="7" t="s">
        <v>2</v>
      </c>
      <c r="AP6" s="7" t="s">
        <v>16</v>
      </c>
      <c r="AQ6" s="7" t="s">
        <v>3</v>
      </c>
      <c r="AR6" s="7" t="s">
        <v>1</v>
      </c>
      <c r="AS6" s="7" t="s">
        <v>13</v>
      </c>
    </row>
    <row r="7" spans="2:45" x14ac:dyDescent="0.3">
      <c r="B7" s="2">
        <v>4</v>
      </c>
      <c r="C7" s="2" t="s">
        <v>17</v>
      </c>
      <c r="D7" s="2">
        <v>1</v>
      </c>
      <c r="E7" s="2" t="s">
        <v>5</v>
      </c>
      <c r="G7" s="9">
        <v>2</v>
      </c>
      <c r="H7" s="10">
        <v>3</v>
      </c>
      <c r="I7" s="9" t="s">
        <v>17</v>
      </c>
      <c r="J7" s="9">
        <v>4</v>
      </c>
      <c r="K7" s="9" t="s">
        <v>5</v>
      </c>
      <c r="O7" s="9">
        <f>((H6-$I$18)/($I$19-$I$18))</f>
        <v>0</v>
      </c>
      <c r="P7" s="9">
        <f>((J6-$J$18)/($J$19-$J$18))</f>
        <v>0</v>
      </c>
      <c r="Q7" s="12" t="s">
        <v>18</v>
      </c>
      <c r="R7" s="9" t="s">
        <v>6</v>
      </c>
      <c r="S7" s="9" t="s">
        <v>4</v>
      </c>
      <c r="T7" s="12" t="s">
        <v>18</v>
      </c>
      <c r="AA7" s="9">
        <f>((H7-$I$18)/($I$19-$I$18))</f>
        <v>0.66666666666666663</v>
      </c>
      <c r="AB7" s="9">
        <f>((J7-$J$18)/($J$19-$J$18))</f>
        <v>9.0909090909090912E-2</v>
      </c>
      <c r="AC7" s="12" t="s">
        <v>18</v>
      </c>
      <c r="AD7" s="9" t="s">
        <v>5</v>
      </c>
      <c r="AE7" s="9" t="s">
        <v>17</v>
      </c>
      <c r="AF7" s="12" t="s">
        <v>18</v>
      </c>
      <c r="AN7" s="9">
        <f>((H8-$I$18)/($I$19-$I$18))</f>
        <v>0.33333333333333331</v>
      </c>
      <c r="AO7" s="9">
        <f>((J8-$J$18)/($J$19-$J$18))</f>
        <v>0.15151515151515152</v>
      </c>
      <c r="AP7" s="12" t="s">
        <v>18</v>
      </c>
      <c r="AQ7" s="9" t="s">
        <v>6</v>
      </c>
      <c r="AR7" s="9" t="s">
        <v>17</v>
      </c>
      <c r="AS7" s="9"/>
    </row>
    <row r="8" spans="2:45" x14ac:dyDescent="0.3">
      <c r="B8" s="2">
        <v>3</v>
      </c>
      <c r="C8" s="2" t="s">
        <v>4</v>
      </c>
      <c r="D8" s="2">
        <v>2</v>
      </c>
      <c r="E8" s="2" t="s">
        <v>5</v>
      </c>
      <c r="G8" s="9">
        <v>3</v>
      </c>
      <c r="H8" s="10">
        <v>2</v>
      </c>
      <c r="I8" s="9" t="s">
        <v>17</v>
      </c>
      <c r="J8" s="9">
        <v>6</v>
      </c>
      <c r="K8" s="9" t="s">
        <v>6</v>
      </c>
      <c r="O8" s="13">
        <f t="shared" ref="O8:O39" si="0">((B3-$I$18)/($I$19-$I$18))</f>
        <v>0.66666666666666663</v>
      </c>
      <c r="P8" s="13">
        <f>((D3-$J$18)/($J$19-$J$18))</f>
        <v>0.18181818181818182</v>
      </c>
      <c r="Q8" s="13">
        <f>SQRT((O8-$O$7)^2 + (P8-$P$7)^2)</f>
        <v>0.69101540915099269</v>
      </c>
      <c r="R8" s="9" t="str">
        <f>E3</f>
        <v>No</v>
      </c>
      <c r="S8" s="14" t="str">
        <f>C3</f>
        <v>Married</v>
      </c>
      <c r="T8" s="15">
        <f>RANK(Q8,$Q$8:$Q$57,1)+COUNTIF($Q$8:Q8,Q8)-1</f>
        <v>26</v>
      </c>
      <c r="AA8" s="9">
        <f>((B3-$I$18)/($I$19-$I$18))</f>
        <v>0.66666666666666663</v>
      </c>
      <c r="AB8" s="9">
        <f>((D3-$J$18)/($J$19-$J$18))</f>
        <v>0.18181818181818182</v>
      </c>
      <c r="AC8" s="18">
        <f>SQRT((AA8-$AA$7)^2 + (AB8-$AB$7)^2)</f>
        <v>9.0909090909090912E-2</v>
      </c>
      <c r="AD8" s="9" t="str">
        <f>E3</f>
        <v>No</v>
      </c>
      <c r="AE8" s="9" t="str">
        <f>C3</f>
        <v>Married</v>
      </c>
      <c r="AF8" s="18">
        <f>RANK(AC8,$AC$8:$AC$57,1)+COUNTIF($AC$8:AC8,AC8)-1</f>
        <v>7</v>
      </c>
      <c r="AN8" s="9">
        <f>((B3-$I$18)/($I$19-$I$18))</f>
        <v>0.66666666666666663</v>
      </c>
      <c r="AO8" s="9">
        <f>((D3-$J$18)/($J$19-$J$18))</f>
        <v>0.18181818181818182</v>
      </c>
      <c r="AP8" s="9">
        <f>SQRT((AN8-$AN$7)^2 + (AO8-$AO$7)^2)</f>
        <v>0.33470790961173519</v>
      </c>
      <c r="AQ8" s="9" t="str">
        <f>E3</f>
        <v>No</v>
      </c>
      <c r="AR8" s="9" t="str">
        <f>C3</f>
        <v>Married</v>
      </c>
      <c r="AS8" s="9">
        <f>RANK(AP8,$AP$8:$AP$57,1)+COUNTIF($AP$8:AP8,AP8)-1</f>
        <v>9</v>
      </c>
    </row>
    <row r="9" spans="2:45" x14ac:dyDescent="0.3">
      <c r="B9" s="2">
        <v>2</v>
      </c>
      <c r="C9" s="2" t="s">
        <v>4</v>
      </c>
      <c r="D9" s="2">
        <v>3</v>
      </c>
      <c r="E9" s="2" t="s">
        <v>6</v>
      </c>
      <c r="O9" s="13">
        <f t="shared" si="0"/>
        <v>0.66666666666666663</v>
      </c>
      <c r="P9" s="13">
        <f>((D4-$J$18)/($J$19-$J$18))</f>
        <v>3.0303030303030304E-2</v>
      </c>
      <c r="Q9" s="13">
        <f t="shared" ref="Q9:Q57" si="1">SQRT((O9-$O$7)^2 + (P9-$P$7)^2)</f>
        <v>0.66735501653167395</v>
      </c>
      <c r="R9" s="16" t="str">
        <f t="shared" ref="R9:R57" si="2">E4</f>
        <v>Yes</v>
      </c>
      <c r="S9" s="14" t="str">
        <f t="shared" ref="S9:S57" si="3">C4</f>
        <v>Married</v>
      </c>
      <c r="T9" s="15">
        <f>RANK(Q9,$Q$8:$Q$57,1)+COUNTIF($Q$8:Q9,Q9)-1</f>
        <v>20</v>
      </c>
      <c r="AA9" s="9">
        <f t="shared" ref="AA9:AA57" si="4">((B4-$I$18)/($I$19-$I$18))</f>
        <v>0.66666666666666663</v>
      </c>
      <c r="AB9" s="9">
        <f t="shared" ref="AB9:AB57" si="5">((D4-$J$18)/($J$19-$J$18))</f>
        <v>3.0303030303030304E-2</v>
      </c>
      <c r="AC9" s="18">
        <f t="shared" ref="AC9:AC57" si="6">SQRT((AA9-$AA$7)^2 + (AB9-$AB$7)^2)</f>
        <v>6.0606060606060608E-2</v>
      </c>
      <c r="AD9" s="9" t="str">
        <f t="shared" ref="AD9:AD57" si="7">E4</f>
        <v>Yes</v>
      </c>
      <c r="AE9" s="9" t="str">
        <f t="shared" ref="AE9:AE57" si="8">C4</f>
        <v>Married</v>
      </c>
      <c r="AF9" s="17">
        <f>RANK(AC9,$AC$8:$AC$57,1)+COUNTIF($AC$8:AC9,AC9)-1</f>
        <v>2</v>
      </c>
      <c r="AN9" s="9">
        <f t="shared" ref="AN9:AN57" si="9">((B4-$I$18)/($I$19-$I$18))</f>
        <v>0.66666666666666663</v>
      </c>
      <c r="AO9" s="9">
        <f t="shared" ref="AO9:AO57" si="10">((D4-$J$18)/($J$19-$J$18))</f>
        <v>3.0303030303030304E-2</v>
      </c>
      <c r="AP9" s="9">
        <f t="shared" ref="AP9:AP57" si="11">SQRT((AN9-$AN$7)^2 + (AO9-$AO$7)^2)</f>
        <v>0.35468787608241287</v>
      </c>
      <c r="AQ9" s="9" t="str">
        <f t="shared" ref="AQ9:AQ57" si="12">E4</f>
        <v>Yes</v>
      </c>
      <c r="AR9" s="9" t="str">
        <f t="shared" ref="AR9:AR57" si="13">C4</f>
        <v>Married</v>
      </c>
      <c r="AS9" s="9">
        <f>RANK(AP9,$AP$8:$AP$57,1)+COUNTIF($AP$8:AP9,AP9)-1</f>
        <v>17</v>
      </c>
    </row>
    <row r="10" spans="2:45" x14ac:dyDescent="0.3">
      <c r="B10" s="2">
        <v>1</v>
      </c>
      <c r="C10" s="2" t="s">
        <v>4</v>
      </c>
      <c r="D10" s="2">
        <v>7</v>
      </c>
      <c r="E10" s="2" t="s">
        <v>5</v>
      </c>
      <c r="O10" s="13">
        <f t="shared" si="0"/>
        <v>0.66666666666666663</v>
      </c>
      <c r="P10" s="13">
        <f t="shared" ref="P10:P57" si="14">((D5-$J$18)/($J$19-$J$18))</f>
        <v>0.18181818181818182</v>
      </c>
      <c r="Q10" s="13">
        <f t="shared" si="1"/>
        <v>0.69101540915099269</v>
      </c>
      <c r="R10" s="16" t="str">
        <f t="shared" si="2"/>
        <v>No</v>
      </c>
      <c r="S10" s="14" t="str">
        <f t="shared" si="3"/>
        <v>Married</v>
      </c>
      <c r="T10" s="15">
        <f>RANK(Q10,$Q$8:$Q$57,1)+COUNTIF($Q$8:Q10,Q10)-1</f>
        <v>27</v>
      </c>
      <c r="AA10" s="9">
        <f t="shared" si="4"/>
        <v>0.66666666666666663</v>
      </c>
      <c r="AB10" s="9">
        <f t="shared" si="5"/>
        <v>0.18181818181818182</v>
      </c>
      <c r="AC10" s="18">
        <f t="shared" si="6"/>
        <v>9.0909090909090912E-2</v>
      </c>
      <c r="AD10" s="9" t="str">
        <f t="shared" si="7"/>
        <v>No</v>
      </c>
      <c r="AE10" s="9" t="str">
        <f t="shared" si="8"/>
        <v>Married</v>
      </c>
      <c r="AF10" s="17">
        <f>RANK(AC10,$AC$8:$AC$57,1)+COUNTIF($AC$8:AC10,AC10)-1</f>
        <v>8</v>
      </c>
      <c r="AN10" s="9">
        <f t="shared" si="9"/>
        <v>0.66666666666666663</v>
      </c>
      <c r="AO10" s="9">
        <f t="shared" si="10"/>
        <v>0.18181818181818182</v>
      </c>
      <c r="AP10" s="9">
        <f t="shared" si="11"/>
        <v>0.33470790961173519</v>
      </c>
      <c r="AQ10" s="9" t="str">
        <f t="shared" si="12"/>
        <v>No</v>
      </c>
      <c r="AR10" s="9" t="str">
        <f t="shared" si="13"/>
        <v>Married</v>
      </c>
      <c r="AS10" s="9">
        <f>RANK(AP10,$AP$8:$AP$57,1)+COUNTIF($AP$8:AP10,AP10)-1</f>
        <v>10</v>
      </c>
    </row>
    <row r="11" spans="2:45" x14ac:dyDescent="0.3">
      <c r="B11" s="2">
        <v>4</v>
      </c>
      <c r="C11" s="2" t="s">
        <v>17</v>
      </c>
      <c r="D11" s="2">
        <v>6</v>
      </c>
      <c r="E11" s="2" t="s">
        <v>5</v>
      </c>
      <c r="O11" s="9">
        <f t="shared" si="0"/>
        <v>0</v>
      </c>
      <c r="P11" s="13">
        <f t="shared" si="14"/>
        <v>0.51515151515151514</v>
      </c>
      <c r="Q11" s="13">
        <f t="shared" si="1"/>
        <v>0.51515151515151514</v>
      </c>
      <c r="R11" s="16" t="str">
        <f t="shared" si="2"/>
        <v>No</v>
      </c>
      <c r="S11" s="14" t="str">
        <f t="shared" si="3"/>
        <v>Married</v>
      </c>
      <c r="T11" s="15">
        <f>RANK(Q11,$Q$8:$Q$57,1)+COUNTIF($Q$8:Q11,Q11)-1</f>
        <v>16</v>
      </c>
      <c r="AA11" s="9">
        <f t="shared" si="4"/>
        <v>0</v>
      </c>
      <c r="AB11" s="9">
        <f t="shared" si="5"/>
        <v>0.51515151515151514</v>
      </c>
      <c r="AC11" s="18">
        <f t="shared" si="6"/>
        <v>0.79020635214577561</v>
      </c>
      <c r="AD11" s="9" t="str">
        <f t="shared" si="7"/>
        <v>No</v>
      </c>
      <c r="AE11" s="9" t="str">
        <f t="shared" si="8"/>
        <v>Married</v>
      </c>
      <c r="AF11" s="17">
        <f>RANK(AC11,$AC$8:$AC$57,1)+COUNTIF($AC$8:AC11,AC11)-1</f>
        <v>48</v>
      </c>
      <c r="AN11" s="9">
        <f t="shared" si="9"/>
        <v>0</v>
      </c>
      <c r="AO11" s="9">
        <f t="shared" si="10"/>
        <v>0.51515151515151514</v>
      </c>
      <c r="AP11" s="9">
        <f t="shared" si="11"/>
        <v>0.4932975938212032</v>
      </c>
      <c r="AQ11" s="9" t="str">
        <f t="shared" si="12"/>
        <v>No</v>
      </c>
      <c r="AR11" s="9" t="str">
        <f t="shared" si="13"/>
        <v>Married</v>
      </c>
      <c r="AS11" s="9">
        <f>RANK(AP11,$AP$8:$AP$57,1)+COUNTIF($AP$8:AP11,AP11)-1</f>
        <v>32</v>
      </c>
    </row>
    <row r="12" spans="2:45" x14ac:dyDescent="0.3">
      <c r="B12" s="2">
        <v>4</v>
      </c>
      <c r="C12" s="2" t="s">
        <v>17</v>
      </c>
      <c r="D12" s="2">
        <v>6</v>
      </c>
      <c r="E12" s="2" t="s">
        <v>5</v>
      </c>
      <c r="O12" s="9">
        <f t="shared" si="0"/>
        <v>1</v>
      </c>
      <c r="P12" s="9">
        <f t="shared" si="14"/>
        <v>0</v>
      </c>
      <c r="Q12" s="13">
        <f t="shared" si="1"/>
        <v>1</v>
      </c>
      <c r="R12" s="16" t="str">
        <f t="shared" si="2"/>
        <v>No</v>
      </c>
      <c r="S12" s="14" t="str">
        <f t="shared" si="3"/>
        <v>Single</v>
      </c>
      <c r="T12" s="15">
        <f>RANK(Q12,$Q$8:$Q$57,1)+COUNTIF($Q$8:Q12,Q12)-1</f>
        <v>35</v>
      </c>
      <c r="AA12" s="9">
        <f t="shared" si="4"/>
        <v>1</v>
      </c>
      <c r="AB12" s="9">
        <f t="shared" si="5"/>
        <v>0</v>
      </c>
      <c r="AC12" s="18">
        <f t="shared" si="6"/>
        <v>0.3455077045754964</v>
      </c>
      <c r="AD12" s="9" t="str">
        <f t="shared" si="7"/>
        <v>No</v>
      </c>
      <c r="AE12" s="9" t="str">
        <f t="shared" si="8"/>
        <v>Single</v>
      </c>
      <c r="AF12" s="17">
        <f>RANK(AC12,$AC$8:$AC$57,1)+COUNTIF($AC$8:AC12,AC12)-1</f>
        <v>33</v>
      </c>
      <c r="AN12" s="9">
        <f t="shared" si="9"/>
        <v>1</v>
      </c>
      <c r="AO12" s="9">
        <f t="shared" si="10"/>
        <v>0</v>
      </c>
      <c r="AP12" s="9">
        <f t="shared" si="11"/>
        <v>0.68366752561687749</v>
      </c>
      <c r="AQ12" s="9" t="str">
        <f t="shared" si="12"/>
        <v>No</v>
      </c>
      <c r="AR12" s="9" t="str">
        <f t="shared" si="13"/>
        <v>Single</v>
      </c>
      <c r="AS12" s="9">
        <f>RANK(AP12,$AP$8:$AP$57,1)+COUNTIF($AP$8:AP12,AP12)-1</f>
        <v>44</v>
      </c>
    </row>
    <row r="13" spans="2:45" x14ac:dyDescent="0.3">
      <c r="B13" s="2">
        <v>4</v>
      </c>
      <c r="C13" s="2" t="s">
        <v>17</v>
      </c>
      <c r="D13" s="2">
        <v>1</v>
      </c>
      <c r="E13" s="2" t="s">
        <v>5</v>
      </c>
      <c r="O13" s="13">
        <f t="shared" si="0"/>
        <v>0.66666666666666663</v>
      </c>
      <c r="P13" s="13">
        <f t="shared" si="14"/>
        <v>3.0303030303030304E-2</v>
      </c>
      <c r="Q13" s="13">
        <f t="shared" si="1"/>
        <v>0.66735501653167395</v>
      </c>
      <c r="R13" s="9" t="str">
        <f t="shared" si="2"/>
        <v>No</v>
      </c>
      <c r="S13" s="14" t="str">
        <f t="shared" si="3"/>
        <v>Married</v>
      </c>
      <c r="T13" s="15">
        <f>RANK(Q13,$Q$8:$Q$57,1)+COUNTIF($Q$8:Q13,Q13)-1</f>
        <v>21</v>
      </c>
      <c r="AA13" s="9">
        <f t="shared" si="4"/>
        <v>0.66666666666666663</v>
      </c>
      <c r="AB13" s="9">
        <f t="shared" si="5"/>
        <v>3.0303030303030304E-2</v>
      </c>
      <c r="AC13" s="18">
        <f t="shared" si="6"/>
        <v>6.0606060606060608E-2</v>
      </c>
      <c r="AD13" s="9" t="str">
        <f t="shared" si="7"/>
        <v>No</v>
      </c>
      <c r="AE13" s="9" t="str">
        <f t="shared" si="8"/>
        <v>Married</v>
      </c>
      <c r="AF13" s="17">
        <f>RANK(AC13,$AC$8:$AC$57,1)+COUNTIF($AC$8:AC13,AC13)-1</f>
        <v>3</v>
      </c>
      <c r="AN13" s="9">
        <f t="shared" si="9"/>
        <v>0.66666666666666663</v>
      </c>
      <c r="AO13" s="9">
        <f t="shared" si="10"/>
        <v>3.0303030303030304E-2</v>
      </c>
      <c r="AP13" s="9">
        <f t="shared" si="11"/>
        <v>0.35468787608241287</v>
      </c>
      <c r="AQ13" s="9" t="str">
        <f t="shared" si="12"/>
        <v>No</v>
      </c>
      <c r="AR13" s="9" t="str">
        <f t="shared" si="13"/>
        <v>Married</v>
      </c>
      <c r="AS13" s="9">
        <f>RANK(AP13,$AP$8:$AP$57,1)+COUNTIF($AP$8:AP13,AP13)-1</f>
        <v>18</v>
      </c>
    </row>
    <row r="14" spans="2:45" x14ac:dyDescent="0.3">
      <c r="B14" s="2">
        <v>2</v>
      </c>
      <c r="C14" s="2" t="s">
        <v>4</v>
      </c>
      <c r="D14" s="2">
        <v>7</v>
      </c>
      <c r="E14" s="2" t="s">
        <v>5</v>
      </c>
      <c r="O14" s="13">
        <f t="shared" si="0"/>
        <v>0.33333333333333331</v>
      </c>
      <c r="P14" s="13">
        <f t="shared" si="14"/>
        <v>6.0606060606060608E-2</v>
      </c>
      <c r="Q14" s="13">
        <f t="shared" si="1"/>
        <v>0.33879817840905907</v>
      </c>
      <c r="R14" s="9" t="str">
        <f t="shared" si="2"/>
        <v>Yes</v>
      </c>
      <c r="S14" s="14" t="str">
        <f t="shared" si="3"/>
        <v>Married</v>
      </c>
      <c r="T14" s="15">
        <f>RANK(Q14,$Q$8:$Q$57,1)+COUNTIF($Q$8:Q14,Q14)-1</f>
        <v>10</v>
      </c>
      <c r="AA14" s="9">
        <f t="shared" si="4"/>
        <v>0.33333333333333331</v>
      </c>
      <c r="AB14" s="9">
        <f t="shared" si="5"/>
        <v>6.0606060606060608E-2</v>
      </c>
      <c r="AC14" s="18">
        <f t="shared" si="6"/>
        <v>0.33470790961173519</v>
      </c>
      <c r="AD14" s="9" t="str">
        <f t="shared" si="7"/>
        <v>Yes</v>
      </c>
      <c r="AE14" s="9" t="str">
        <f t="shared" si="8"/>
        <v>Married</v>
      </c>
      <c r="AF14" s="17">
        <f>RANK(AC14,$AC$8:$AC$57,1)+COUNTIF($AC$8:AC14,AC14)-1</f>
        <v>17</v>
      </c>
      <c r="AN14" s="9">
        <f t="shared" si="9"/>
        <v>0.33333333333333331</v>
      </c>
      <c r="AO14" s="9">
        <f t="shared" si="10"/>
        <v>6.0606060606060608E-2</v>
      </c>
      <c r="AP14" s="9">
        <f t="shared" si="11"/>
        <v>9.0909090909090912E-2</v>
      </c>
      <c r="AQ14" s="9" t="str">
        <f t="shared" si="12"/>
        <v>Yes</v>
      </c>
      <c r="AR14" s="9" t="str">
        <f t="shared" si="13"/>
        <v>Married</v>
      </c>
      <c r="AS14" s="9">
        <f>RANK(AP14,$AP$8:$AP$57,1)+COUNTIF($AP$8:AP14,AP14)-1</f>
        <v>5</v>
      </c>
    </row>
    <row r="15" spans="2:45" x14ac:dyDescent="0.3">
      <c r="B15" s="2">
        <v>1</v>
      </c>
      <c r="C15" s="2" t="s">
        <v>17</v>
      </c>
      <c r="D15" s="2">
        <v>2</v>
      </c>
      <c r="E15" s="2" t="s">
        <v>6</v>
      </c>
      <c r="O15" s="9">
        <f t="shared" si="0"/>
        <v>0</v>
      </c>
      <c r="P15" s="13">
        <f t="shared" si="14"/>
        <v>0.18181818181818182</v>
      </c>
      <c r="Q15" s="13">
        <f t="shared" si="1"/>
        <v>0.18181818181818182</v>
      </c>
      <c r="R15" s="9" t="str">
        <f t="shared" si="2"/>
        <v>No</v>
      </c>
      <c r="S15" s="14" t="str">
        <f t="shared" si="3"/>
        <v>Married</v>
      </c>
      <c r="T15" s="15">
        <f>RANK(Q15,$Q$8:$Q$57,1)+COUNTIF($Q$8:Q15,Q15)-1</f>
        <v>4</v>
      </c>
      <c r="AA15" s="9">
        <f t="shared" si="4"/>
        <v>0</v>
      </c>
      <c r="AB15" s="9">
        <f t="shared" si="5"/>
        <v>0.18181818181818182</v>
      </c>
      <c r="AC15" s="18">
        <f t="shared" si="6"/>
        <v>0.67283646397498531</v>
      </c>
      <c r="AD15" s="9" t="str">
        <f t="shared" si="7"/>
        <v>No</v>
      </c>
      <c r="AE15" s="9" t="str">
        <f t="shared" si="8"/>
        <v>Married</v>
      </c>
      <c r="AF15" s="17">
        <f>RANK(AC15,$AC$8:$AC$57,1)+COUNTIF($AC$8:AC15,AC15)-1</f>
        <v>43</v>
      </c>
      <c r="AN15" s="9">
        <f t="shared" si="9"/>
        <v>0</v>
      </c>
      <c r="AO15" s="9">
        <f t="shared" si="10"/>
        <v>0.18181818181818182</v>
      </c>
      <c r="AP15" s="9">
        <f t="shared" si="11"/>
        <v>0.33470790961173519</v>
      </c>
      <c r="AQ15" s="9" t="str">
        <f t="shared" si="12"/>
        <v>No</v>
      </c>
      <c r="AR15" s="9" t="str">
        <f t="shared" si="13"/>
        <v>Married</v>
      </c>
      <c r="AS15" s="9">
        <f>RANK(AP15,$AP$8:$AP$57,1)+COUNTIF($AP$8:AP15,AP15)-1</f>
        <v>11</v>
      </c>
    </row>
    <row r="16" spans="2:45" x14ac:dyDescent="0.3">
      <c r="B16" s="2">
        <v>3</v>
      </c>
      <c r="C16" s="2" t="s">
        <v>4</v>
      </c>
      <c r="D16" s="2">
        <v>10</v>
      </c>
      <c r="E16" s="2" t="s">
        <v>5</v>
      </c>
      <c r="O16" s="9">
        <f t="shared" si="0"/>
        <v>1</v>
      </c>
      <c r="P16" s="13">
        <f t="shared" si="14"/>
        <v>0.15151515151515152</v>
      </c>
      <c r="Q16" s="13">
        <f t="shared" si="1"/>
        <v>1.0114132889865841</v>
      </c>
      <c r="R16" s="9" t="str">
        <f t="shared" si="2"/>
        <v>No</v>
      </c>
      <c r="S16" s="14" t="str">
        <f t="shared" si="3"/>
        <v>Single</v>
      </c>
      <c r="T16" s="15">
        <f>RANK(Q16,$Q$8:$Q$57,1)+COUNTIF($Q$8:Q16,Q16)-1</f>
        <v>45</v>
      </c>
      <c r="AA16" s="9">
        <f t="shared" si="4"/>
        <v>1</v>
      </c>
      <c r="AB16" s="9">
        <f t="shared" si="5"/>
        <v>0.15151515151515152</v>
      </c>
      <c r="AC16" s="18">
        <f t="shared" si="6"/>
        <v>0.33879817840905907</v>
      </c>
      <c r="AD16" s="9" t="str">
        <f t="shared" si="7"/>
        <v>No</v>
      </c>
      <c r="AE16" s="9" t="str">
        <f t="shared" si="8"/>
        <v>Single</v>
      </c>
      <c r="AF16" s="17">
        <f>RANK(AC16,$AC$8:$AC$57,1)+COUNTIF($AC$8:AC16,AC16)-1</f>
        <v>25</v>
      </c>
      <c r="AN16" s="9">
        <f t="shared" si="9"/>
        <v>1</v>
      </c>
      <c r="AO16" s="9">
        <f t="shared" si="10"/>
        <v>0.15151515151515152</v>
      </c>
      <c r="AP16" s="9">
        <f t="shared" si="11"/>
        <v>0.66666666666666674</v>
      </c>
      <c r="AQ16" s="9" t="str">
        <f t="shared" si="12"/>
        <v>No</v>
      </c>
      <c r="AR16" s="9" t="str">
        <f t="shared" si="13"/>
        <v>Single</v>
      </c>
      <c r="AS16" s="9">
        <f>RANK(AP16,$AP$8:$AP$57,1)+COUNTIF($AP$8:AP16,AP16)-1</f>
        <v>34</v>
      </c>
    </row>
    <row r="17" spans="2:45" x14ac:dyDescent="0.3">
      <c r="B17" s="2">
        <v>1</v>
      </c>
      <c r="C17" s="2" t="s">
        <v>4</v>
      </c>
      <c r="D17" s="2">
        <v>12</v>
      </c>
      <c r="E17" s="2" t="s">
        <v>6</v>
      </c>
      <c r="H17" s="7"/>
      <c r="I17" s="7" t="s">
        <v>0</v>
      </c>
      <c r="J17" s="7" t="s">
        <v>2</v>
      </c>
      <c r="O17" s="9">
        <f t="shared" si="0"/>
        <v>1</v>
      </c>
      <c r="P17" s="13">
        <f t="shared" si="14"/>
        <v>0.15151515151515152</v>
      </c>
      <c r="Q17" s="13">
        <f t="shared" si="1"/>
        <v>1.0114132889865841</v>
      </c>
      <c r="R17" s="9" t="str">
        <f t="shared" si="2"/>
        <v>No</v>
      </c>
      <c r="S17" s="14" t="str">
        <f t="shared" si="3"/>
        <v>Single</v>
      </c>
      <c r="T17" s="15">
        <f>RANK(Q17,$Q$8:$Q$57,1)+COUNTIF($Q$8:Q17,Q17)-1</f>
        <v>46</v>
      </c>
      <c r="AA17" s="9">
        <f t="shared" si="4"/>
        <v>1</v>
      </c>
      <c r="AB17" s="9">
        <f t="shared" si="5"/>
        <v>0.15151515151515152</v>
      </c>
      <c r="AC17" s="18">
        <f t="shared" si="6"/>
        <v>0.33879817840905907</v>
      </c>
      <c r="AD17" s="9" t="str">
        <f t="shared" si="7"/>
        <v>No</v>
      </c>
      <c r="AE17" s="9" t="str">
        <f t="shared" si="8"/>
        <v>Single</v>
      </c>
      <c r="AF17" s="17">
        <f>RANK(AC17,$AC$8:$AC$57,1)+COUNTIF($AC$8:AC17,AC17)-1</f>
        <v>26</v>
      </c>
      <c r="AN17" s="9">
        <f t="shared" si="9"/>
        <v>1</v>
      </c>
      <c r="AO17" s="9">
        <f t="shared" si="10"/>
        <v>0.15151515151515152</v>
      </c>
      <c r="AP17" s="9">
        <f t="shared" si="11"/>
        <v>0.66666666666666674</v>
      </c>
      <c r="AQ17" s="9" t="str">
        <f t="shared" si="12"/>
        <v>No</v>
      </c>
      <c r="AR17" s="9" t="str">
        <f t="shared" si="13"/>
        <v>Single</v>
      </c>
      <c r="AS17" s="9">
        <f>RANK(AP17,$AP$8:$AP$57,1)+COUNTIF($AP$8:AP17,AP17)-1</f>
        <v>35</v>
      </c>
    </row>
    <row r="18" spans="2:45" x14ac:dyDescent="0.3">
      <c r="B18" s="2">
        <v>1</v>
      </c>
      <c r="C18" s="2" t="s">
        <v>4</v>
      </c>
      <c r="D18" s="2">
        <v>29</v>
      </c>
      <c r="E18" s="2" t="s">
        <v>5</v>
      </c>
      <c r="H18" s="7" t="s">
        <v>19</v>
      </c>
      <c r="I18" s="9">
        <f>MIN(B3:B52)</f>
        <v>1</v>
      </c>
      <c r="J18" s="9">
        <f>MIN(D3:D52)</f>
        <v>1</v>
      </c>
      <c r="O18" s="9">
        <f t="shared" si="0"/>
        <v>1</v>
      </c>
      <c r="P18" s="9">
        <f t="shared" si="14"/>
        <v>0</v>
      </c>
      <c r="Q18" s="13">
        <f t="shared" si="1"/>
        <v>1</v>
      </c>
      <c r="R18" s="9" t="str">
        <f t="shared" si="2"/>
        <v>No</v>
      </c>
      <c r="S18" s="14" t="str">
        <f t="shared" si="3"/>
        <v>Single</v>
      </c>
      <c r="T18" s="15">
        <f>RANK(Q18,$Q$8:$Q$57,1)+COUNTIF($Q$8:Q18,Q18)-1</f>
        <v>36</v>
      </c>
      <c r="AA18" s="9">
        <f t="shared" si="4"/>
        <v>1</v>
      </c>
      <c r="AB18" s="9">
        <f t="shared" si="5"/>
        <v>0</v>
      </c>
      <c r="AC18" s="18">
        <f t="shared" si="6"/>
        <v>0.3455077045754964</v>
      </c>
      <c r="AD18" s="9" t="str">
        <f t="shared" si="7"/>
        <v>No</v>
      </c>
      <c r="AE18" s="9" t="str">
        <f t="shared" si="8"/>
        <v>Single</v>
      </c>
      <c r="AF18" s="17">
        <f>RANK(AC18,$AC$8:$AC$57,1)+COUNTIF($AC$8:AC18,AC18)-1</f>
        <v>34</v>
      </c>
      <c r="AN18" s="9">
        <f t="shared" si="9"/>
        <v>1</v>
      </c>
      <c r="AO18" s="9">
        <f t="shared" si="10"/>
        <v>0</v>
      </c>
      <c r="AP18" s="9">
        <f t="shared" si="11"/>
        <v>0.68366752561687749</v>
      </c>
      <c r="AQ18" s="9" t="str">
        <f t="shared" si="12"/>
        <v>No</v>
      </c>
      <c r="AR18" s="9" t="str">
        <f t="shared" si="13"/>
        <v>Single</v>
      </c>
      <c r="AS18" s="9">
        <f>RANK(AP18,$AP$8:$AP$57,1)+COUNTIF($AP$8:AP18,AP18)-1</f>
        <v>45</v>
      </c>
    </row>
    <row r="19" spans="2:45" x14ac:dyDescent="0.3">
      <c r="B19" s="2">
        <v>4</v>
      </c>
      <c r="C19" s="2" t="s">
        <v>4</v>
      </c>
      <c r="D19" s="2">
        <v>22</v>
      </c>
      <c r="E19" s="2" t="s">
        <v>5</v>
      </c>
      <c r="H19" s="7" t="s">
        <v>20</v>
      </c>
      <c r="I19" s="9">
        <f>MAX(B3:B52)</f>
        <v>4</v>
      </c>
      <c r="J19" s="9">
        <f>MAX(D3:D52)</f>
        <v>34</v>
      </c>
      <c r="O19" s="13">
        <f t="shared" si="0"/>
        <v>0.33333333333333331</v>
      </c>
      <c r="P19" s="13">
        <f t="shared" si="14"/>
        <v>0.18181818181818182</v>
      </c>
      <c r="Q19" s="13">
        <f t="shared" si="1"/>
        <v>0.37969588139823235</v>
      </c>
      <c r="R19" s="9" t="str">
        <f t="shared" si="2"/>
        <v>No</v>
      </c>
      <c r="S19" s="14" t="str">
        <f t="shared" si="3"/>
        <v>Married</v>
      </c>
      <c r="T19" s="15">
        <f>RANK(Q19,$Q$8:$Q$57,1)+COUNTIF($Q$8:Q19,Q19)-1</f>
        <v>15</v>
      </c>
      <c r="AA19" s="9">
        <f t="shared" si="4"/>
        <v>0.33333333333333331</v>
      </c>
      <c r="AB19" s="9">
        <f t="shared" si="5"/>
        <v>0.18181818181818182</v>
      </c>
      <c r="AC19" s="18">
        <f t="shared" si="6"/>
        <v>0.34550770457549634</v>
      </c>
      <c r="AD19" s="9" t="str">
        <f t="shared" si="7"/>
        <v>No</v>
      </c>
      <c r="AE19" s="9" t="str">
        <f t="shared" si="8"/>
        <v>Married</v>
      </c>
      <c r="AF19" s="17">
        <f>RANK(AC19,$AC$8:$AC$57,1)+COUNTIF($AC$8:AC19,AC19)-1</f>
        <v>33</v>
      </c>
      <c r="AN19" s="9">
        <f t="shared" si="9"/>
        <v>0.33333333333333331</v>
      </c>
      <c r="AO19" s="9">
        <f t="shared" si="10"/>
        <v>0.18181818181818182</v>
      </c>
      <c r="AP19" s="9">
        <f t="shared" si="11"/>
        <v>3.0303030303030304E-2</v>
      </c>
      <c r="AQ19" s="9" t="str">
        <f t="shared" si="12"/>
        <v>No</v>
      </c>
      <c r="AR19" s="9" t="str">
        <f t="shared" si="13"/>
        <v>Married</v>
      </c>
      <c r="AS19" s="9">
        <f>RANK(AP19,$AP$8:$AP$57,1)+COUNTIF($AP$8:AP19,AP19)-1</f>
        <v>2</v>
      </c>
    </row>
    <row r="20" spans="2:45" x14ac:dyDescent="0.3">
      <c r="B20" s="2">
        <v>2</v>
      </c>
      <c r="C20" s="2" t="s">
        <v>4</v>
      </c>
      <c r="D20" s="2">
        <v>1</v>
      </c>
      <c r="E20" s="2" t="s">
        <v>6</v>
      </c>
      <c r="H20" s="7" t="s">
        <v>21</v>
      </c>
      <c r="I20" s="9">
        <f>SUM(B3:B52)/COUNT(B3:B52)</f>
        <v>2.72</v>
      </c>
      <c r="J20" s="9">
        <f>SUM(D3:D52)/COUNT(D3:D52)</f>
        <v>7.18</v>
      </c>
      <c r="O20" s="9">
        <f t="shared" si="0"/>
        <v>0</v>
      </c>
      <c r="P20" s="13">
        <f t="shared" si="14"/>
        <v>3.0303030303030304E-2</v>
      </c>
      <c r="Q20" s="13">
        <f t="shared" si="1"/>
        <v>3.0303030303030304E-2</v>
      </c>
      <c r="R20" s="9" t="str">
        <f t="shared" si="2"/>
        <v>Yes</v>
      </c>
      <c r="S20" s="14" t="str">
        <f t="shared" si="3"/>
        <v>Single</v>
      </c>
      <c r="T20" s="15">
        <f>RANK(Q20,$Q$8:$Q$57,1)+COUNTIF($Q$8:Q20,Q20)-1</f>
        <v>1</v>
      </c>
      <c r="AA20" s="9">
        <f t="shared" si="4"/>
        <v>0</v>
      </c>
      <c r="AB20" s="9">
        <f t="shared" si="5"/>
        <v>3.0303030303030304E-2</v>
      </c>
      <c r="AC20" s="18">
        <f t="shared" si="6"/>
        <v>0.66941581922347038</v>
      </c>
      <c r="AD20" s="9" t="str">
        <f t="shared" si="7"/>
        <v>Yes</v>
      </c>
      <c r="AE20" s="9" t="str">
        <f t="shared" si="8"/>
        <v>Single</v>
      </c>
      <c r="AF20" s="17">
        <f>RANK(AC20,$AC$8:$AC$57,1)+COUNTIF($AC$8:AC20,AC20)-1</f>
        <v>41</v>
      </c>
      <c r="AN20" s="9">
        <f t="shared" si="9"/>
        <v>0</v>
      </c>
      <c r="AO20" s="9">
        <f t="shared" si="10"/>
        <v>3.0303030303030304E-2</v>
      </c>
      <c r="AP20" s="9">
        <f t="shared" si="11"/>
        <v>0.35468787608241287</v>
      </c>
      <c r="AQ20" s="9" t="str">
        <f t="shared" si="12"/>
        <v>Yes</v>
      </c>
      <c r="AR20" s="9" t="str">
        <f t="shared" si="13"/>
        <v>Single</v>
      </c>
      <c r="AS20" s="9">
        <f>RANK(AP20,$AP$8:$AP$57,1)+COUNTIF($AP$8:AP20,AP20)-1</f>
        <v>19</v>
      </c>
    </row>
    <row r="21" spans="2:45" x14ac:dyDescent="0.3">
      <c r="B21" s="2">
        <v>3</v>
      </c>
      <c r="C21" s="2" t="s">
        <v>4</v>
      </c>
      <c r="D21" s="2">
        <v>2</v>
      </c>
      <c r="E21" s="2" t="s">
        <v>5</v>
      </c>
      <c r="O21" s="13">
        <f t="shared" si="0"/>
        <v>0.66666666666666663</v>
      </c>
      <c r="P21" s="13">
        <f t="shared" si="14"/>
        <v>0.27272727272727271</v>
      </c>
      <c r="Q21" s="13">
        <f t="shared" si="1"/>
        <v>0.72029480751543706</v>
      </c>
      <c r="R21" s="9" t="str">
        <f t="shared" si="2"/>
        <v>No</v>
      </c>
      <c r="S21" s="14" t="str">
        <f t="shared" si="3"/>
        <v>Married</v>
      </c>
      <c r="T21" s="15">
        <f>RANK(Q21,$Q$8:$Q$57,1)+COUNTIF($Q$8:Q21,Q21)-1</f>
        <v>29</v>
      </c>
      <c r="AA21" s="9">
        <f t="shared" si="4"/>
        <v>0.66666666666666663</v>
      </c>
      <c r="AB21" s="9">
        <f t="shared" si="5"/>
        <v>0.27272727272727271</v>
      </c>
      <c r="AC21" s="18">
        <f t="shared" si="6"/>
        <v>0.1818181818181818</v>
      </c>
      <c r="AD21" s="9" t="str">
        <f t="shared" si="7"/>
        <v>No</v>
      </c>
      <c r="AE21" s="9" t="str">
        <f t="shared" si="8"/>
        <v>Married</v>
      </c>
      <c r="AF21" s="17">
        <f>RANK(AC21,$AC$8:$AC$57,1)+COUNTIF($AC$8:AC21,AC21)-1</f>
        <v>13</v>
      </c>
      <c r="AN21" s="9">
        <f t="shared" si="9"/>
        <v>0.66666666666666663</v>
      </c>
      <c r="AO21" s="9">
        <f t="shared" si="10"/>
        <v>0.27272727272727271</v>
      </c>
      <c r="AP21" s="9">
        <f t="shared" si="11"/>
        <v>0.35468787608241287</v>
      </c>
      <c r="AQ21" s="9" t="str">
        <f t="shared" si="12"/>
        <v>No</v>
      </c>
      <c r="AR21" s="9" t="str">
        <f t="shared" si="13"/>
        <v>Married</v>
      </c>
      <c r="AS21" s="9">
        <f>RANK(AP21,$AP$8:$AP$57,1)+COUNTIF($AP$8:AP21,AP21)-1</f>
        <v>20</v>
      </c>
    </row>
    <row r="22" spans="2:45" ht="15" thickBot="1" x14ac:dyDescent="0.35">
      <c r="B22" s="2">
        <v>3</v>
      </c>
      <c r="C22" s="2" t="s">
        <v>17</v>
      </c>
      <c r="D22" s="2">
        <v>11</v>
      </c>
      <c r="E22" s="2" t="s">
        <v>5</v>
      </c>
      <c r="O22" s="9">
        <f t="shared" si="0"/>
        <v>0</v>
      </c>
      <c r="P22" s="13">
        <f t="shared" si="14"/>
        <v>0.33333333333333331</v>
      </c>
      <c r="Q22" s="13">
        <f t="shared" si="1"/>
        <v>0.33333333333333331</v>
      </c>
      <c r="R22" s="9" t="str">
        <f t="shared" si="2"/>
        <v>Yes</v>
      </c>
      <c r="S22" s="14" t="str">
        <f t="shared" si="3"/>
        <v>Married</v>
      </c>
      <c r="T22" s="15">
        <f>RANK(Q22,$Q$8:$Q$57,1)+COUNTIF($Q$8:Q22,Q22)-1</f>
        <v>8</v>
      </c>
      <c r="AA22" s="9">
        <f t="shared" si="4"/>
        <v>0</v>
      </c>
      <c r="AB22" s="9">
        <f t="shared" si="5"/>
        <v>0.33333333333333331</v>
      </c>
      <c r="AC22" s="18">
        <f t="shared" si="6"/>
        <v>0.70937575216482573</v>
      </c>
      <c r="AD22" s="9" t="str">
        <f t="shared" si="7"/>
        <v>Yes</v>
      </c>
      <c r="AE22" s="9" t="str">
        <f t="shared" si="8"/>
        <v>Married</v>
      </c>
      <c r="AF22" s="17">
        <f>RANK(AC22,$AC$8:$AC$57,1)+COUNTIF($AC$8:AC22,AC22)-1</f>
        <v>47</v>
      </c>
      <c r="AN22" s="9">
        <f t="shared" si="9"/>
        <v>0</v>
      </c>
      <c r="AO22" s="9">
        <f t="shared" si="10"/>
        <v>0.33333333333333331</v>
      </c>
      <c r="AP22" s="9">
        <f t="shared" si="11"/>
        <v>0.37969588139823235</v>
      </c>
      <c r="AQ22" s="9" t="str">
        <f t="shared" si="12"/>
        <v>Yes</v>
      </c>
      <c r="AR22" s="9" t="str">
        <f t="shared" si="13"/>
        <v>Married</v>
      </c>
      <c r="AS22" s="9">
        <f>RANK(AP22,$AP$8:$AP$57,1)+COUNTIF($AP$8:AP22,AP22)-1</f>
        <v>31</v>
      </c>
    </row>
    <row r="23" spans="2:45" x14ac:dyDescent="0.3">
      <c r="B23" s="2">
        <v>2</v>
      </c>
      <c r="C23" s="2" t="s">
        <v>17</v>
      </c>
      <c r="D23" s="2">
        <v>3</v>
      </c>
      <c r="E23" s="2" t="s">
        <v>6</v>
      </c>
      <c r="H23" s="29" t="s">
        <v>45</v>
      </c>
      <c r="I23" s="30"/>
      <c r="J23" s="30"/>
      <c r="K23" s="30"/>
      <c r="L23" s="31"/>
      <c r="O23" s="9">
        <f t="shared" si="0"/>
        <v>0</v>
      </c>
      <c r="P23" s="13">
        <f t="shared" si="14"/>
        <v>0.84848484848484851</v>
      </c>
      <c r="Q23" s="13">
        <f t="shared" si="1"/>
        <v>0.84848484848484851</v>
      </c>
      <c r="R23" s="9" t="str">
        <f t="shared" si="2"/>
        <v>No</v>
      </c>
      <c r="S23" s="14" t="str">
        <f t="shared" si="3"/>
        <v>Married</v>
      </c>
      <c r="T23" s="15">
        <f>RANK(Q23,$Q$8:$Q$57,1)+COUNTIF($Q$8:Q23,Q23)-1</f>
        <v>33</v>
      </c>
      <c r="AA23" s="9">
        <f t="shared" si="4"/>
        <v>0</v>
      </c>
      <c r="AB23" s="9">
        <f t="shared" si="5"/>
        <v>0.84848484848484851</v>
      </c>
      <c r="AC23" s="18">
        <f t="shared" si="6"/>
        <v>1.0091409578998007</v>
      </c>
      <c r="AD23" s="9" t="str">
        <f t="shared" si="7"/>
        <v>No</v>
      </c>
      <c r="AE23" s="9" t="str">
        <f t="shared" si="8"/>
        <v>Married</v>
      </c>
      <c r="AF23" s="17">
        <f>RANK(AC23,$AC$8:$AC$57,1)+COUNTIF($AC$8:AC23,AC23)-1</f>
        <v>49</v>
      </c>
      <c r="AN23" s="9">
        <f t="shared" si="9"/>
        <v>0</v>
      </c>
      <c r="AO23" s="9">
        <f t="shared" si="10"/>
        <v>0.84848484848484851</v>
      </c>
      <c r="AP23" s="9">
        <f t="shared" si="11"/>
        <v>0.77257871418072499</v>
      </c>
      <c r="AQ23" s="9" t="str">
        <f t="shared" si="12"/>
        <v>No</v>
      </c>
      <c r="AR23" s="9" t="str">
        <f t="shared" si="13"/>
        <v>Married</v>
      </c>
      <c r="AS23" s="9">
        <f>RANK(AP23,$AP$8:$AP$57,1)+COUNTIF($AP$8:AP23,AP23)-1</f>
        <v>48</v>
      </c>
    </row>
    <row r="24" spans="2:45" x14ac:dyDescent="0.3">
      <c r="B24" s="2">
        <v>3</v>
      </c>
      <c r="C24" s="2" t="s">
        <v>4</v>
      </c>
      <c r="D24" s="2">
        <v>1</v>
      </c>
      <c r="E24" s="2" t="s">
        <v>6</v>
      </c>
      <c r="H24" s="32" t="s">
        <v>52</v>
      </c>
      <c r="I24" s="33"/>
      <c r="J24" s="33"/>
      <c r="K24" s="33"/>
      <c r="L24" s="34"/>
      <c r="O24" s="9">
        <f t="shared" si="0"/>
        <v>1</v>
      </c>
      <c r="P24" s="13">
        <f t="shared" si="14"/>
        <v>0.63636363636363635</v>
      </c>
      <c r="Q24" s="13">
        <f t="shared" si="1"/>
        <v>1.1853095282186634</v>
      </c>
      <c r="R24" s="9" t="str">
        <f t="shared" si="2"/>
        <v>No</v>
      </c>
      <c r="S24" s="14" t="str">
        <f t="shared" si="3"/>
        <v>Married</v>
      </c>
      <c r="T24" s="15">
        <f>RANK(Q24,$Q$8:$Q$57,1)+COUNTIF($Q$8:Q24,Q24)-1</f>
        <v>50</v>
      </c>
      <c r="AA24" s="9">
        <f t="shared" si="4"/>
        <v>1</v>
      </c>
      <c r="AB24" s="9">
        <f t="shared" si="5"/>
        <v>0.63636363636363635</v>
      </c>
      <c r="AC24" s="18">
        <f t="shared" si="6"/>
        <v>0.63924312453724197</v>
      </c>
      <c r="AD24" s="9" t="str">
        <f t="shared" si="7"/>
        <v>No</v>
      </c>
      <c r="AE24" s="9" t="str">
        <f t="shared" si="8"/>
        <v>Married</v>
      </c>
      <c r="AF24" s="17">
        <f>RANK(AC24,$AC$8:$AC$57,1)+COUNTIF($AC$8:AC24,AC24)-1</f>
        <v>39</v>
      </c>
      <c r="AN24" s="9">
        <f t="shared" si="9"/>
        <v>1</v>
      </c>
      <c r="AO24" s="9">
        <f t="shared" si="10"/>
        <v>0.63636363636363635</v>
      </c>
      <c r="AP24" s="9">
        <f t="shared" si="11"/>
        <v>0.8243315459839663</v>
      </c>
      <c r="AQ24" s="9" t="str">
        <f t="shared" si="12"/>
        <v>No</v>
      </c>
      <c r="AR24" s="9" t="str">
        <f t="shared" si="13"/>
        <v>Married</v>
      </c>
      <c r="AS24" s="9">
        <f>RANK(AP24,$AP$8:$AP$57,1)+COUNTIF($AP$8:AP24,AP24)-1</f>
        <v>49</v>
      </c>
    </row>
    <row r="25" spans="2:45" x14ac:dyDescent="0.3">
      <c r="B25" s="2">
        <v>3</v>
      </c>
      <c r="C25" s="2" t="s">
        <v>17</v>
      </c>
      <c r="D25" s="2">
        <v>1</v>
      </c>
      <c r="E25" s="2" t="s">
        <v>5</v>
      </c>
      <c r="H25" s="35"/>
      <c r="I25" s="36"/>
      <c r="J25" s="37"/>
      <c r="K25" s="37"/>
      <c r="L25" s="38"/>
      <c r="O25" s="13">
        <f t="shared" si="0"/>
        <v>0.33333333333333331</v>
      </c>
      <c r="P25" s="9">
        <f t="shared" si="14"/>
        <v>0</v>
      </c>
      <c r="Q25" s="13">
        <f t="shared" si="1"/>
        <v>0.33333333333333331</v>
      </c>
      <c r="R25" s="9" t="str">
        <f t="shared" si="2"/>
        <v>Yes</v>
      </c>
      <c r="S25" s="14" t="str">
        <f t="shared" si="3"/>
        <v>Married</v>
      </c>
      <c r="T25" s="15">
        <f>RANK(Q25,$Q$8:$Q$57,1)+COUNTIF($Q$8:Q25,Q25)-1</f>
        <v>9</v>
      </c>
      <c r="AA25" s="9">
        <f t="shared" si="4"/>
        <v>0.33333333333333331</v>
      </c>
      <c r="AB25" s="9">
        <f t="shared" si="5"/>
        <v>0</v>
      </c>
      <c r="AC25" s="18">
        <f t="shared" si="6"/>
        <v>0.34550770457549634</v>
      </c>
      <c r="AD25" s="9" t="str">
        <f t="shared" si="7"/>
        <v>Yes</v>
      </c>
      <c r="AE25" s="9" t="str">
        <f t="shared" si="8"/>
        <v>Married</v>
      </c>
      <c r="AF25" s="17">
        <f>RANK(AC25,$AC$8:$AC$57,1)+COUNTIF($AC$8:AC25,AC25)-1</f>
        <v>34</v>
      </c>
      <c r="AN25" s="9">
        <f t="shared" si="9"/>
        <v>0.33333333333333331</v>
      </c>
      <c r="AO25" s="9">
        <f t="shared" si="10"/>
        <v>0</v>
      </c>
      <c r="AP25" s="9">
        <f t="shared" si="11"/>
        <v>0.15151515151515152</v>
      </c>
      <c r="AQ25" s="9" t="str">
        <f t="shared" si="12"/>
        <v>Yes</v>
      </c>
      <c r="AR25" s="9" t="str">
        <f t="shared" si="13"/>
        <v>Married</v>
      </c>
      <c r="AS25" s="9">
        <f>RANK(AP25,$AP$8:$AP$57,1)+COUNTIF($AP$8:AP25,AP25)-1</f>
        <v>7</v>
      </c>
    </row>
    <row r="26" spans="2:45" x14ac:dyDescent="0.3">
      <c r="B26" s="2">
        <v>4</v>
      </c>
      <c r="C26" s="2" t="s">
        <v>4</v>
      </c>
      <c r="D26" s="2">
        <v>5</v>
      </c>
      <c r="E26" s="2" t="s">
        <v>5</v>
      </c>
      <c r="H26" s="35"/>
      <c r="I26" s="36" t="s">
        <v>46</v>
      </c>
      <c r="J26" s="39" t="s">
        <v>47</v>
      </c>
      <c r="K26" s="37"/>
      <c r="L26" s="38"/>
      <c r="O26" s="13">
        <f t="shared" si="0"/>
        <v>0.66666666666666663</v>
      </c>
      <c r="P26" s="13">
        <f t="shared" si="14"/>
        <v>3.0303030303030304E-2</v>
      </c>
      <c r="Q26" s="13">
        <f t="shared" si="1"/>
        <v>0.66735501653167395</v>
      </c>
      <c r="R26" s="9" t="str">
        <f t="shared" si="2"/>
        <v>No</v>
      </c>
      <c r="S26" s="14" t="str">
        <f t="shared" si="3"/>
        <v>Married</v>
      </c>
      <c r="T26" s="15">
        <f>RANK(Q26,$Q$8:$Q$57,1)+COUNTIF($Q$8:Q26,Q26)-1</f>
        <v>22</v>
      </c>
      <c r="AA26" s="9">
        <f t="shared" si="4"/>
        <v>0.66666666666666663</v>
      </c>
      <c r="AB26" s="9">
        <f t="shared" si="5"/>
        <v>3.0303030303030304E-2</v>
      </c>
      <c r="AC26" s="18">
        <f t="shared" si="6"/>
        <v>6.0606060606060608E-2</v>
      </c>
      <c r="AD26" s="9" t="str">
        <f t="shared" si="7"/>
        <v>No</v>
      </c>
      <c r="AE26" s="9" t="str">
        <f t="shared" si="8"/>
        <v>Married</v>
      </c>
      <c r="AF26" s="17">
        <f>RANK(AC26,$AC$8:$AC$57,1)+COUNTIF($AC$8:AC26,AC26)-1</f>
        <v>4</v>
      </c>
      <c r="AN26" s="9">
        <f t="shared" si="9"/>
        <v>0.66666666666666663</v>
      </c>
      <c r="AO26" s="9">
        <f t="shared" si="10"/>
        <v>3.0303030303030304E-2</v>
      </c>
      <c r="AP26" s="9">
        <f t="shared" si="11"/>
        <v>0.35468787608241287</v>
      </c>
      <c r="AQ26" s="9" t="str">
        <f t="shared" si="12"/>
        <v>No</v>
      </c>
      <c r="AR26" s="9" t="str">
        <f t="shared" si="13"/>
        <v>Married</v>
      </c>
      <c r="AS26" s="9">
        <f>RANK(AP26,$AP$8:$AP$57,1)+COUNTIF($AP$8:AP26,AP26)-1</f>
        <v>21</v>
      </c>
    </row>
    <row r="27" spans="2:45" x14ac:dyDescent="0.3">
      <c r="B27" s="2">
        <v>1</v>
      </c>
      <c r="C27" s="2" t="s">
        <v>17</v>
      </c>
      <c r="D27" s="2">
        <v>9</v>
      </c>
      <c r="E27" s="2" t="s">
        <v>6</v>
      </c>
      <c r="H27" s="35"/>
      <c r="I27" s="36" t="s">
        <v>48</v>
      </c>
      <c r="J27" s="39" t="s">
        <v>49</v>
      </c>
      <c r="K27" s="37"/>
      <c r="L27" s="38"/>
      <c r="O27" s="13">
        <f t="shared" si="0"/>
        <v>0.66666666666666663</v>
      </c>
      <c r="P27" s="13">
        <f t="shared" si="14"/>
        <v>0.30303030303030304</v>
      </c>
      <c r="Q27" s="13">
        <f t="shared" si="1"/>
        <v>0.73230581658148919</v>
      </c>
      <c r="R27" s="9" t="str">
        <f t="shared" si="2"/>
        <v>No</v>
      </c>
      <c r="S27" s="14" t="str">
        <f t="shared" si="3"/>
        <v>Single</v>
      </c>
      <c r="T27" s="15">
        <f>RANK(Q27,$Q$8:$Q$57,1)+COUNTIF($Q$8:Q27,Q27)-1</f>
        <v>31</v>
      </c>
      <c r="AA27" s="9">
        <f t="shared" si="4"/>
        <v>0.66666666666666663</v>
      </c>
      <c r="AB27" s="9">
        <f t="shared" si="5"/>
        <v>0.30303030303030304</v>
      </c>
      <c r="AC27" s="18">
        <f t="shared" si="6"/>
        <v>0.21212121212121213</v>
      </c>
      <c r="AD27" s="9" t="str">
        <f t="shared" si="7"/>
        <v>No</v>
      </c>
      <c r="AE27" s="9" t="str">
        <f t="shared" si="8"/>
        <v>Single</v>
      </c>
      <c r="AF27" s="17">
        <f>RANK(AC27,$AC$8:$AC$57,1)+COUNTIF($AC$8:AC27,AC27)-1</f>
        <v>15</v>
      </c>
      <c r="AN27" s="9">
        <f t="shared" si="9"/>
        <v>0.66666666666666663</v>
      </c>
      <c r="AO27" s="9">
        <f t="shared" si="10"/>
        <v>0.30303030303030304</v>
      </c>
      <c r="AP27" s="9">
        <f t="shared" si="11"/>
        <v>0.36615290829074459</v>
      </c>
      <c r="AQ27" s="9" t="str">
        <f t="shared" si="12"/>
        <v>No</v>
      </c>
      <c r="AR27" s="9" t="str">
        <f t="shared" si="13"/>
        <v>Single</v>
      </c>
      <c r="AS27" s="9">
        <f>RANK(AP27,$AP$8:$AP$57,1)+COUNTIF($AP$8:AP27,AP27)-1</f>
        <v>26</v>
      </c>
    </row>
    <row r="28" spans="2:45" x14ac:dyDescent="0.3">
      <c r="B28" s="2">
        <v>3</v>
      </c>
      <c r="C28" s="2" t="s">
        <v>17</v>
      </c>
      <c r="D28" s="2">
        <v>8</v>
      </c>
      <c r="E28" s="2" t="s">
        <v>5</v>
      </c>
      <c r="H28" s="35"/>
      <c r="I28" s="36" t="s">
        <v>50</v>
      </c>
      <c r="J28" s="39">
        <v>10445674</v>
      </c>
      <c r="K28" s="37"/>
      <c r="L28" s="38"/>
      <c r="O28" s="13">
        <f t="shared" si="0"/>
        <v>0.33333333333333331</v>
      </c>
      <c r="P28" s="13">
        <f t="shared" si="14"/>
        <v>6.0606060606060608E-2</v>
      </c>
      <c r="Q28" s="13">
        <f t="shared" si="1"/>
        <v>0.33879817840905907</v>
      </c>
      <c r="R28" s="9" t="str">
        <f t="shared" si="2"/>
        <v>Yes</v>
      </c>
      <c r="S28" s="14" t="str">
        <f t="shared" si="3"/>
        <v>Single</v>
      </c>
      <c r="T28" s="15">
        <f>RANK(Q28,$Q$8:$Q$57,1)+COUNTIF($Q$8:Q28,Q28)-1</f>
        <v>11</v>
      </c>
      <c r="AA28" s="9">
        <f t="shared" si="4"/>
        <v>0.33333333333333331</v>
      </c>
      <c r="AB28" s="9">
        <f t="shared" si="5"/>
        <v>6.0606060606060608E-2</v>
      </c>
      <c r="AC28" s="18">
        <f t="shared" si="6"/>
        <v>0.33470790961173519</v>
      </c>
      <c r="AD28" s="9" t="str">
        <f t="shared" si="7"/>
        <v>Yes</v>
      </c>
      <c r="AE28" s="9" t="str">
        <f t="shared" si="8"/>
        <v>Single</v>
      </c>
      <c r="AF28" s="17">
        <f>RANK(AC28,$AC$8:$AC$57,1)+COUNTIF($AC$8:AC28,AC28)-1</f>
        <v>18</v>
      </c>
      <c r="AN28" s="9">
        <f t="shared" si="9"/>
        <v>0.33333333333333331</v>
      </c>
      <c r="AO28" s="9">
        <f t="shared" si="10"/>
        <v>6.0606060606060608E-2</v>
      </c>
      <c r="AP28" s="9">
        <f t="shared" si="11"/>
        <v>9.0909090909090912E-2</v>
      </c>
      <c r="AQ28" s="9" t="str">
        <f t="shared" si="12"/>
        <v>Yes</v>
      </c>
      <c r="AR28" s="9" t="str">
        <f t="shared" si="13"/>
        <v>Single</v>
      </c>
      <c r="AS28" s="9">
        <f>RANK(AP28,$AP$8:$AP$57,1)+COUNTIF($AP$8:AP28,AP28)-1</f>
        <v>6</v>
      </c>
    </row>
    <row r="29" spans="2:45" ht="14.4" customHeight="1" x14ac:dyDescent="0.3">
      <c r="B29" s="2">
        <v>3</v>
      </c>
      <c r="C29" s="2" t="s">
        <v>4</v>
      </c>
      <c r="D29" s="2">
        <v>5</v>
      </c>
      <c r="E29" s="2" t="s">
        <v>5</v>
      </c>
      <c r="H29" s="35"/>
      <c r="I29" s="36" t="s">
        <v>51</v>
      </c>
      <c r="J29" s="39" t="s">
        <v>52</v>
      </c>
      <c r="K29" s="37"/>
      <c r="L29" s="38"/>
      <c r="O29" s="13">
        <f t="shared" si="0"/>
        <v>0.66666666666666663</v>
      </c>
      <c r="P29" s="9">
        <f t="shared" si="14"/>
        <v>0</v>
      </c>
      <c r="Q29" s="13">
        <f t="shared" si="1"/>
        <v>0.66666666666666663</v>
      </c>
      <c r="R29" s="9" t="str">
        <f t="shared" si="2"/>
        <v>Yes</v>
      </c>
      <c r="S29" s="14" t="str">
        <f t="shared" si="3"/>
        <v>Married</v>
      </c>
      <c r="T29" s="15">
        <f>RANK(Q29,$Q$8:$Q$57,1)+COUNTIF($Q$8:Q29,Q29)-1</f>
        <v>17</v>
      </c>
      <c r="AA29" s="9">
        <f t="shared" si="4"/>
        <v>0.66666666666666663</v>
      </c>
      <c r="AB29" s="9">
        <f t="shared" si="5"/>
        <v>0</v>
      </c>
      <c r="AC29" s="18">
        <f t="shared" si="6"/>
        <v>9.0909090909090912E-2</v>
      </c>
      <c r="AD29" s="9" t="str">
        <f t="shared" si="7"/>
        <v>Yes</v>
      </c>
      <c r="AE29" s="9" t="str">
        <f t="shared" si="8"/>
        <v>Married</v>
      </c>
      <c r="AF29" s="17">
        <f>RANK(AC29,$AC$8:$AC$57,1)+COUNTIF($AC$8:AC29,AC29)-1</f>
        <v>9</v>
      </c>
      <c r="AN29" s="9">
        <f t="shared" si="9"/>
        <v>0.66666666666666663</v>
      </c>
      <c r="AO29" s="9">
        <f t="shared" si="10"/>
        <v>0</v>
      </c>
      <c r="AP29" s="9">
        <f t="shared" si="11"/>
        <v>0.36615290829074459</v>
      </c>
      <c r="AQ29" s="9" t="str">
        <f t="shared" si="12"/>
        <v>Yes</v>
      </c>
      <c r="AR29" s="9" t="str">
        <f t="shared" si="13"/>
        <v>Married</v>
      </c>
      <c r="AS29" s="9">
        <f>RANK(AP29,$AP$8:$AP$57,1)+COUNTIF($AP$8:AP29,AP29)-1</f>
        <v>27</v>
      </c>
    </row>
    <row r="30" spans="2:45" ht="14.4" customHeight="1" thickBot="1" x14ac:dyDescent="0.35">
      <c r="B30" s="2">
        <v>3</v>
      </c>
      <c r="C30" s="2" t="s">
        <v>17</v>
      </c>
      <c r="D30" s="2">
        <v>1</v>
      </c>
      <c r="E30" s="2" t="s">
        <v>5</v>
      </c>
      <c r="H30" s="40"/>
      <c r="I30" s="41"/>
      <c r="J30" s="42"/>
      <c r="K30" s="42"/>
      <c r="L30" s="43"/>
      <c r="O30" s="13">
        <f t="shared" si="0"/>
        <v>0.66666666666666663</v>
      </c>
      <c r="P30" s="9">
        <f t="shared" si="14"/>
        <v>0</v>
      </c>
      <c r="Q30" s="13">
        <f t="shared" si="1"/>
        <v>0.66666666666666663</v>
      </c>
      <c r="R30" s="9" t="str">
        <f t="shared" si="2"/>
        <v>No</v>
      </c>
      <c r="S30" s="14" t="str">
        <f t="shared" si="3"/>
        <v>Single</v>
      </c>
      <c r="T30" s="15">
        <f>RANK(Q30,$Q$8:$Q$57,1)+COUNTIF($Q$8:Q30,Q30)-1</f>
        <v>18</v>
      </c>
      <c r="AA30" s="9">
        <f t="shared" si="4"/>
        <v>0.66666666666666663</v>
      </c>
      <c r="AB30" s="9">
        <f t="shared" si="5"/>
        <v>0</v>
      </c>
      <c r="AC30" s="18">
        <f t="shared" si="6"/>
        <v>9.0909090909090912E-2</v>
      </c>
      <c r="AD30" s="9" t="str">
        <f t="shared" si="7"/>
        <v>No</v>
      </c>
      <c r="AE30" s="9" t="str">
        <f t="shared" si="8"/>
        <v>Single</v>
      </c>
      <c r="AF30" s="17">
        <f>RANK(AC30,$AC$8:$AC$57,1)+COUNTIF($AC$8:AC30,AC30)-1</f>
        <v>10</v>
      </c>
      <c r="AN30" s="9">
        <f t="shared" si="9"/>
        <v>0.66666666666666663</v>
      </c>
      <c r="AO30" s="9">
        <f t="shared" si="10"/>
        <v>0</v>
      </c>
      <c r="AP30" s="9">
        <f t="shared" si="11"/>
        <v>0.36615290829074459</v>
      </c>
      <c r="AQ30" s="9" t="str">
        <f t="shared" si="12"/>
        <v>No</v>
      </c>
      <c r="AR30" s="9" t="str">
        <f t="shared" si="13"/>
        <v>Single</v>
      </c>
      <c r="AS30" s="9">
        <f>RANK(AP30,$AP$8:$AP$57,1)+COUNTIF($AP$8:AP30,AP30)-1</f>
        <v>28</v>
      </c>
    </row>
    <row r="31" spans="2:45" x14ac:dyDescent="0.3">
      <c r="B31" s="2">
        <v>2</v>
      </c>
      <c r="C31" s="2" t="s">
        <v>4</v>
      </c>
      <c r="D31" s="2">
        <v>5</v>
      </c>
      <c r="E31" s="2" t="s">
        <v>6</v>
      </c>
      <c r="O31" s="9">
        <f t="shared" si="0"/>
        <v>1</v>
      </c>
      <c r="P31" s="13">
        <f t="shared" si="14"/>
        <v>0.12121212121212122</v>
      </c>
      <c r="Q31" s="13">
        <f t="shared" si="1"/>
        <v>1.0073194023390704</v>
      </c>
      <c r="R31" s="9" t="str">
        <f t="shared" si="2"/>
        <v>No</v>
      </c>
      <c r="S31" s="14" t="str">
        <f t="shared" si="3"/>
        <v>Married</v>
      </c>
      <c r="T31" s="15">
        <f>RANK(Q31,$Q$8:$Q$57,1)+COUNTIF($Q$8:Q31,Q31)-1</f>
        <v>43</v>
      </c>
      <c r="AA31" s="9">
        <f t="shared" si="4"/>
        <v>1</v>
      </c>
      <c r="AB31" s="9">
        <f t="shared" si="5"/>
        <v>0.12121212121212122</v>
      </c>
      <c r="AC31" s="18">
        <f t="shared" si="6"/>
        <v>0.33470790961173519</v>
      </c>
      <c r="AD31" s="9" t="str">
        <f t="shared" si="7"/>
        <v>No</v>
      </c>
      <c r="AE31" s="9" t="str">
        <f t="shared" si="8"/>
        <v>Married</v>
      </c>
      <c r="AF31" s="17">
        <f>RANK(AC31,$AC$8:$AC$57,1)+COUNTIF($AC$8:AC31,AC31)-1</f>
        <v>19</v>
      </c>
      <c r="AN31" s="9">
        <f t="shared" si="9"/>
        <v>1</v>
      </c>
      <c r="AO31" s="9">
        <f t="shared" si="10"/>
        <v>0.12121212121212122</v>
      </c>
      <c r="AP31" s="9">
        <f t="shared" si="11"/>
        <v>0.66735501653167406</v>
      </c>
      <c r="AQ31" s="9" t="str">
        <f t="shared" si="12"/>
        <v>No</v>
      </c>
      <c r="AR31" s="9" t="str">
        <f t="shared" si="13"/>
        <v>Married</v>
      </c>
      <c r="AS31" s="9">
        <f>RANK(AP31,$AP$8:$AP$57,1)+COUNTIF($AP$8:AP31,AP31)-1</f>
        <v>37</v>
      </c>
    </row>
    <row r="32" spans="2:45" x14ac:dyDescent="0.3">
      <c r="B32" s="2">
        <v>4</v>
      </c>
      <c r="C32" s="2" t="s">
        <v>4</v>
      </c>
      <c r="D32" s="2">
        <v>18</v>
      </c>
      <c r="E32" s="2" t="s">
        <v>5</v>
      </c>
      <c r="O32" s="9">
        <f t="shared" si="0"/>
        <v>0</v>
      </c>
      <c r="P32" s="13">
        <f t="shared" si="14"/>
        <v>0.24242424242424243</v>
      </c>
      <c r="Q32" s="13">
        <f t="shared" si="1"/>
        <v>0.24242424242424243</v>
      </c>
      <c r="R32" s="9" t="str">
        <f t="shared" si="2"/>
        <v>Yes</v>
      </c>
      <c r="S32" s="14" t="str">
        <f t="shared" si="3"/>
        <v>Single</v>
      </c>
      <c r="T32" s="15">
        <f>RANK(Q32,$Q$8:$Q$57,1)+COUNTIF($Q$8:Q32,Q32)-1</f>
        <v>5</v>
      </c>
      <c r="AA32" s="9">
        <f t="shared" si="4"/>
        <v>0</v>
      </c>
      <c r="AB32" s="9">
        <f t="shared" si="5"/>
        <v>0.24242424242424243</v>
      </c>
      <c r="AC32" s="18">
        <f t="shared" si="6"/>
        <v>0.68366752561687738</v>
      </c>
      <c r="AD32" s="9" t="str">
        <f t="shared" si="7"/>
        <v>Yes</v>
      </c>
      <c r="AE32" s="9" t="str">
        <f t="shared" si="8"/>
        <v>Single</v>
      </c>
      <c r="AF32" s="17">
        <f>RANK(AC32,$AC$8:$AC$57,1)+COUNTIF($AC$8:AC32,AC32)-1</f>
        <v>44</v>
      </c>
      <c r="AN32" s="9">
        <f t="shared" si="9"/>
        <v>0</v>
      </c>
      <c r="AO32" s="9">
        <f t="shared" si="10"/>
        <v>0.24242424242424243</v>
      </c>
      <c r="AP32" s="9">
        <f t="shared" si="11"/>
        <v>0.34550770457549634</v>
      </c>
      <c r="AQ32" s="9" t="str">
        <f t="shared" si="12"/>
        <v>Yes</v>
      </c>
      <c r="AR32" s="9" t="str">
        <f t="shared" si="13"/>
        <v>Single</v>
      </c>
      <c r="AS32" s="9">
        <f>RANK(AP32,$AP$8:$AP$57,1)+COUNTIF($AP$8:AP32,AP32)-1</f>
        <v>14</v>
      </c>
    </row>
    <row r="33" spans="2:45" x14ac:dyDescent="0.3">
      <c r="B33" s="2">
        <v>4</v>
      </c>
      <c r="C33" s="2" t="s">
        <v>4</v>
      </c>
      <c r="D33" s="2">
        <v>3</v>
      </c>
      <c r="E33" s="2" t="s">
        <v>5</v>
      </c>
      <c r="O33" s="13">
        <f t="shared" si="0"/>
        <v>0.66666666666666663</v>
      </c>
      <c r="P33" s="13">
        <f t="shared" si="14"/>
        <v>0.21212121212121213</v>
      </c>
      <c r="Q33" s="13">
        <f t="shared" si="1"/>
        <v>0.69959978064334516</v>
      </c>
      <c r="R33" s="9" t="str">
        <f t="shared" si="2"/>
        <v>No</v>
      </c>
      <c r="S33" s="14" t="str">
        <f t="shared" si="3"/>
        <v>Single</v>
      </c>
      <c r="T33" s="15">
        <f>RANK(Q33,$Q$8:$Q$57,1)+COUNTIF($Q$8:Q33,Q33)-1</f>
        <v>28</v>
      </c>
      <c r="AA33" s="9">
        <f t="shared" si="4"/>
        <v>0.66666666666666663</v>
      </c>
      <c r="AB33" s="9">
        <f t="shared" si="5"/>
        <v>0.21212121212121213</v>
      </c>
      <c r="AC33" s="18">
        <f t="shared" si="6"/>
        <v>0.12121212121212122</v>
      </c>
      <c r="AD33" s="9" t="str">
        <f t="shared" si="7"/>
        <v>No</v>
      </c>
      <c r="AE33" s="9" t="str">
        <f t="shared" si="8"/>
        <v>Single</v>
      </c>
      <c r="AF33" s="17">
        <f>RANK(AC33,$AC$8:$AC$57,1)+COUNTIF($AC$8:AC33,AC33)-1</f>
        <v>12</v>
      </c>
      <c r="AN33" s="9">
        <f t="shared" si="9"/>
        <v>0.66666666666666663</v>
      </c>
      <c r="AO33" s="9">
        <f t="shared" si="10"/>
        <v>0.21212121212121213</v>
      </c>
      <c r="AP33" s="9">
        <f t="shared" si="11"/>
        <v>0.33879817840905907</v>
      </c>
      <c r="AQ33" s="9" t="str">
        <f t="shared" si="12"/>
        <v>No</v>
      </c>
      <c r="AR33" s="9" t="str">
        <f t="shared" si="13"/>
        <v>Single</v>
      </c>
      <c r="AS33" s="9">
        <f>RANK(AP33,$AP$8:$AP$57,1)+COUNTIF($AP$8:AP33,AP33)-1</f>
        <v>13</v>
      </c>
    </row>
    <row r="34" spans="2:45" x14ac:dyDescent="0.3">
      <c r="B34" s="2">
        <v>3</v>
      </c>
      <c r="C34" s="2" t="s">
        <v>17</v>
      </c>
      <c r="D34" s="2">
        <v>10</v>
      </c>
      <c r="E34" s="2" t="s">
        <v>5</v>
      </c>
      <c r="O34" s="13">
        <f t="shared" si="0"/>
        <v>0.66666666666666663</v>
      </c>
      <c r="P34" s="13">
        <f t="shared" si="14"/>
        <v>0.12121212121212122</v>
      </c>
      <c r="Q34" s="13">
        <f t="shared" si="1"/>
        <v>0.67759635681811814</v>
      </c>
      <c r="R34" s="9" t="str">
        <f t="shared" si="2"/>
        <v>No</v>
      </c>
      <c r="S34" s="14" t="str">
        <f t="shared" si="3"/>
        <v>Married</v>
      </c>
      <c r="T34" s="15">
        <f>RANK(Q34,$Q$8:$Q$57,1)+COUNTIF($Q$8:Q34,Q34)-1</f>
        <v>25</v>
      </c>
      <c r="AA34" s="9">
        <f t="shared" si="4"/>
        <v>0.66666666666666663</v>
      </c>
      <c r="AB34" s="9">
        <f t="shared" si="5"/>
        <v>0.12121212121212122</v>
      </c>
      <c r="AC34" s="18">
        <f t="shared" si="6"/>
        <v>3.0303030303030304E-2</v>
      </c>
      <c r="AD34" s="9" t="str">
        <f t="shared" si="7"/>
        <v>No</v>
      </c>
      <c r="AE34" s="9" t="str">
        <f t="shared" si="8"/>
        <v>Married</v>
      </c>
      <c r="AF34" s="17">
        <f>RANK(AC34,$AC$8:$AC$57,1)+COUNTIF($AC$8:AC34,AC34)-1</f>
        <v>1</v>
      </c>
      <c r="AN34" s="9">
        <f t="shared" si="9"/>
        <v>0.66666666666666663</v>
      </c>
      <c r="AO34" s="9">
        <f t="shared" si="10"/>
        <v>0.12121212121212122</v>
      </c>
      <c r="AP34" s="9">
        <f t="shared" si="11"/>
        <v>0.33470790961173519</v>
      </c>
      <c r="AQ34" s="9" t="str">
        <f t="shared" si="12"/>
        <v>No</v>
      </c>
      <c r="AR34" s="9" t="str">
        <f t="shared" si="13"/>
        <v>Married</v>
      </c>
      <c r="AS34" s="9">
        <f>RANK(AP34,$AP$8:$AP$57,1)+COUNTIF($AP$8:AP34,AP34)-1</f>
        <v>12</v>
      </c>
    </row>
    <row r="35" spans="2:45" x14ac:dyDescent="0.3">
      <c r="B35" s="2">
        <v>1</v>
      </c>
      <c r="C35" s="2" t="s">
        <v>4</v>
      </c>
      <c r="D35" s="2">
        <v>10</v>
      </c>
      <c r="E35" s="2" t="s">
        <v>5</v>
      </c>
      <c r="O35" s="13">
        <f t="shared" si="0"/>
        <v>0.66666666666666663</v>
      </c>
      <c r="P35" s="9">
        <f t="shared" si="14"/>
        <v>0</v>
      </c>
      <c r="Q35" s="13">
        <f t="shared" si="1"/>
        <v>0.66666666666666663</v>
      </c>
      <c r="R35" s="9" t="str">
        <f t="shared" si="2"/>
        <v>No</v>
      </c>
      <c r="S35" s="14" t="str">
        <f t="shared" si="3"/>
        <v>Single</v>
      </c>
      <c r="T35" s="15">
        <f>RANK(Q35,$Q$8:$Q$57,1)+COUNTIF($Q$8:Q35,Q35)-1</f>
        <v>19</v>
      </c>
      <c r="AA35" s="9">
        <f t="shared" si="4"/>
        <v>0.66666666666666663</v>
      </c>
      <c r="AB35" s="9">
        <f t="shared" si="5"/>
        <v>0</v>
      </c>
      <c r="AC35" s="18">
        <f t="shared" si="6"/>
        <v>9.0909090909090912E-2</v>
      </c>
      <c r="AD35" s="9" t="str">
        <f t="shared" si="7"/>
        <v>No</v>
      </c>
      <c r="AE35" s="9" t="str">
        <f t="shared" si="8"/>
        <v>Single</v>
      </c>
      <c r="AF35" s="17">
        <f>RANK(AC35,$AC$8:$AC$57,1)+COUNTIF($AC$8:AC35,AC35)-1</f>
        <v>11</v>
      </c>
      <c r="AN35" s="9">
        <f t="shared" si="9"/>
        <v>0.66666666666666663</v>
      </c>
      <c r="AO35" s="9">
        <f t="shared" si="10"/>
        <v>0</v>
      </c>
      <c r="AP35" s="9">
        <f t="shared" si="11"/>
        <v>0.36615290829074459</v>
      </c>
      <c r="AQ35" s="9" t="str">
        <f t="shared" si="12"/>
        <v>No</v>
      </c>
      <c r="AR35" s="9" t="str">
        <f t="shared" si="13"/>
        <v>Single</v>
      </c>
      <c r="AS35" s="9">
        <f>RANK(AP35,$AP$8:$AP$57,1)+COUNTIF($AP$8:AP35,AP35)-1</f>
        <v>29</v>
      </c>
    </row>
    <row r="36" spans="2:45" x14ac:dyDescent="0.3">
      <c r="B36" s="2">
        <v>4</v>
      </c>
      <c r="C36" s="2" t="s">
        <v>4</v>
      </c>
      <c r="D36" s="2">
        <v>8</v>
      </c>
      <c r="E36" s="2" t="s">
        <v>5</v>
      </c>
      <c r="O36" s="13">
        <f t="shared" si="0"/>
        <v>0.33333333333333331</v>
      </c>
      <c r="P36" s="13">
        <f t="shared" si="14"/>
        <v>0.12121212121212122</v>
      </c>
      <c r="Q36" s="13">
        <f t="shared" si="1"/>
        <v>0.35468787608241287</v>
      </c>
      <c r="R36" s="9" t="str">
        <f t="shared" si="2"/>
        <v>Yes</v>
      </c>
      <c r="S36" s="14" t="str">
        <f t="shared" si="3"/>
        <v>Married</v>
      </c>
      <c r="T36" s="15">
        <f>RANK(Q36,$Q$8:$Q$57,1)+COUNTIF($Q$8:Q36,Q36)-1</f>
        <v>12</v>
      </c>
      <c r="AA36" s="9">
        <f t="shared" si="4"/>
        <v>0.33333333333333331</v>
      </c>
      <c r="AB36" s="9">
        <f t="shared" si="5"/>
        <v>0.12121212121212122</v>
      </c>
      <c r="AC36" s="18">
        <f t="shared" si="6"/>
        <v>0.33470790961173519</v>
      </c>
      <c r="AD36" s="9" t="str">
        <f t="shared" si="7"/>
        <v>Yes</v>
      </c>
      <c r="AE36" s="9" t="str">
        <f t="shared" si="8"/>
        <v>Married</v>
      </c>
      <c r="AF36" s="17">
        <f>RANK(AC36,$AC$8:$AC$57,1)+COUNTIF($AC$8:AC36,AC36)-1</f>
        <v>20</v>
      </c>
      <c r="AN36" s="9">
        <f t="shared" si="9"/>
        <v>0.33333333333333331</v>
      </c>
      <c r="AO36" s="9">
        <f t="shared" si="10"/>
        <v>0.12121212121212122</v>
      </c>
      <c r="AP36" s="9">
        <f t="shared" si="11"/>
        <v>3.0303030303030304E-2</v>
      </c>
      <c r="AQ36" s="9" t="str">
        <f t="shared" si="12"/>
        <v>Yes</v>
      </c>
      <c r="AR36" s="9" t="str">
        <f t="shared" si="13"/>
        <v>Married</v>
      </c>
      <c r="AS36" s="9">
        <f>RANK(AP36,$AP$8:$AP$57,1)+COUNTIF($AP$8:AP36,AP36)-1</f>
        <v>3</v>
      </c>
    </row>
    <row r="37" spans="2:45" x14ac:dyDescent="0.3">
      <c r="B37" s="2">
        <v>2</v>
      </c>
      <c r="C37" s="2" t="s">
        <v>17</v>
      </c>
      <c r="D37" s="2">
        <v>5</v>
      </c>
      <c r="E37" s="2" t="s">
        <v>5</v>
      </c>
      <c r="O37" s="9">
        <f t="shared" si="0"/>
        <v>1</v>
      </c>
      <c r="P37" s="13">
        <f t="shared" si="14"/>
        <v>0.51515151515151514</v>
      </c>
      <c r="Q37" s="13">
        <f t="shared" si="1"/>
        <v>1.1248915874709446</v>
      </c>
      <c r="R37" s="9" t="str">
        <f t="shared" si="2"/>
        <v>No</v>
      </c>
      <c r="S37" s="14" t="str">
        <f t="shared" si="3"/>
        <v>Married</v>
      </c>
      <c r="T37" s="15">
        <f>RANK(Q37,$Q$8:$Q$57,1)+COUNTIF($Q$8:Q37,Q37)-1</f>
        <v>49</v>
      </c>
      <c r="AA37" s="9">
        <f t="shared" si="4"/>
        <v>1</v>
      </c>
      <c r="AB37" s="9">
        <f t="shared" si="5"/>
        <v>0.51515151515151514</v>
      </c>
      <c r="AC37" s="18">
        <f t="shared" si="6"/>
        <v>0.53953011559893505</v>
      </c>
      <c r="AD37" s="9" t="str">
        <f t="shared" si="7"/>
        <v>No</v>
      </c>
      <c r="AE37" s="9" t="str">
        <f t="shared" si="8"/>
        <v>Married</v>
      </c>
      <c r="AF37" s="17">
        <f>RANK(AC37,$AC$8:$AC$57,1)+COUNTIF($AC$8:AC37,AC37)-1</f>
        <v>38</v>
      </c>
      <c r="AN37" s="9">
        <f t="shared" si="9"/>
        <v>1</v>
      </c>
      <c r="AO37" s="9">
        <f t="shared" si="10"/>
        <v>0.51515151515151514</v>
      </c>
      <c r="AP37" s="9">
        <f t="shared" si="11"/>
        <v>0.75939176279646481</v>
      </c>
      <c r="AQ37" s="9" t="str">
        <f t="shared" si="12"/>
        <v>No</v>
      </c>
      <c r="AR37" s="9" t="str">
        <f t="shared" si="13"/>
        <v>Married</v>
      </c>
      <c r="AS37" s="9">
        <f>RANK(AP37,$AP$8:$AP$57,1)+COUNTIF($AP$8:AP37,AP37)-1</f>
        <v>47</v>
      </c>
    </row>
    <row r="38" spans="2:45" x14ac:dyDescent="0.3">
      <c r="B38" s="2">
        <v>1</v>
      </c>
      <c r="C38" s="2" t="s">
        <v>17</v>
      </c>
      <c r="D38" s="2">
        <v>3</v>
      </c>
      <c r="E38" s="2" t="s">
        <v>5</v>
      </c>
      <c r="O38" s="9">
        <f t="shared" si="0"/>
        <v>1</v>
      </c>
      <c r="P38" s="13">
        <f t="shared" si="14"/>
        <v>6.0606060606060608E-2</v>
      </c>
      <c r="Q38" s="13">
        <f t="shared" si="1"/>
        <v>1.001834863928275</v>
      </c>
      <c r="R38" s="9" t="str">
        <f t="shared" si="2"/>
        <v>No</v>
      </c>
      <c r="S38" s="14" t="str">
        <f t="shared" si="3"/>
        <v>Married</v>
      </c>
      <c r="T38" s="15">
        <f>RANK(Q38,$Q$8:$Q$57,1)+COUNTIF($Q$8:Q38,Q38)-1</f>
        <v>41</v>
      </c>
      <c r="AA38" s="9">
        <f t="shared" si="4"/>
        <v>1</v>
      </c>
      <c r="AB38" s="9">
        <f t="shared" si="5"/>
        <v>6.0606060606060608E-2</v>
      </c>
      <c r="AC38" s="18">
        <f t="shared" si="6"/>
        <v>0.33470790961173519</v>
      </c>
      <c r="AD38" s="9" t="str">
        <f t="shared" si="7"/>
        <v>No</v>
      </c>
      <c r="AE38" s="9" t="str">
        <f t="shared" si="8"/>
        <v>Married</v>
      </c>
      <c r="AF38" s="17">
        <f>RANK(AC38,$AC$8:$AC$57,1)+COUNTIF($AC$8:AC38,AC38)-1</f>
        <v>21</v>
      </c>
      <c r="AN38" s="9">
        <f t="shared" si="9"/>
        <v>1</v>
      </c>
      <c r="AO38" s="9">
        <f t="shared" si="10"/>
        <v>6.0606060606060608E-2</v>
      </c>
      <c r="AP38" s="9">
        <f t="shared" si="11"/>
        <v>0.67283646397498542</v>
      </c>
      <c r="AQ38" s="9" t="str">
        <f t="shared" si="12"/>
        <v>No</v>
      </c>
      <c r="AR38" s="9" t="str">
        <f t="shared" si="13"/>
        <v>Married</v>
      </c>
      <c r="AS38" s="9">
        <f>RANK(AP38,$AP$8:$AP$57,1)+COUNTIF($AP$8:AP38,AP38)-1</f>
        <v>40</v>
      </c>
    </row>
    <row r="39" spans="2:45" x14ac:dyDescent="0.3">
      <c r="B39" s="2">
        <v>3</v>
      </c>
      <c r="C39" s="2" t="s">
        <v>4</v>
      </c>
      <c r="D39" s="2">
        <v>2</v>
      </c>
      <c r="E39" s="2" t="s">
        <v>5</v>
      </c>
      <c r="O39" s="13">
        <f t="shared" si="0"/>
        <v>0.66666666666666663</v>
      </c>
      <c r="P39" s="13">
        <f t="shared" si="14"/>
        <v>0.27272727272727271</v>
      </c>
      <c r="Q39" s="13">
        <f t="shared" si="1"/>
        <v>0.72029480751543706</v>
      </c>
      <c r="R39" s="9" t="str">
        <f t="shared" si="2"/>
        <v>No</v>
      </c>
      <c r="S39" s="14" t="str">
        <f t="shared" si="3"/>
        <v>Single</v>
      </c>
      <c r="T39" s="15">
        <f>RANK(Q39,$Q$8:$Q$57,1)+COUNTIF($Q$8:Q39,Q39)-1</f>
        <v>30</v>
      </c>
      <c r="AA39" s="9">
        <f t="shared" si="4"/>
        <v>0.66666666666666663</v>
      </c>
      <c r="AB39" s="9">
        <f t="shared" si="5"/>
        <v>0.27272727272727271</v>
      </c>
      <c r="AC39" s="18">
        <f t="shared" si="6"/>
        <v>0.1818181818181818</v>
      </c>
      <c r="AD39" s="9" t="str">
        <f t="shared" si="7"/>
        <v>No</v>
      </c>
      <c r="AE39" s="9" t="str">
        <f t="shared" si="8"/>
        <v>Single</v>
      </c>
      <c r="AF39" s="17">
        <f>RANK(AC39,$AC$8:$AC$57,1)+COUNTIF($AC$8:AC39,AC39)-1</f>
        <v>14</v>
      </c>
      <c r="AN39" s="9">
        <f t="shared" si="9"/>
        <v>0.66666666666666663</v>
      </c>
      <c r="AO39" s="9">
        <f t="shared" si="10"/>
        <v>0.27272727272727271</v>
      </c>
      <c r="AP39" s="9">
        <f t="shared" si="11"/>
        <v>0.35468787608241287</v>
      </c>
      <c r="AQ39" s="9" t="str">
        <f t="shared" si="12"/>
        <v>No</v>
      </c>
      <c r="AR39" s="9" t="str">
        <f t="shared" si="13"/>
        <v>Single</v>
      </c>
      <c r="AS39" s="9">
        <f>RANK(AP39,$AP$8:$AP$57,1)+COUNTIF($AP$8:AP39,AP39)-1</f>
        <v>22</v>
      </c>
    </row>
    <row r="40" spans="2:45" x14ac:dyDescent="0.3">
      <c r="B40" s="2">
        <v>4</v>
      </c>
      <c r="C40" s="2" t="s">
        <v>17</v>
      </c>
      <c r="D40" s="2">
        <v>5</v>
      </c>
      <c r="E40" s="2" t="s">
        <v>5</v>
      </c>
      <c r="O40" s="9">
        <f t="shared" ref="O40:O71" si="15">((B35-$I$18)/($I$19-$I$18))</f>
        <v>0</v>
      </c>
      <c r="P40" s="13">
        <f t="shared" si="14"/>
        <v>0.27272727272727271</v>
      </c>
      <c r="Q40" s="13">
        <f t="shared" si="1"/>
        <v>0.27272727272727271</v>
      </c>
      <c r="R40" s="9" t="str">
        <f t="shared" si="2"/>
        <v>No</v>
      </c>
      <c r="S40" s="14" t="str">
        <f t="shared" si="3"/>
        <v>Married</v>
      </c>
      <c r="T40" s="15">
        <f>RANK(Q40,$Q$8:$Q$57,1)+COUNTIF($Q$8:Q40,Q40)-1</f>
        <v>7</v>
      </c>
      <c r="AA40" s="9">
        <f t="shared" si="4"/>
        <v>0</v>
      </c>
      <c r="AB40" s="9">
        <f t="shared" si="5"/>
        <v>0.27272727272727271</v>
      </c>
      <c r="AC40" s="18">
        <f t="shared" si="6"/>
        <v>0.69101540915099269</v>
      </c>
      <c r="AD40" s="9" t="str">
        <f t="shared" si="7"/>
        <v>No</v>
      </c>
      <c r="AE40" s="9" t="str">
        <f t="shared" si="8"/>
        <v>Married</v>
      </c>
      <c r="AF40" s="17">
        <f>RANK(AC40,$AC$8:$AC$57,1)+COUNTIF($AC$8:AC40,AC40)-1</f>
        <v>46</v>
      </c>
      <c r="AN40" s="9">
        <f t="shared" si="9"/>
        <v>0</v>
      </c>
      <c r="AO40" s="9">
        <f t="shared" si="10"/>
        <v>0.27272727272727271</v>
      </c>
      <c r="AP40" s="9">
        <f t="shared" si="11"/>
        <v>0.35468787608241287</v>
      </c>
      <c r="AQ40" s="9" t="str">
        <f t="shared" si="12"/>
        <v>No</v>
      </c>
      <c r="AR40" s="9" t="str">
        <f t="shared" si="13"/>
        <v>Married</v>
      </c>
      <c r="AS40" s="9">
        <f>RANK(AP40,$AP$8:$AP$57,1)+COUNTIF($AP$8:AP40,AP40)-1</f>
        <v>23</v>
      </c>
    </row>
    <row r="41" spans="2:45" x14ac:dyDescent="0.3">
      <c r="B41" s="2">
        <v>1</v>
      </c>
      <c r="C41" s="2" t="s">
        <v>4</v>
      </c>
      <c r="D41" s="2">
        <v>34</v>
      </c>
      <c r="E41" s="2" t="s">
        <v>5</v>
      </c>
      <c r="O41" s="9">
        <f t="shared" si="15"/>
        <v>1</v>
      </c>
      <c r="P41" s="13">
        <f t="shared" si="14"/>
        <v>0.21212121212121213</v>
      </c>
      <c r="Q41" s="13">
        <f t="shared" si="1"/>
        <v>1.0222501692989698</v>
      </c>
      <c r="R41" s="9" t="str">
        <f t="shared" si="2"/>
        <v>No</v>
      </c>
      <c r="S41" s="14" t="str">
        <f t="shared" si="3"/>
        <v>Married</v>
      </c>
      <c r="T41" s="15">
        <f>RANK(Q41,$Q$8:$Q$57,1)+COUNTIF($Q$8:Q41,Q41)-1</f>
        <v>48</v>
      </c>
      <c r="AA41" s="9">
        <f t="shared" si="4"/>
        <v>1</v>
      </c>
      <c r="AB41" s="9">
        <f t="shared" si="5"/>
        <v>0.21212121212121213</v>
      </c>
      <c r="AC41" s="18">
        <f t="shared" si="6"/>
        <v>0.35468787608241292</v>
      </c>
      <c r="AD41" s="9" t="str">
        <f t="shared" si="7"/>
        <v>No</v>
      </c>
      <c r="AE41" s="9" t="str">
        <f t="shared" si="8"/>
        <v>Married</v>
      </c>
      <c r="AF41" s="17">
        <f>RANK(AC41,$AC$8:$AC$57,1)+COUNTIF($AC$8:AC41,AC41)-1</f>
        <v>36</v>
      </c>
      <c r="AN41" s="9">
        <f t="shared" si="9"/>
        <v>1</v>
      </c>
      <c r="AO41" s="9">
        <f t="shared" si="10"/>
        <v>0.21212121212121213</v>
      </c>
      <c r="AP41" s="9">
        <f t="shared" si="11"/>
        <v>0.66941581922347038</v>
      </c>
      <c r="AQ41" s="9" t="str">
        <f t="shared" si="12"/>
        <v>No</v>
      </c>
      <c r="AR41" s="9" t="str">
        <f t="shared" si="13"/>
        <v>Married</v>
      </c>
      <c r="AS41" s="9">
        <f>RANK(AP41,$AP$8:$AP$57,1)+COUNTIF($AP$8:AP41,AP41)-1</f>
        <v>39</v>
      </c>
    </row>
    <row r="42" spans="2:45" x14ac:dyDescent="0.3">
      <c r="B42" s="2">
        <v>3</v>
      </c>
      <c r="C42" s="2" t="s">
        <v>4</v>
      </c>
      <c r="D42" s="2">
        <v>2</v>
      </c>
      <c r="E42" s="2" t="s">
        <v>6</v>
      </c>
      <c r="O42" s="13">
        <f t="shared" si="15"/>
        <v>0.33333333333333331</v>
      </c>
      <c r="P42" s="13">
        <f t="shared" si="14"/>
        <v>0.12121212121212122</v>
      </c>
      <c r="Q42" s="13">
        <f t="shared" si="1"/>
        <v>0.35468787608241287</v>
      </c>
      <c r="R42" s="9" t="str">
        <f t="shared" si="2"/>
        <v>No</v>
      </c>
      <c r="S42" s="14" t="str">
        <f t="shared" si="3"/>
        <v>Single</v>
      </c>
      <c r="T42" s="15">
        <f>RANK(Q42,$Q$8:$Q$57,1)+COUNTIF($Q$8:Q42,Q42)-1</f>
        <v>13</v>
      </c>
      <c r="AA42" s="9">
        <f t="shared" si="4"/>
        <v>0.33333333333333331</v>
      </c>
      <c r="AB42" s="9">
        <f t="shared" si="5"/>
        <v>0.12121212121212122</v>
      </c>
      <c r="AC42" s="18">
        <f t="shared" si="6"/>
        <v>0.33470790961173519</v>
      </c>
      <c r="AD42" s="9" t="str">
        <f t="shared" si="7"/>
        <v>No</v>
      </c>
      <c r="AE42" s="9" t="str">
        <f t="shared" si="8"/>
        <v>Single</v>
      </c>
      <c r="AF42" s="17">
        <f>RANK(AC42,$AC$8:$AC$57,1)+COUNTIF($AC$8:AC42,AC42)-1</f>
        <v>22</v>
      </c>
      <c r="AN42" s="9">
        <f t="shared" si="9"/>
        <v>0.33333333333333331</v>
      </c>
      <c r="AO42" s="9">
        <f t="shared" si="10"/>
        <v>0.12121212121212122</v>
      </c>
      <c r="AP42" s="9">
        <f t="shared" si="11"/>
        <v>3.0303030303030304E-2</v>
      </c>
      <c r="AQ42" s="9" t="str">
        <f t="shared" si="12"/>
        <v>No</v>
      </c>
      <c r="AR42" s="9" t="str">
        <f t="shared" si="13"/>
        <v>Single</v>
      </c>
      <c r="AS42" s="9">
        <f>RANK(AP42,$AP$8:$AP$57,1)+COUNTIF($AP$8:AP42,AP42)-1</f>
        <v>4</v>
      </c>
    </row>
    <row r="43" spans="2:45" x14ac:dyDescent="0.3">
      <c r="B43" s="2">
        <v>4</v>
      </c>
      <c r="C43" s="2" t="s">
        <v>4</v>
      </c>
      <c r="D43" s="2">
        <v>3</v>
      </c>
      <c r="E43" s="2" t="s">
        <v>5</v>
      </c>
      <c r="O43" s="9">
        <f t="shared" si="15"/>
        <v>0</v>
      </c>
      <c r="P43" s="13">
        <f t="shared" si="14"/>
        <v>6.0606060606060608E-2</v>
      </c>
      <c r="Q43" s="13">
        <f t="shared" si="1"/>
        <v>6.0606060606060608E-2</v>
      </c>
      <c r="R43" s="9" t="str">
        <f t="shared" si="2"/>
        <v>No</v>
      </c>
      <c r="S43" s="14" t="str">
        <f t="shared" si="3"/>
        <v>Single</v>
      </c>
      <c r="T43" s="15">
        <f>RANK(Q43,$Q$8:$Q$57,1)+COUNTIF($Q$8:Q43,Q43)-1</f>
        <v>2</v>
      </c>
      <c r="AA43" s="9">
        <f t="shared" si="4"/>
        <v>0</v>
      </c>
      <c r="AB43" s="9">
        <f t="shared" si="5"/>
        <v>6.0606060606060608E-2</v>
      </c>
      <c r="AC43" s="18">
        <f t="shared" si="6"/>
        <v>0.66735501653167395</v>
      </c>
      <c r="AD43" s="9" t="str">
        <f t="shared" si="7"/>
        <v>No</v>
      </c>
      <c r="AE43" s="9" t="str">
        <f t="shared" si="8"/>
        <v>Single</v>
      </c>
      <c r="AF43" s="17">
        <f>RANK(AC43,$AC$8:$AC$57,1)+COUNTIF($AC$8:AC43,AC43)-1</f>
        <v>40</v>
      </c>
      <c r="AN43" s="9">
        <f t="shared" si="9"/>
        <v>0</v>
      </c>
      <c r="AO43" s="9">
        <f t="shared" si="10"/>
        <v>6.0606060606060608E-2</v>
      </c>
      <c r="AP43" s="9">
        <f t="shared" si="11"/>
        <v>0.34550770457549634</v>
      </c>
      <c r="AQ43" s="9" t="str">
        <f t="shared" si="12"/>
        <v>No</v>
      </c>
      <c r="AR43" s="9" t="str">
        <f t="shared" si="13"/>
        <v>Single</v>
      </c>
      <c r="AS43" s="9">
        <f>RANK(AP43,$AP$8:$AP$57,1)+COUNTIF($AP$8:AP43,AP43)-1</f>
        <v>15</v>
      </c>
    </row>
    <row r="44" spans="2:45" x14ac:dyDescent="0.3">
      <c r="B44" s="2">
        <v>4</v>
      </c>
      <c r="C44" s="2" t="s">
        <v>17</v>
      </c>
      <c r="D44" s="2">
        <v>1</v>
      </c>
      <c r="E44" s="2" t="s">
        <v>5</v>
      </c>
      <c r="O44" s="13">
        <f t="shared" si="15"/>
        <v>0.66666666666666663</v>
      </c>
      <c r="P44" s="13">
        <f t="shared" si="14"/>
        <v>3.0303030303030304E-2</v>
      </c>
      <c r="Q44" s="13">
        <f t="shared" si="1"/>
        <v>0.66735501653167395</v>
      </c>
      <c r="R44" s="9" t="str">
        <f t="shared" si="2"/>
        <v>No</v>
      </c>
      <c r="S44" s="14" t="str">
        <f t="shared" si="3"/>
        <v>Married</v>
      </c>
      <c r="T44" s="15">
        <f>RANK(Q44,$Q$8:$Q$57,1)+COUNTIF($Q$8:Q44,Q44)-1</f>
        <v>23</v>
      </c>
      <c r="AA44" s="9">
        <f t="shared" si="4"/>
        <v>0.66666666666666663</v>
      </c>
      <c r="AB44" s="9">
        <f t="shared" si="5"/>
        <v>3.0303030303030304E-2</v>
      </c>
      <c r="AC44" s="18">
        <f t="shared" si="6"/>
        <v>6.0606060606060608E-2</v>
      </c>
      <c r="AD44" s="9" t="str">
        <f t="shared" si="7"/>
        <v>No</v>
      </c>
      <c r="AE44" s="9" t="str">
        <f t="shared" si="8"/>
        <v>Married</v>
      </c>
      <c r="AF44" s="17">
        <f>RANK(AC44,$AC$8:$AC$57,1)+COUNTIF($AC$8:AC44,AC44)-1</f>
        <v>5</v>
      </c>
      <c r="AN44" s="9">
        <f t="shared" si="9"/>
        <v>0.66666666666666663</v>
      </c>
      <c r="AO44" s="9">
        <f t="shared" si="10"/>
        <v>3.0303030303030304E-2</v>
      </c>
      <c r="AP44" s="9">
        <f t="shared" si="11"/>
        <v>0.35468787608241287</v>
      </c>
      <c r="AQ44" s="9" t="str">
        <f t="shared" si="12"/>
        <v>No</v>
      </c>
      <c r="AR44" s="9" t="str">
        <f t="shared" si="13"/>
        <v>Married</v>
      </c>
      <c r="AS44" s="9">
        <f>RANK(AP44,$AP$8:$AP$57,1)+COUNTIF($AP$8:AP44,AP44)-1</f>
        <v>24</v>
      </c>
    </row>
    <row r="45" spans="2:45" x14ac:dyDescent="0.3">
      <c r="B45" s="2">
        <v>1</v>
      </c>
      <c r="C45" s="2" t="s">
        <v>4</v>
      </c>
      <c r="D45" s="2">
        <v>6</v>
      </c>
      <c r="E45" s="2" t="s">
        <v>5</v>
      </c>
      <c r="O45" s="9">
        <f t="shared" si="15"/>
        <v>1</v>
      </c>
      <c r="P45" s="13">
        <f t="shared" si="14"/>
        <v>0.12121212121212122</v>
      </c>
      <c r="Q45" s="13">
        <f t="shared" si="1"/>
        <v>1.0073194023390704</v>
      </c>
      <c r="R45" s="9" t="str">
        <f t="shared" si="2"/>
        <v>No</v>
      </c>
      <c r="S45" s="14" t="str">
        <f t="shared" si="3"/>
        <v>Single</v>
      </c>
      <c r="T45" s="15">
        <f>RANK(Q45,$Q$8:$Q$57,1)+COUNTIF($Q$8:Q45,Q45)-1</f>
        <v>44</v>
      </c>
      <c r="AA45" s="9">
        <f t="shared" si="4"/>
        <v>1</v>
      </c>
      <c r="AB45" s="9">
        <f t="shared" si="5"/>
        <v>0.12121212121212122</v>
      </c>
      <c r="AC45" s="18">
        <f t="shared" si="6"/>
        <v>0.33470790961173519</v>
      </c>
      <c r="AD45" s="9" t="str">
        <f t="shared" si="7"/>
        <v>No</v>
      </c>
      <c r="AE45" s="9" t="str">
        <f t="shared" si="8"/>
        <v>Single</v>
      </c>
      <c r="AF45" s="17">
        <f>RANK(AC45,$AC$8:$AC$57,1)+COUNTIF($AC$8:AC45,AC45)-1</f>
        <v>23</v>
      </c>
      <c r="AN45" s="9">
        <f t="shared" si="9"/>
        <v>1</v>
      </c>
      <c r="AO45" s="9">
        <f t="shared" si="10"/>
        <v>0.12121212121212122</v>
      </c>
      <c r="AP45" s="9">
        <f t="shared" si="11"/>
        <v>0.66735501653167406</v>
      </c>
      <c r="AQ45" s="9" t="str">
        <f t="shared" si="12"/>
        <v>No</v>
      </c>
      <c r="AR45" s="9" t="str">
        <f t="shared" si="13"/>
        <v>Single</v>
      </c>
      <c r="AS45" s="9">
        <f>RANK(AP45,$AP$8:$AP$57,1)+COUNTIF($AP$8:AP45,AP45)-1</f>
        <v>38</v>
      </c>
    </row>
    <row r="46" spans="2:45" x14ac:dyDescent="0.3">
      <c r="B46" s="2">
        <v>4</v>
      </c>
      <c r="C46" s="2" t="s">
        <v>17</v>
      </c>
      <c r="D46" s="2">
        <v>2</v>
      </c>
      <c r="E46" s="2" t="s">
        <v>5</v>
      </c>
      <c r="O46" s="9">
        <f t="shared" si="15"/>
        <v>0</v>
      </c>
      <c r="P46" s="9">
        <f t="shared" si="14"/>
        <v>1</v>
      </c>
      <c r="Q46" s="13">
        <f t="shared" si="1"/>
        <v>1</v>
      </c>
      <c r="R46" s="9" t="str">
        <f t="shared" si="2"/>
        <v>No</v>
      </c>
      <c r="S46" s="14" t="str">
        <f t="shared" si="3"/>
        <v>Married</v>
      </c>
      <c r="T46" s="15">
        <f>RANK(Q46,$Q$8:$Q$57,1)+COUNTIF($Q$8:Q46,Q46)-1</f>
        <v>37</v>
      </c>
      <c r="AA46" s="9">
        <f t="shared" si="4"/>
        <v>0</v>
      </c>
      <c r="AB46" s="9">
        <f t="shared" si="5"/>
        <v>1</v>
      </c>
      <c r="AC46" s="18">
        <f t="shared" si="6"/>
        <v>1.127337893196259</v>
      </c>
      <c r="AD46" s="9" t="str">
        <f t="shared" si="7"/>
        <v>No</v>
      </c>
      <c r="AE46" s="9" t="str">
        <f t="shared" si="8"/>
        <v>Married</v>
      </c>
      <c r="AF46" s="17">
        <f>RANK(AC46,$AC$8:$AC$57,1)+COUNTIF($AC$8:AC46,AC46)-1</f>
        <v>50</v>
      </c>
      <c r="AN46" s="9">
        <f t="shared" si="9"/>
        <v>0</v>
      </c>
      <c r="AO46" s="9">
        <f t="shared" si="10"/>
        <v>1</v>
      </c>
      <c r="AP46" s="9">
        <f t="shared" si="11"/>
        <v>0.91161266402977725</v>
      </c>
      <c r="AQ46" s="9" t="str">
        <f t="shared" si="12"/>
        <v>No</v>
      </c>
      <c r="AR46" s="9" t="str">
        <f t="shared" si="13"/>
        <v>Married</v>
      </c>
      <c r="AS46" s="9">
        <f>RANK(AP46,$AP$8:$AP$57,1)+COUNTIF($AP$8:AP46,AP46)-1</f>
        <v>50</v>
      </c>
    </row>
    <row r="47" spans="2:45" x14ac:dyDescent="0.3">
      <c r="B47" s="2">
        <v>3</v>
      </c>
      <c r="C47" s="2" t="s">
        <v>4</v>
      </c>
      <c r="D47" s="2">
        <v>19</v>
      </c>
      <c r="E47" s="2" t="s">
        <v>5</v>
      </c>
      <c r="O47" s="13">
        <f t="shared" si="15"/>
        <v>0.66666666666666663</v>
      </c>
      <c r="P47" s="13">
        <f t="shared" si="14"/>
        <v>3.0303030303030304E-2</v>
      </c>
      <c r="Q47" s="13">
        <f t="shared" si="1"/>
        <v>0.66735501653167395</v>
      </c>
      <c r="R47" s="9" t="str">
        <f t="shared" si="2"/>
        <v>Yes</v>
      </c>
      <c r="S47" s="14" t="str">
        <f t="shared" si="3"/>
        <v>Married</v>
      </c>
      <c r="T47" s="15">
        <f>RANK(Q47,$Q$8:$Q$57,1)+COUNTIF($Q$8:Q47,Q47)-1</f>
        <v>24</v>
      </c>
      <c r="AA47" s="9">
        <f t="shared" si="4"/>
        <v>0.66666666666666663</v>
      </c>
      <c r="AB47" s="9">
        <f t="shared" si="5"/>
        <v>3.0303030303030304E-2</v>
      </c>
      <c r="AC47" s="18">
        <f t="shared" si="6"/>
        <v>6.0606060606060608E-2</v>
      </c>
      <c r="AD47" s="9" t="str">
        <f t="shared" si="7"/>
        <v>Yes</v>
      </c>
      <c r="AE47" s="9" t="str">
        <f t="shared" si="8"/>
        <v>Married</v>
      </c>
      <c r="AF47" s="17">
        <f>RANK(AC47,$AC$8:$AC$57,1)+COUNTIF($AC$8:AC47,AC47)-1</f>
        <v>6</v>
      </c>
      <c r="AN47" s="9">
        <f t="shared" si="9"/>
        <v>0.66666666666666663</v>
      </c>
      <c r="AO47" s="9">
        <f t="shared" si="10"/>
        <v>3.0303030303030304E-2</v>
      </c>
      <c r="AP47" s="9">
        <f t="shared" si="11"/>
        <v>0.35468787608241287</v>
      </c>
      <c r="AQ47" s="9" t="str">
        <f t="shared" si="12"/>
        <v>Yes</v>
      </c>
      <c r="AR47" s="9" t="str">
        <f t="shared" si="13"/>
        <v>Married</v>
      </c>
      <c r="AS47" s="9">
        <f>RANK(AP47,$AP$8:$AP$57,1)+COUNTIF($AP$8:AP47,AP47)-1</f>
        <v>25</v>
      </c>
    </row>
    <row r="48" spans="2:45" x14ac:dyDescent="0.3">
      <c r="B48" s="2">
        <v>4</v>
      </c>
      <c r="C48" s="2" t="s">
        <v>17</v>
      </c>
      <c r="D48" s="2">
        <v>2</v>
      </c>
      <c r="E48" s="2" t="s">
        <v>5</v>
      </c>
      <c r="O48" s="9">
        <f t="shared" si="15"/>
        <v>1</v>
      </c>
      <c r="P48" s="13">
        <f t="shared" si="14"/>
        <v>6.0606060606060608E-2</v>
      </c>
      <c r="Q48" s="13">
        <f t="shared" si="1"/>
        <v>1.001834863928275</v>
      </c>
      <c r="R48" s="9" t="str">
        <f t="shared" si="2"/>
        <v>No</v>
      </c>
      <c r="S48" s="14" t="str">
        <f t="shared" si="3"/>
        <v>Married</v>
      </c>
      <c r="T48" s="15">
        <f>RANK(Q48,$Q$8:$Q$57,1)+COUNTIF($Q$8:Q48,Q48)-1</f>
        <v>42</v>
      </c>
      <c r="AA48" s="9">
        <f t="shared" si="4"/>
        <v>1</v>
      </c>
      <c r="AB48" s="9">
        <f t="shared" si="5"/>
        <v>6.0606060606060608E-2</v>
      </c>
      <c r="AC48" s="18">
        <f t="shared" si="6"/>
        <v>0.33470790961173519</v>
      </c>
      <c r="AD48" s="9" t="str">
        <f t="shared" si="7"/>
        <v>No</v>
      </c>
      <c r="AE48" s="9" t="str">
        <f t="shared" si="8"/>
        <v>Married</v>
      </c>
      <c r="AF48" s="17">
        <f>RANK(AC48,$AC$8:$AC$57,1)+COUNTIF($AC$8:AC48,AC48)-1</f>
        <v>24</v>
      </c>
      <c r="AN48" s="9">
        <f t="shared" si="9"/>
        <v>1</v>
      </c>
      <c r="AO48" s="9">
        <f t="shared" si="10"/>
        <v>6.0606060606060608E-2</v>
      </c>
      <c r="AP48" s="9">
        <f t="shared" si="11"/>
        <v>0.67283646397498542</v>
      </c>
      <c r="AQ48" s="9" t="str">
        <f t="shared" si="12"/>
        <v>No</v>
      </c>
      <c r="AR48" s="9" t="str">
        <f t="shared" si="13"/>
        <v>Married</v>
      </c>
      <c r="AS48" s="9">
        <f>RANK(AP48,$AP$8:$AP$57,1)+COUNTIF($AP$8:AP48,AP48)-1</f>
        <v>41</v>
      </c>
    </row>
    <row r="49" spans="2:57" x14ac:dyDescent="0.3">
      <c r="B49" s="2">
        <v>1</v>
      </c>
      <c r="C49" s="2" t="s">
        <v>17</v>
      </c>
      <c r="D49" s="2">
        <v>9</v>
      </c>
      <c r="E49" s="2" t="s">
        <v>6</v>
      </c>
      <c r="O49" s="9">
        <f t="shared" si="15"/>
        <v>1</v>
      </c>
      <c r="P49" s="9">
        <f t="shared" si="14"/>
        <v>0</v>
      </c>
      <c r="Q49" s="13">
        <f t="shared" si="1"/>
        <v>1</v>
      </c>
      <c r="R49" s="9" t="str">
        <f t="shared" si="2"/>
        <v>No</v>
      </c>
      <c r="S49" s="14" t="str">
        <f t="shared" si="3"/>
        <v>Single</v>
      </c>
      <c r="T49" s="15">
        <f>RANK(Q49,$Q$8:$Q$57,1)+COUNTIF($Q$8:Q49,Q49)-1</f>
        <v>38</v>
      </c>
      <c r="AA49" s="9">
        <f t="shared" si="4"/>
        <v>1</v>
      </c>
      <c r="AB49" s="9">
        <f t="shared" si="5"/>
        <v>0</v>
      </c>
      <c r="AC49" s="18">
        <f t="shared" si="6"/>
        <v>0.3455077045754964</v>
      </c>
      <c r="AD49" s="9" t="str">
        <f t="shared" si="7"/>
        <v>No</v>
      </c>
      <c r="AE49" s="9" t="str">
        <f t="shared" si="8"/>
        <v>Single</v>
      </c>
      <c r="AF49" s="17">
        <f>RANK(AC49,$AC$8:$AC$57,1)+COUNTIF($AC$8:AC49,AC49)-1</f>
        <v>37</v>
      </c>
      <c r="AN49" s="9">
        <f t="shared" si="9"/>
        <v>1</v>
      </c>
      <c r="AO49" s="9">
        <f t="shared" si="10"/>
        <v>0</v>
      </c>
      <c r="AP49" s="9">
        <f t="shared" si="11"/>
        <v>0.68366752561687749</v>
      </c>
      <c r="AQ49" s="9" t="str">
        <f t="shared" si="12"/>
        <v>No</v>
      </c>
      <c r="AR49" s="9" t="str">
        <f t="shared" si="13"/>
        <v>Single</v>
      </c>
      <c r="AS49" s="9">
        <f>RANK(AP49,$AP$8:$AP$57,1)+COUNTIF($AP$8:AP49,AP49)-1</f>
        <v>46</v>
      </c>
    </row>
    <row r="50" spans="2:57" x14ac:dyDescent="0.3">
      <c r="B50" s="2">
        <v>2</v>
      </c>
      <c r="C50" s="2" t="s">
        <v>17</v>
      </c>
      <c r="D50" s="2">
        <v>6</v>
      </c>
      <c r="E50" s="2" t="s">
        <v>5</v>
      </c>
      <c r="O50" s="9">
        <f t="shared" si="15"/>
        <v>0</v>
      </c>
      <c r="P50" s="13">
        <f t="shared" si="14"/>
        <v>0.15151515151515152</v>
      </c>
      <c r="Q50" s="13">
        <f t="shared" si="1"/>
        <v>0.15151515151515152</v>
      </c>
      <c r="R50" s="9" t="str">
        <f t="shared" si="2"/>
        <v>No</v>
      </c>
      <c r="S50" s="14" t="str">
        <f t="shared" si="3"/>
        <v>Married</v>
      </c>
      <c r="T50" s="15">
        <f>RANK(Q50,$Q$8:$Q$57,1)+COUNTIF($Q$8:Q50,Q50)-1</f>
        <v>3</v>
      </c>
      <c r="AA50" s="9">
        <f t="shared" si="4"/>
        <v>0</v>
      </c>
      <c r="AB50" s="9">
        <f t="shared" si="5"/>
        <v>0.15151515151515152</v>
      </c>
      <c r="AC50" s="18">
        <f t="shared" si="6"/>
        <v>0.66941581922347038</v>
      </c>
      <c r="AD50" s="9" t="str">
        <f t="shared" si="7"/>
        <v>No</v>
      </c>
      <c r="AE50" s="9" t="str">
        <f t="shared" si="8"/>
        <v>Married</v>
      </c>
      <c r="AF50" s="17">
        <f>RANK(AC50,$AC$8:$AC$57,1)+COUNTIF($AC$8:AC50,AC50)-1</f>
        <v>42</v>
      </c>
      <c r="AN50" s="9">
        <f t="shared" si="9"/>
        <v>0</v>
      </c>
      <c r="AO50" s="9">
        <f t="shared" si="10"/>
        <v>0.15151515151515152</v>
      </c>
      <c r="AP50" s="9">
        <f t="shared" si="11"/>
        <v>0.33333333333333331</v>
      </c>
      <c r="AQ50" s="9" t="str">
        <f t="shared" si="12"/>
        <v>No</v>
      </c>
      <c r="AR50" s="9" t="str">
        <f t="shared" si="13"/>
        <v>Married</v>
      </c>
      <c r="AS50" s="9">
        <f>RANK(AP50,$AP$8:$AP$57,1)+COUNTIF($AP$8:AP50,AP50)-1</f>
        <v>8</v>
      </c>
    </row>
    <row r="51" spans="2:57" x14ac:dyDescent="0.3">
      <c r="B51" s="2">
        <v>3</v>
      </c>
      <c r="C51" s="2" t="s">
        <v>4</v>
      </c>
      <c r="D51" s="2">
        <v>11</v>
      </c>
      <c r="E51" s="2" t="s">
        <v>5</v>
      </c>
      <c r="O51" s="9">
        <f t="shared" si="15"/>
        <v>1</v>
      </c>
      <c r="P51" s="13">
        <f t="shared" si="14"/>
        <v>3.0303030303030304E-2</v>
      </c>
      <c r="Q51" s="13">
        <f t="shared" si="1"/>
        <v>1.000459031467829</v>
      </c>
      <c r="R51" s="9" t="str">
        <f t="shared" si="2"/>
        <v>No</v>
      </c>
      <c r="S51" s="14" t="str">
        <f t="shared" si="3"/>
        <v>Single</v>
      </c>
      <c r="T51" s="15">
        <f>RANK(Q51,$Q$8:$Q$57,1)+COUNTIF($Q$8:Q51,Q51)-1</f>
        <v>39</v>
      </c>
      <c r="AA51" s="9">
        <f t="shared" si="4"/>
        <v>1</v>
      </c>
      <c r="AB51" s="9">
        <f t="shared" si="5"/>
        <v>3.0303030303030304E-2</v>
      </c>
      <c r="AC51" s="18">
        <f t="shared" si="6"/>
        <v>0.33879817840905907</v>
      </c>
      <c r="AD51" s="9" t="str">
        <f t="shared" si="7"/>
        <v>No</v>
      </c>
      <c r="AE51" s="9" t="str">
        <f t="shared" si="8"/>
        <v>Single</v>
      </c>
      <c r="AF51" s="17">
        <f>RANK(AC51,$AC$8:$AC$57,1)+COUNTIF($AC$8:AC51,AC51)-1</f>
        <v>27</v>
      </c>
      <c r="AN51" s="9">
        <f t="shared" si="9"/>
        <v>1</v>
      </c>
      <c r="AO51" s="9">
        <f t="shared" si="10"/>
        <v>3.0303030303030304E-2</v>
      </c>
      <c r="AP51" s="9">
        <f t="shared" si="11"/>
        <v>0.67759635681811814</v>
      </c>
      <c r="AQ51" s="9" t="str">
        <f t="shared" si="12"/>
        <v>No</v>
      </c>
      <c r="AR51" s="9" t="str">
        <f t="shared" si="13"/>
        <v>Single</v>
      </c>
      <c r="AS51" s="9">
        <f>RANK(AP51,$AP$8:$AP$57,1)+COUNTIF($AP$8:AP51,AP51)-1</f>
        <v>42</v>
      </c>
    </row>
    <row r="52" spans="2:57" x14ac:dyDescent="0.3">
      <c r="B52" s="2">
        <v>4</v>
      </c>
      <c r="C52" s="2" t="s">
        <v>17</v>
      </c>
      <c r="D52" s="2">
        <v>6</v>
      </c>
      <c r="E52" s="2" t="s">
        <v>5</v>
      </c>
      <c r="O52" s="13">
        <f t="shared" si="15"/>
        <v>0.66666666666666663</v>
      </c>
      <c r="P52" s="13">
        <f t="shared" si="14"/>
        <v>0.54545454545454541</v>
      </c>
      <c r="Q52" s="13">
        <f t="shared" si="1"/>
        <v>0.86137396385163001</v>
      </c>
      <c r="R52" s="9" t="str">
        <f t="shared" si="2"/>
        <v>No</v>
      </c>
      <c r="S52" s="14" t="str">
        <f t="shared" si="3"/>
        <v>Married</v>
      </c>
      <c r="T52" s="15">
        <f>RANK(Q52,$Q$8:$Q$57,1)+COUNTIF($Q$8:Q52,Q52)-1</f>
        <v>34</v>
      </c>
      <c r="AA52" s="9">
        <f t="shared" si="4"/>
        <v>0.66666666666666663</v>
      </c>
      <c r="AB52" s="9">
        <f t="shared" si="5"/>
        <v>0.54545454545454541</v>
      </c>
      <c r="AC52" s="18">
        <f t="shared" si="6"/>
        <v>0.45454545454545447</v>
      </c>
      <c r="AD52" s="9" t="str">
        <f t="shared" si="7"/>
        <v>No</v>
      </c>
      <c r="AE52" s="9" t="str">
        <f t="shared" si="8"/>
        <v>Married</v>
      </c>
      <c r="AF52" s="17">
        <f>RANK(AC52,$AC$8:$AC$57,1)+COUNTIF($AC$8:AC52,AC52)-1</f>
        <v>37</v>
      </c>
      <c r="AN52" s="9">
        <f t="shared" si="9"/>
        <v>0.66666666666666663</v>
      </c>
      <c r="AO52" s="9">
        <f t="shared" si="10"/>
        <v>0.54545454545454541</v>
      </c>
      <c r="AP52" s="9">
        <f t="shared" si="11"/>
        <v>0.51604201108867886</v>
      </c>
      <c r="AQ52" s="9" t="str">
        <f t="shared" si="12"/>
        <v>No</v>
      </c>
      <c r="AR52" s="9" t="str">
        <f t="shared" si="13"/>
        <v>Married</v>
      </c>
      <c r="AS52" s="9">
        <f>RANK(AP52,$AP$8:$AP$57,1)+COUNTIF($AP$8:AP52,AP52)-1</f>
        <v>33</v>
      </c>
    </row>
    <row r="53" spans="2:57" x14ac:dyDescent="0.3">
      <c r="O53" s="9">
        <f t="shared" si="15"/>
        <v>1</v>
      </c>
      <c r="P53" s="13">
        <f t="shared" si="14"/>
        <v>3.0303030303030304E-2</v>
      </c>
      <c r="Q53" s="13">
        <f t="shared" si="1"/>
        <v>1.000459031467829</v>
      </c>
      <c r="R53" s="9" t="str">
        <f t="shared" si="2"/>
        <v>No</v>
      </c>
      <c r="S53" s="14" t="str">
        <f t="shared" si="3"/>
        <v>Single</v>
      </c>
      <c r="T53" s="15">
        <f>RANK(Q53,$Q$8:$Q$57,1)+COUNTIF($Q$8:Q53,Q53)-1</f>
        <v>40</v>
      </c>
      <c r="AA53" s="9">
        <f t="shared" si="4"/>
        <v>1</v>
      </c>
      <c r="AB53" s="9">
        <f t="shared" si="5"/>
        <v>3.0303030303030304E-2</v>
      </c>
      <c r="AC53" s="18">
        <f t="shared" si="6"/>
        <v>0.33879817840905907</v>
      </c>
      <c r="AD53" s="9" t="str">
        <f t="shared" si="7"/>
        <v>No</v>
      </c>
      <c r="AE53" s="9" t="str">
        <f t="shared" si="8"/>
        <v>Single</v>
      </c>
      <c r="AF53" s="17">
        <f>RANK(AC53,$AC$8:$AC$57,1)+COUNTIF($AC$8:AC53,AC53)-1</f>
        <v>28</v>
      </c>
      <c r="AN53" s="9">
        <f t="shared" si="9"/>
        <v>1</v>
      </c>
      <c r="AO53" s="9">
        <f t="shared" si="10"/>
        <v>3.0303030303030304E-2</v>
      </c>
      <c r="AP53" s="9">
        <f t="shared" si="11"/>
        <v>0.67759635681811814</v>
      </c>
      <c r="AQ53" s="9" t="str">
        <f t="shared" si="12"/>
        <v>No</v>
      </c>
      <c r="AR53" s="9" t="str">
        <f t="shared" si="13"/>
        <v>Single</v>
      </c>
      <c r="AS53" s="9">
        <f>RANK(AP53,$AP$8:$AP$57,1)+COUNTIF($AP$8:AP53,AP53)-1</f>
        <v>43</v>
      </c>
    </row>
    <row r="54" spans="2:57" x14ac:dyDescent="0.3">
      <c r="O54" s="9">
        <f t="shared" si="15"/>
        <v>0</v>
      </c>
      <c r="P54" s="13">
        <f t="shared" si="14"/>
        <v>0.24242424242424243</v>
      </c>
      <c r="Q54" s="13">
        <f t="shared" si="1"/>
        <v>0.24242424242424243</v>
      </c>
      <c r="R54" s="9" t="str">
        <f t="shared" si="2"/>
        <v>Yes</v>
      </c>
      <c r="S54" s="14" t="str">
        <f t="shared" si="3"/>
        <v>Single</v>
      </c>
      <c r="T54" s="15">
        <f>RANK(Q54,$Q$8:$Q$57,1)+COUNTIF($Q$8:Q54,Q54)-1</f>
        <v>6</v>
      </c>
      <c r="AA54" s="9">
        <f t="shared" si="4"/>
        <v>0</v>
      </c>
      <c r="AB54" s="9">
        <f t="shared" si="5"/>
        <v>0.24242424242424243</v>
      </c>
      <c r="AC54" s="18">
        <f t="shared" si="6"/>
        <v>0.68366752561687738</v>
      </c>
      <c r="AD54" s="9" t="str">
        <f t="shared" si="7"/>
        <v>Yes</v>
      </c>
      <c r="AE54" s="9" t="str">
        <f t="shared" si="8"/>
        <v>Single</v>
      </c>
      <c r="AF54" s="17">
        <f>RANK(AC54,$AC$8:$AC$57,1)+COUNTIF($AC$8:AC54,AC54)-1</f>
        <v>45</v>
      </c>
      <c r="AN54" s="9">
        <f t="shared" si="9"/>
        <v>0</v>
      </c>
      <c r="AO54" s="9">
        <f t="shared" si="10"/>
        <v>0.24242424242424243</v>
      </c>
      <c r="AP54" s="9">
        <f t="shared" si="11"/>
        <v>0.34550770457549634</v>
      </c>
      <c r="AQ54" s="9" t="str">
        <f t="shared" si="12"/>
        <v>Yes</v>
      </c>
      <c r="AR54" s="9" t="str">
        <f t="shared" si="13"/>
        <v>Single</v>
      </c>
      <c r="AS54" s="9">
        <f>RANK(AP54,$AP$8:$AP$57,1)+COUNTIF($AP$8:AP54,AP54)-1</f>
        <v>16</v>
      </c>
    </row>
    <row r="55" spans="2:57" x14ac:dyDescent="0.3">
      <c r="O55" s="13">
        <f t="shared" si="15"/>
        <v>0.33333333333333331</v>
      </c>
      <c r="P55" s="13">
        <f t="shared" si="14"/>
        <v>0.15151515151515152</v>
      </c>
      <c r="Q55" s="13">
        <f t="shared" si="1"/>
        <v>0.36615290829074459</v>
      </c>
      <c r="R55" s="9" t="str">
        <f t="shared" si="2"/>
        <v>No</v>
      </c>
      <c r="S55" s="14" t="str">
        <f t="shared" si="3"/>
        <v>Single</v>
      </c>
      <c r="T55" s="15">
        <f>RANK(Q55,$Q$8:$Q$57,1)+COUNTIF($Q$8:Q55,Q55)-1</f>
        <v>14</v>
      </c>
      <c r="AA55" s="9">
        <f t="shared" si="4"/>
        <v>0.33333333333333331</v>
      </c>
      <c r="AB55" s="9">
        <f t="shared" si="5"/>
        <v>0.15151515151515152</v>
      </c>
      <c r="AC55" s="18">
        <f t="shared" si="6"/>
        <v>0.33879817840905907</v>
      </c>
      <c r="AD55" s="9" t="str">
        <f t="shared" si="7"/>
        <v>No</v>
      </c>
      <c r="AE55" s="9" t="str">
        <f t="shared" si="8"/>
        <v>Single</v>
      </c>
      <c r="AF55" s="17">
        <f>RANK(AC55,$AC$8:$AC$57,1)+COUNTIF($AC$8:AC55,AC55)-1</f>
        <v>29</v>
      </c>
      <c r="AN55" s="9">
        <f t="shared" si="9"/>
        <v>0.33333333333333331</v>
      </c>
      <c r="AO55" s="9">
        <f t="shared" si="10"/>
        <v>0.15151515151515152</v>
      </c>
      <c r="AP55" s="9">
        <f t="shared" si="11"/>
        <v>0</v>
      </c>
      <c r="AQ55" s="9" t="str">
        <f t="shared" si="12"/>
        <v>No</v>
      </c>
      <c r="AR55" s="9" t="str">
        <f t="shared" si="13"/>
        <v>Single</v>
      </c>
      <c r="AS55" s="9">
        <f>RANK(AP55,$AP$8:$AP$57,1)+COUNTIF($AP$8:AP55,AP55)-1</f>
        <v>1</v>
      </c>
    </row>
    <row r="56" spans="2:57" x14ac:dyDescent="0.3">
      <c r="O56" s="13">
        <f t="shared" si="15"/>
        <v>0.66666666666666663</v>
      </c>
      <c r="P56" s="13">
        <f t="shared" si="14"/>
        <v>0.30303030303030304</v>
      </c>
      <c r="Q56" s="13">
        <f t="shared" si="1"/>
        <v>0.73230581658148919</v>
      </c>
      <c r="R56" s="9" t="str">
        <f t="shared" si="2"/>
        <v>No</v>
      </c>
      <c r="S56" s="14" t="str">
        <f t="shared" si="3"/>
        <v>Married</v>
      </c>
      <c r="T56" s="15">
        <f>RANK(Q56,$Q$8:$Q$57,1)+COUNTIF($Q$8:Q56,Q56)-1</f>
        <v>32</v>
      </c>
      <c r="AA56" s="9">
        <f t="shared" si="4"/>
        <v>0.66666666666666663</v>
      </c>
      <c r="AB56" s="9">
        <f t="shared" si="5"/>
        <v>0.30303030303030304</v>
      </c>
      <c r="AC56" s="18">
        <f t="shared" si="6"/>
        <v>0.21212121212121213</v>
      </c>
      <c r="AD56" s="9" t="str">
        <f t="shared" si="7"/>
        <v>No</v>
      </c>
      <c r="AE56" s="9" t="str">
        <f t="shared" si="8"/>
        <v>Married</v>
      </c>
      <c r="AF56" s="17">
        <f>RANK(AC56,$AC$8:$AC$57,1)+COUNTIF($AC$8:AC56,AC56)-1</f>
        <v>16</v>
      </c>
      <c r="AN56" s="9">
        <f t="shared" si="9"/>
        <v>0.66666666666666663</v>
      </c>
      <c r="AO56" s="9">
        <f t="shared" si="10"/>
        <v>0.30303030303030304</v>
      </c>
      <c r="AP56" s="9">
        <f t="shared" si="11"/>
        <v>0.36615290829074459</v>
      </c>
      <c r="AQ56" s="9" t="str">
        <f t="shared" si="12"/>
        <v>No</v>
      </c>
      <c r="AR56" s="9" t="str">
        <f t="shared" si="13"/>
        <v>Married</v>
      </c>
      <c r="AS56" s="9">
        <f>RANK(AP56,$AP$8:$AP$57,1)+COUNTIF($AP$8:AP56,AP56)-1</f>
        <v>30</v>
      </c>
    </row>
    <row r="57" spans="2:57" x14ac:dyDescent="0.3">
      <c r="O57" s="9">
        <f t="shared" si="15"/>
        <v>1</v>
      </c>
      <c r="P57" s="13">
        <f t="shared" si="14"/>
        <v>0.15151515151515152</v>
      </c>
      <c r="Q57" s="13">
        <f t="shared" si="1"/>
        <v>1.0114132889865841</v>
      </c>
      <c r="R57" s="16" t="str">
        <f t="shared" si="2"/>
        <v>No</v>
      </c>
      <c r="S57" s="16" t="str">
        <f t="shared" si="3"/>
        <v>Single</v>
      </c>
      <c r="T57" s="17">
        <f>RANK(Q57,$Q$8:$Q$57,1)+COUNTIF($Q$8:Q57,Q57)-1</f>
        <v>47</v>
      </c>
      <c r="AA57" s="9">
        <f t="shared" si="4"/>
        <v>1</v>
      </c>
      <c r="AB57" s="9">
        <f t="shared" si="5"/>
        <v>0.15151515151515152</v>
      </c>
      <c r="AC57" s="18">
        <f t="shared" si="6"/>
        <v>0.33879817840905907</v>
      </c>
      <c r="AD57" s="9" t="str">
        <f t="shared" si="7"/>
        <v>No</v>
      </c>
      <c r="AE57" s="9" t="str">
        <f t="shared" si="8"/>
        <v>Single</v>
      </c>
      <c r="AF57" s="17">
        <f>RANK(AC57,$AC$8:$AC$57,1)+COUNTIF($AC$8:AC57,AC57)-1</f>
        <v>30</v>
      </c>
      <c r="AN57" s="9">
        <f t="shared" si="9"/>
        <v>1</v>
      </c>
      <c r="AO57" s="9">
        <f t="shared" si="10"/>
        <v>0.15151515151515152</v>
      </c>
      <c r="AP57" s="9">
        <f t="shared" si="11"/>
        <v>0.66666666666666674</v>
      </c>
      <c r="AQ57" s="9" t="str">
        <f t="shared" si="12"/>
        <v>No</v>
      </c>
      <c r="AR57" s="9" t="str">
        <f t="shared" si="13"/>
        <v>Single</v>
      </c>
      <c r="AS57" s="9">
        <f>RANK(AP57,$AP$8:$AP$57,1)+COUNTIF($AP$8:AP57,AP57)-1</f>
        <v>36</v>
      </c>
    </row>
    <row r="59" spans="2:57" ht="15.6" x14ac:dyDescent="0.3">
      <c r="K59" s="19" t="s">
        <v>22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5"/>
      <c r="Z59" s="23"/>
      <c r="AA59" s="19" t="s">
        <v>22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N59" s="19" t="s">
        <v>22</v>
      </c>
      <c r="AO59" s="19"/>
      <c r="AP59" s="19"/>
      <c r="AQ59" s="19"/>
      <c r="AR59" s="19"/>
      <c r="AS59" s="19"/>
      <c r="AT59" s="19"/>
      <c r="AU59" s="19"/>
      <c r="AV59" s="19"/>
      <c r="AW59" s="23"/>
      <c r="AX59" s="23"/>
      <c r="AY59" s="23"/>
      <c r="AZ59" s="23"/>
      <c r="BA59" s="23"/>
      <c r="BB59" s="23"/>
      <c r="BC59" s="23"/>
      <c r="BD59" s="23"/>
      <c r="BE59" s="23"/>
    </row>
    <row r="60" spans="2:57" ht="15.6" x14ac:dyDescent="0.3">
      <c r="K60" s="20" t="s">
        <v>23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2"/>
      <c r="Y60" s="5"/>
      <c r="Z60" s="23"/>
      <c r="AA60" s="20" t="s">
        <v>24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2"/>
      <c r="AN60" s="19" t="s">
        <v>25</v>
      </c>
      <c r="AO60" s="19"/>
      <c r="AP60" s="19"/>
      <c r="AQ60" s="19"/>
      <c r="AR60" s="19"/>
      <c r="AS60" s="19"/>
      <c r="AT60" s="19"/>
      <c r="AU60" s="19"/>
      <c r="AV60" s="19"/>
      <c r="AW60" s="23"/>
      <c r="AX60" s="23"/>
      <c r="AY60" s="23"/>
      <c r="AZ60" s="23"/>
      <c r="BA60" s="23"/>
      <c r="BB60" s="23"/>
      <c r="BC60" s="23"/>
      <c r="BD60" s="23"/>
      <c r="BE60" s="23"/>
    </row>
    <row r="61" spans="2:57" ht="15.6" x14ac:dyDescent="0.3">
      <c r="K61" s="19" t="s">
        <v>26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5"/>
      <c r="Z61" s="23"/>
      <c r="AA61" s="24" t="s">
        <v>27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4"/>
      <c r="AM61" s="4"/>
      <c r="AN61" s="19" t="s">
        <v>28</v>
      </c>
      <c r="AO61" s="19"/>
      <c r="AP61" s="19"/>
      <c r="AQ61" s="19"/>
      <c r="AR61" s="19"/>
      <c r="AS61" s="19"/>
      <c r="AT61" s="19"/>
      <c r="AU61" s="19"/>
      <c r="AV61" s="19"/>
      <c r="AW61" s="23"/>
      <c r="AX61" s="23"/>
      <c r="AY61" s="23"/>
      <c r="AZ61" s="23"/>
      <c r="BA61" s="23"/>
      <c r="BB61" s="23"/>
      <c r="BC61" s="23"/>
      <c r="BD61" s="23"/>
      <c r="BE61" s="23"/>
    </row>
    <row r="62" spans="2:57" ht="15.6" x14ac:dyDescent="0.3">
      <c r="K62" s="19" t="s">
        <v>29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5"/>
      <c r="Z62" s="23"/>
      <c r="AA62" s="19" t="s">
        <v>30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4"/>
      <c r="AM62" s="4"/>
      <c r="AN62" s="19" t="s">
        <v>31</v>
      </c>
      <c r="AO62" s="19"/>
      <c r="AP62" s="19"/>
      <c r="AQ62" s="19"/>
      <c r="AR62" s="19"/>
      <c r="AS62" s="19"/>
      <c r="AT62" s="19"/>
      <c r="AU62" s="19"/>
      <c r="AV62" s="19"/>
      <c r="AW62" s="23"/>
      <c r="AX62" s="23"/>
      <c r="AY62" s="23"/>
      <c r="AZ62" s="23"/>
      <c r="BA62" s="23"/>
      <c r="BB62" s="23"/>
      <c r="BC62" s="23"/>
      <c r="BD62" s="23"/>
      <c r="BE62" s="23"/>
    </row>
    <row r="63" spans="2:57" ht="15.6" x14ac:dyDescent="0.3">
      <c r="K63" s="19" t="s">
        <v>32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Z63" s="23"/>
      <c r="AA63" s="24" t="s">
        <v>33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N63" s="19" t="s">
        <v>32</v>
      </c>
      <c r="AO63" s="19"/>
      <c r="AP63" s="19"/>
      <c r="AQ63" s="19"/>
      <c r="AR63" s="19"/>
      <c r="AS63" s="19"/>
      <c r="AT63" s="19"/>
      <c r="AU63" s="19"/>
      <c r="AV63" s="19"/>
      <c r="AW63" s="23"/>
      <c r="AX63" s="23"/>
      <c r="AY63" s="23"/>
      <c r="AZ63" s="23"/>
      <c r="BA63" s="23"/>
      <c r="BB63" s="23"/>
      <c r="BC63" s="23"/>
      <c r="BD63" s="23"/>
      <c r="BE63" s="23"/>
    </row>
    <row r="64" spans="2:57" ht="15.6" x14ac:dyDescent="0.3"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Z64" s="23"/>
      <c r="AA64" s="20"/>
      <c r="AB64" s="21"/>
      <c r="AC64" s="21"/>
      <c r="AD64" s="21"/>
      <c r="AE64" s="21"/>
      <c r="AF64" s="21"/>
      <c r="AG64" s="21"/>
      <c r="AH64" s="21"/>
      <c r="AI64" s="21"/>
      <c r="AJ64" s="21"/>
      <c r="AK64" s="22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</row>
    <row r="65" spans="11:57" ht="15.6" x14ac:dyDescent="0.3">
      <c r="K65" s="19" t="s">
        <v>34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3"/>
      <c r="W65" s="23"/>
      <c r="X65" s="23"/>
      <c r="Z65" s="23"/>
      <c r="AA65" s="19" t="s">
        <v>35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N65" s="19" t="s">
        <v>36</v>
      </c>
      <c r="AO65" s="19"/>
      <c r="AP65" s="19"/>
      <c r="AQ65" s="19"/>
      <c r="AR65" s="19"/>
      <c r="AS65" s="19"/>
      <c r="AT65" s="19"/>
      <c r="AU65" s="19"/>
      <c r="AV65" s="19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11:57" ht="15.6" x14ac:dyDescent="0.3">
      <c r="K66" s="19" t="s">
        <v>37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23"/>
      <c r="W66" s="23"/>
      <c r="X66" s="23"/>
      <c r="Z66" s="23"/>
      <c r="AA66" s="19" t="s">
        <v>38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N66" s="19" t="s">
        <v>39</v>
      </c>
      <c r="AO66" s="19"/>
      <c r="AP66" s="19"/>
      <c r="AQ66" s="19"/>
      <c r="AR66" s="19"/>
      <c r="AS66" s="19"/>
      <c r="AT66" s="19"/>
      <c r="AU66" s="19"/>
      <c r="AV66" s="20"/>
      <c r="AW66" s="25"/>
      <c r="AX66" s="26"/>
      <c r="AY66" s="26"/>
      <c r="AZ66" s="26"/>
      <c r="BA66" s="26"/>
      <c r="BB66" s="26"/>
      <c r="BC66" s="26"/>
      <c r="BD66" s="26"/>
      <c r="BE66" s="26"/>
    </row>
    <row r="67" spans="11:57" ht="15.6" x14ac:dyDescent="0.3">
      <c r="K67" s="19" t="s">
        <v>40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23"/>
      <c r="W67" s="23"/>
      <c r="X67" s="23"/>
      <c r="Z67" s="23"/>
      <c r="AA67" s="19" t="s">
        <v>41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N67" s="19" t="s">
        <v>42</v>
      </c>
      <c r="AO67" s="19"/>
      <c r="AP67" s="19"/>
      <c r="AQ67" s="19"/>
      <c r="AR67" s="19"/>
      <c r="AS67" s="19"/>
      <c r="AT67" s="19"/>
      <c r="AU67" s="19"/>
      <c r="AV67" s="20"/>
      <c r="AW67" s="27"/>
      <c r="AX67" s="28"/>
      <c r="AY67" s="28"/>
      <c r="AZ67" s="28"/>
      <c r="BA67" s="28"/>
      <c r="BB67" s="28"/>
      <c r="BC67" s="28"/>
      <c r="BD67" s="28"/>
      <c r="BE67" s="28"/>
    </row>
    <row r="68" spans="11:57" ht="15.6" x14ac:dyDescent="0.3">
      <c r="K68" s="19" t="s">
        <v>43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23"/>
      <c r="W68" s="23"/>
      <c r="X68" s="23"/>
      <c r="Z68" s="23"/>
      <c r="AA68" s="19" t="s">
        <v>44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N68" s="19" t="s">
        <v>44</v>
      </c>
      <c r="AO68" s="19"/>
      <c r="AP68" s="19"/>
      <c r="AQ68" s="19"/>
      <c r="AR68" s="19"/>
      <c r="AS68" s="19"/>
      <c r="AT68" s="19"/>
      <c r="AU68" s="19"/>
      <c r="AV68" s="20"/>
      <c r="AW68" s="27"/>
      <c r="AX68" s="28"/>
      <c r="AY68" s="28"/>
      <c r="AZ68" s="28"/>
      <c r="BA68" s="28"/>
      <c r="BB68" s="28"/>
      <c r="BC68" s="28"/>
      <c r="BD68" s="28"/>
      <c r="BE68" s="28"/>
    </row>
  </sheetData>
  <mergeCells count="34">
    <mergeCell ref="AN67:AV67"/>
    <mergeCell ref="H4:J4"/>
    <mergeCell ref="H23:L23"/>
    <mergeCell ref="H24:L24"/>
    <mergeCell ref="AA63:AK63"/>
    <mergeCell ref="AA59:AK59"/>
    <mergeCell ref="AA60:AK60"/>
    <mergeCell ref="AB4:AD4"/>
    <mergeCell ref="AN66:AV66"/>
    <mergeCell ref="AN68:AV68"/>
    <mergeCell ref="AN65:BE65"/>
    <mergeCell ref="K59:X59"/>
    <mergeCell ref="K62:X62"/>
    <mergeCell ref="K61:X61"/>
    <mergeCell ref="K63:X63"/>
    <mergeCell ref="K60:X60"/>
    <mergeCell ref="AN4:AP4"/>
    <mergeCell ref="AA68:AK68"/>
    <mergeCell ref="AA67:AK67"/>
    <mergeCell ref="AA66:AK66"/>
    <mergeCell ref="AA65:AK65"/>
    <mergeCell ref="AA64:AK64"/>
    <mergeCell ref="AA61:AK61"/>
    <mergeCell ref="AA62:AK62"/>
    <mergeCell ref="AN59:AV59"/>
    <mergeCell ref="AN61:AV61"/>
    <mergeCell ref="AN62:AV62"/>
    <mergeCell ref="AN63:AV63"/>
    <mergeCell ref="AN60:AV60"/>
    <mergeCell ref="K65:U65"/>
    <mergeCell ref="K66:U66"/>
    <mergeCell ref="K67:U67"/>
    <mergeCell ref="K68:U68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Gupte</dc:creator>
  <cp:keywords/>
  <dc:description/>
  <cp:lastModifiedBy>Neil Gupte</cp:lastModifiedBy>
  <cp:revision/>
  <dcterms:created xsi:type="dcterms:W3CDTF">2020-03-31T21:09:58Z</dcterms:created>
  <dcterms:modified xsi:type="dcterms:W3CDTF">2020-04-01T03:21:31Z</dcterms:modified>
  <cp:category/>
  <cp:contentStatus/>
</cp:coreProperties>
</file>